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andra and sara\Desktop\"/>
    </mc:Choice>
  </mc:AlternateContent>
  <xr:revisionPtr revIDLastSave="0" documentId="8_{B3959FCB-207A-4921-BBE8-11F0C5FF22D2}" xr6:coauthVersionLast="47" xr6:coauthVersionMax="47" xr10:uidLastSave="{00000000-0000-0000-0000-000000000000}"/>
  <bookViews>
    <workbookView xWindow="-120" yWindow="-120" windowWidth="20730" windowHeight="11040" tabRatio="457" firstSheet="5" activeTab="5" xr2:uid="{34FF58F8-61C4-4CB2-B38A-BFD9997476A4}"/>
  </bookViews>
  <sheets>
    <sheet name="Hoja2" sheetId="4" state="hidden" r:id="rId1"/>
    <sheet name="ELABORACIÓN" sheetId="5" state="hidden" r:id="rId2"/>
    <sheet name="VERSIONES" sheetId="6" state="hidden" r:id="rId3"/>
    <sheet name="CORTE 30042023" sheetId="2" state="hidden" r:id="rId4"/>
    <sheet name="CORTE 30042023." sheetId="7" state="hidden" r:id="rId5"/>
    <sheet name="PAAC" sheetId="8" r:id="rId6"/>
    <sheet name="Seguimiento SUIT- Primer cuatri" sheetId="10" r:id="rId7"/>
    <sheet name="Seguimiento SUIT-2d Cuatrimestr" sheetId="12" r:id="rId8"/>
    <sheet name="Seguimiento SUIT- 3 Cuatrimestr" sheetId="14" r:id="rId9"/>
    <sheet name="Hoja1" sheetId="3" state="hidden" r:id="rId10"/>
  </sheets>
  <definedNames>
    <definedName name="_xlnm._FilterDatabase" localSheetId="3" hidden="1">'CORTE 30042023'!$A$3:$BS$72</definedName>
    <definedName name="_xlnm._FilterDatabase" localSheetId="4" hidden="1">'CORTE 30042023.'!$A$3:$BS$72</definedName>
    <definedName name="_xlnm._FilterDatabase" localSheetId="5" hidden="1">PAAC!$A$5:$P$6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3" i="8" l="1"/>
  <c r="L43" i="8"/>
  <c r="L74" i="8" l="1"/>
  <c r="L68" i="8"/>
  <c r="L53" i="8"/>
  <c r="L30" i="8"/>
  <c r="L17" i="8"/>
  <c r="K17" i="8"/>
  <c r="K8" i="8"/>
  <c r="K7" i="8"/>
  <c r="K26" i="8" l="1"/>
  <c r="L11" i="8"/>
  <c r="K37" i="8"/>
  <c r="L15" i="8"/>
  <c r="L18" i="8"/>
  <c r="L52" i="8" l="1"/>
  <c r="M52" i="8"/>
  <c r="L60" i="8"/>
  <c r="L66" i="8"/>
  <c r="L105" i="8"/>
  <c r="L102" i="8"/>
  <c r="L97" i="8"/>
  <c r="L95" i="8"/>
  <c r="L94" i="8"/>
  <c r="L96" i="8"/>
  <c r="L83" i="8"/>
  <c r="L86" i="8"/>
  <c r="L87" i="8"/>
  <c r="L89" i="8"/>
  <c r="L85" i="8"/>
  <c r="L77" i="8"/>
  <c r="L63" i="8"/>
  <c r="L45" i="8"/>
  <c r="L47" i="8"/>
  <c r="L39" i="8"/>
  <c r="L36" i="8"/>
  <c r="L28" i="8"/>
  <c r="L27" i="8"/>
  <c r="L26" i="8"/>
  <c r="L7" i="8"/>
  <c r="L72" i="8"/>
  <c r="L40" i="8"/>
  <c r="BS72" i="7"/>
  <c r="BR72" i="7"/>
  <c r="BQ72" i="7"/>
  <c r="BP72" i="7"/>
  <c r="BS71" i="7"/>
  <c r="BR71" i="7"/>
  <c r="BQ71" i="7"/>
  <c r="BP71" i="7"/>
  <c r="BS70" i="7"/>
  <c r="BR70" i="7"/>
  <c r="BQ70" i="7"/>
  <c r="BP70" i="7"/>
  <c r="BS69" i="7"/>
  <c r="BR69" i="7"/>
  <c r="BQ69" i="7"/>
  <c r="BP69" i="7"/>
  <c r="BS68" i="7"/>
  <c r="BR68" i="7"/>
  <c r="BQ68" i="7"/>
  <c r="BP68" i="7"/>
  <c r="BS67" i="7"/>
  <c r="BR67" i="7"/>
  <c r="BQ67" i="7"/>
  <c r="BP67" i="7"/>
  <c r="BS66" i="7"/>
  <c r="BR66" i="7"/>
  <c r="BQ66" i="7"/>
  <c r="BP66" i="7"/>
  <c r="BS65" i="7"/>
  <c r="BR65" i="7"/>
  <c r="BQ65" i="7"/>
  <c r="BP65" i="7"/>
  <c r="BS64" i="7"/>
  <c r="BR64" i="7"/>
  <c r="BQ64" i="7"/>
  <c r="BP64" i="7"/>
  <c r="BS63" i="7"/>
  <c r="BR63" i="7"/>
  <c r="BQ63" i="7"/>
  <c r="BP63" i="7"/>
  <c r="BS62" i="7"/>
  <c r="BR62" i="7"/>
  <c r="BQ62" i="7"/>
  <c r="BP62" i="7"/>
  <c r="BS61" i="7"/>
  <c r="BR61" i="7"/>
  <c r="BQ61" i="7"/>
  <c r="BP61" i="7"/>
  <c r="BS60" i="7"/>
  <c r="BR60" i="7"/>
  <c r="BQ60" i="7"/>
  <c r="BP60" i="7"/>
  <c r="BS59" i="7"/>
  <c r="BR59" i="7"/>
  <c r="BQ59" i="7"/>
  <c r="BP59" i="7"/>
  <c r="BS58" i="7"/>
  <c r="BR58" i="7"/>
  <c r="BQ58" i="7"/>
  <c r="BP58" i="7"/>
  <c r="BS57" i="7"/>
  <c r="BR57" i="7"/>
  <c r="BQ57" i="7"/>
  <c r="BP57" i="7"/>
  <c r="BS56" i="7"/>
  <c r="BR56" i="7"/>
  <c r="BQ56" i="7"/>
  <c r="BP56" i="7"/>
  <c r="BS55" i="7"/>
  <c r="BR55" i="7"/>
  <c r="BQ55" i="7"/>
  <c r="BP55" i="7"/>
  <c r="BS54" i="7"/>
  <c r="BR54" i="7"/>
  <c r="BQ54" i="7"/>
  <c r="BP54" i="7"/>
  <c r="BS53" i="7"/>
  <c r="BR53" i="7"/>
  <c r="BQ53" i="7"/>
  <c r="BP53" i="7"/>
  <c r="BS52" i="7"/>
  <c r="BR52" i="7"/>
  <c r="BQ52" i="7"/>
  <c r="BP52" i="7"/>
  <c r="BS51" i="7"/>
  <c r="BR51" i="7"/>
  <c r="BQ51" i="7"/>
  <c r="BP51" i="7"/>
  <c r="BS50" i="7"/>
  <c r="BR50" i="7"/>
  <c r="BQ50" i="7"/>
  <c r="BP50" i="7"/>
  <c r="BS49" i="7"/>
  <c r="BR49" i="7"/>
  <c r="BQ49" i="7"/>
  <c r="BP49" i="7"/>
  <c r="BS48" i="7"/>
  <c r="BR48" i="7"/>
  <c r="BQ48" i="7"/>
  <c r="BP48" i="7"/>
  <c r="BS47" i="7"/>
  <c r="BR47" i="7"/>
  <c r="BQ47" i="7"/>
  <c r="BP47" i="7"/>
  <c r="BS46" i="7"/>
  <c r="BR46" i="7"/>
  <c r="BQ46" i="7"/>
  <c r="BP46" i="7"/>
  <c r="BS45" i="7"/>
  <c r="BR45" i="7"/>
  <c r="BQ45" i="7"/>
  <c r="BP45" i="7"/>
  <c r="BS44" i="7"/>
  <c r="BR44" i="7"/>
  <c r="BQ44" i="7"/>
  <c r="BP44" i="7"/>
  <c r="BS43" i="7"/>
  <c r="BR43" i="7"/>
  <c r="BQ43" i="7"/>
  <c r="BP43" i="7"/>
  <c r="BS42" i="7"/>
  <c r="BR42" i="7"/>
  <c r="BQ42" i="7"/>
  <c r="BP42" i="7"/>
  <c r="BS41" i="7"/>
  <c r="BR41" i="7"/>
  <c r="BQ41" i="7"/>
  <c r="BP41" i="7"/>
  <c r="BS40" i="7"/>
  <c r="BR40" i="7"/>
  <c r="BQ40" i="7"/>
  <c r="BP40" i="7"/>
  <c r="BS39" i="7"/>
  <c r="BR39" i="7"/>
  <c r="BQ39" i="7"/>
  <c r="BP39" i="7"/>
  <c r="BS38" i="7"/>
  <c r="BR38" i="7"/>
  <c r="BQ38" i="7"/>
  <c r="BP38" i="7"/>
  <c r="BS37" i="7"/>
  <c r="BR37" i="7"/>
  <c r="BQ37" i="7"/>
  <c r="BP37" i="7"/>
  <c r="BS36" i="7"/>
  <c r="BR36" i="7"/>
  <c r="BQ36" i="7"/>
  <c r="BP36" i="7"/>
  <c r="BS35" i="7"/>
  <c r="BR35" i="7"/>
  <c r="BQ35" i="7"/>
  <c r="BP35" i="7"/>
  <c r="BS34" i="7"/>
  <c r="BR34" i="7"/>
  <c r="BQ34" i="7"/>
  <c r="BP34" i="7"/>
  <c r="BS33" i="7"/>
  <c r="BR33" i="7"/>
  <c r="BQ33" i="7"/>
  <c r="BP33" i="7"/>
  <c r="BS32" i="7"/>
  <c r="BR32" i="7"/>
  <c r="BQ32" i="7"/>
  <c r="BP32" i="7"/>
  <c r="BS31" i="7"/>
  <c r="BR31" i="7"/>
  <c r="BQ31" i="7"/>
  <c r="BP31" i="7"/>
  <c r="BS30" i="7"/>
  <c r="BR30" i="7"/>
  <c r="BQ30" i="7"/>
  <c r="BP30" i="7"/>
  <c r="BS29" i="7"/>
  <c r="BR29" i="7"/>
  <c r="BQ29" i="7"/>
  <c r="BP29" i="7"/>
  <c r="BS28" i="7"/>
  <c r="BR28" i="7"/>
  <c r="BQ28" i="7"/>
  <c r="BP28" i="7"/>
  <c r="BS27" i="7"/>
  <c r="BR27" i="7"/>
  <c r="BQ27" i="7"/>
  <c r="BP27" i="7"/>
  <c r="BS26" i="7"/>
  <c r="BR26" i="7"/>
  <c r="BQ26" i="7"/>
  <c r="BP26" i="7"/>
  <c r="BS25" i="7"/>
  <c r="BR25" i="7"/>
  <c r="BQ25" i="7"/>
  <c r="BP25" i="7"/>
  <c r="BS24" i="7"/>
  <c r="BR24" i="7"/>
  <c r="BQ24" i="7"/>
  <c r="BP24" i="7"/>
  <c r="BS23" i="7"/>
  <c r="BR23" i="7"/>
  <c r="BQ23" i="7"/>
  <c r="BP23" i="7"/>
  <c r="BS22" i="7"/>
  <c r="BR22" i="7"/>
  <c r="BQ22" i="7"/>
  <c r="BP22" i="7"/>
  <c r="BS21" i="7"/>
  <c r="BR21" i="7"/>
  <c r="BQ21" i="7"/>
  <c r="BP21" i="7"/>
  <c r="BS20" i="7"/>
  <c r="BR20" i="7"/>
  <c r="BQ20" i="7"/>
  <c r="BP20" i="7"/>
  <c r="BS19" i="7"/>
  <c r="BR19" i="7"/>
  <c r="BQ19" i="7"/>
  <c r="BP19" i="7"/>
  <c r="BS18" i="7"/>
  <c r="BR18" i="7"/>
  <c r="BQ18" i="7"/>
  <c r="BP18" i="7"/>
  <c r="BS17" i="7"/>
  <c r="BR17" i="7"/>
  <c r="BQ17" i="7"/>
  <c r="BP17" i="7"/>
  <c r="BS16" i="7"/>
  <c r="BR16" i="7"/>
  <c r="BQ16" i="7"/>
  <c r="BP16" i="7"/>
  <c r="BS15" i="7"/>
  <c r="BR15" i="7"/>
  <c r="BQ15" i="7"/>
  <c r="BP15" i="7"/>
  <c r="BS14" i="7"/>
  <c r="BR14" i="7"/>
  <c r="BQ14" i="7"/>
  <c r="BP14" i="7"/>
  <c r="BS13" i="7"/>
  <c r="BR13" i="7"/>
  <c r="BQ13" i="7"/>
  <c r="BP13" i="7"/>
  <c r="BS12" i="7"/>
  <c r="BR12" i="7"/>
  <c r="BQ12" i="7"/>
  <c r="BP12" i="7"/>
  <c r="BS11" i="7"/>
  <c r="BR11" i="7"/>
  <c r="BQ11" i="7"/>
  <c r="BP11" i="7"/>
  <c r="BS10" i="7"/>
  <c r="BR10" i="7"/>
  <c r="BQ10" i="7"/>
  <c r="BP10" i="7"/>
  <c r="BS9" i="7"/>
  <c r="BR9" i="7"/>
  <c r="BQ9" i="7"/>
  <c r="BP9" i="7"/>
  <c r="BS8" i="7"/>
  <c r="BR8" i="7"/>
  <c r="BQ8" i="7"/>
  <c r="BP8" i="7"/>
  <c r="BS7" i="7"/>
  <c r="BR7" i="7"/>
  <c r="BQ7" i="7"/>
  <c r="BP7" i="7"/>
  <c r="BS6" i="7"/>
  <c r="BR6" i="7"/>
  <c r="BQ6" i="7"/>
  <c r="BP6" i="7"/>
  <c r="BS5" i="7"/>
  <c r="BR5" i="7"/>
  <c r="BQ5" i="7"/>
  <c r="BP5" i="7"/>
  <c r="BS4" i="7"/>
  <c r="BR4" i="7"/>
  <c r="BQ4" i="7"/>
  <c r="BP4" i="7"/>
  <c r="M60" i="8" l="1"/>
  <c r="M26" i="8"/>
  <c r="M94" i="8"/>
  <c r="M102" i="8"/>
  <c r="M72" i="8"/>
  <c r="M83" i="8"/>
  <c r="M36" i="8"/>
  <c r="M7" i="8"/>
  <c r="BS34" i="2"/>
  <c r="BR34" i="2"/>
  <c r="BQ34" i="2"/>
  <c r="BP34" i="2"/>
  <c r="BS32" i="2"/>
  <c r="BR32" i="2"/>
  <c r="BQ32" i="2"/>
  <c r="BP32" i="2"/>
  <c r="BS7" i="2"/>
  <c r="BR7" i="2"/>
  <c r="BQ7" i="2"/>
  <c r="BP7" i="2"/>
  <c r="BS44" i="2"/>
  <c r="BR44" i="2"/>
  <c r="BQ44" i="2"/>
  <c r="BP44" i="2"/>
  <c r="BS69" i="2"/>
  <c r="BR69" i="2"/>
  <c r="BQ69" i="2"/>
  <c r="BP69" i="2"/>
  <c r="BS20" i="2"/>
  <c r="BR20" i="2"/>
  <c r="BQ20" i="2"/>
  <c r="BP20" i="2"/>
  <c r="BS54" i="2"/>
  <c r="BR54" i="2"/>
  <c r="BQ54" i="2"/>
  <c r="BP54" i="2"/>
  <c r="BS53" i="2"/>
  <c r="BR53" i="2"/>
  <c r="BQ53" i="2"/>
  <c r="BP53" i="2"/>
  <c r="BS52" i="2"/>
  <c r="BR52" i="2"/>
  <c r="BQ52" i="2"/>
  <c r="BP52" i="2"/>
  <c r="BS50" i="2"/>
  <c r="BR50" i="2"/>
  <c r="BQ50" i="2"/>
  <c r="BP50" i="2"/>
  <c r="BP21" i="2"/>
  <c r="BQ21" i="2"/>
  <c r="BR21" i="2"/>
  <c r="BS21" i="2"/>
  <c r="BP33" i="2"/>
  <c r="BQ33" i="2"/>
  <c r="BR33" i="2"/>
  <c r="BS33" i="2"/>
  <c r="BS47" i="2"/>
  <c r="BR47" i="2"/>
  <c r="BQ47" i="2"/>
  <c r="BP47" i="2"/>
  <c r="BS71" i="2"/>
  <c r="BR71" i="2"/>
  <c r="BQ71" i="2"/>
  <c r="BP71" i="2"/>
  <c r="BS70" i="2"/>
  <c r="BR70" i="2"/>
  <c r="BQ70" i="2"/>
  <c r="BP70" i="2"/>
  <c r="BS57" i="2"/>
  <c r="BR57" i="2"/>
  <c r="BQ57" i="2"/>
  <c r="BP57" i="2"/>
  <c r="BS30" i="2"/>
  <c r="BR30" i="2"/>
  <c r="BQ30" i="2"/>
  <c r="BP30" i="2"/>
  <c r="BS29" i="2"/>
  <c r="BR29" i="2"/>
  <c r="BQ29" i="2"/>
  <c r="BP29" i="2"/>
  <c r="BS27" i="2"/>
  <c r="BR27" i="2"/>
  <c r="BQ27" i="2"/>
  <c r="BP27" i="2"/>
  <c r="BS26" i="2"/>
  <c r="BR26" i="2"/>
  <c r="BQ26" i="2"/>
  <c r="BP26" i="2"/>
  <c r="BS25" i="2"/>
  <c r="BR25" i="2"/>
  <c r="BQ25" i="2"/>
  <c r="BP25" i="2"/>
  <c r="BS65" i="2"/>
  <c r="BR65" i="2"/>
  <c r="BQ65" i="2"/>
  <c r="BP65" i="2"/>
  <c r="BS64" i="2"/>
  <c r="BR64" i="2"/>
  <c r="BQ64" i="2"/>
  <c r="BP64" i="2"/>
  <c r="BS66" i="2"/>
  <c r="BR66" i="2"/>
  <c r="BQ66" i="2"/>
  <c r="BP66" i="2"/>
  <c r="BP67" i="2"/>
  <c r="BQ67" i="2"/>
  <c r="BR67" i="2"/>
  <c r="BS67" i="2"/>
  <c r="BP5" i="2"/>
  <c r="BQ9" i="2"/>
  <c r="BS4" i="2"/>
  <c r="BQ5" i="2"/>
  <c r="BR5" i="2"/>
  <c r="BS5" i="2"/>
  <c r="BP8" i="2"/>
  <c r="BQ8" i="2"/>
  <c r="BR8" i="2"/>
  <c r="BS8" i="2"/>
  <c r="BP9" i="2"/>
  <c r="BR9" i="2"/>
  <c r="BS9" i="2"/>
  <c r="BP10" i="2"/>
  <c r="BQ10" i="2"/>
  <c r="BR10" i="2"/>
  <c r="BS10" i="2"/>
  <c r="BP11" i="2"/>
  <c r="BQ11" i="2"/>
  <c r="BR11" i="2"/>
  <c r="BS11" i="2"/>
  <c r="BP12" i="2"/>
  <c r="BQ12" i="2"/>
  <c r="BR12" i="2"/>
  <c r="BS12" i="2"/>
  <c r="BP13" i="2"/>
  <c r="BQ13" i="2"/>
  <c r="BR13" i="2"/>
  <c r="BS13" i="2"/>
  <c r="BP14" i="2"/>
  <c r="BQ14" i="2"/>
  <c r="BR14" i="2"/>
  <c r="BS14" i="2"/>
  <c r="BP15" i="2"/>
  <c r="BQ15" i="2"/>
  <c r="BR15" i="2"/>
  <c r="BS15" i="2"/>
  <c r="BP16" i="2"/>
  <c r="BQ16" i="2"/>
  <c r="BR16" i="2"/>
  <c r="BS16" i="2"/>
  <c r="BP17" i="2"/>
  <c r="BQ17" i="2"/>
  <c r="BR17" i="2"/>
  <c r="BS17" i="2"/>
  <c r="BP18" i="2"/>
  <c r="BQ18" i="2"/>
  <c r="BR18" i="2"/>
  <c r="BS18" i="2"/>
  <c r="BP19" i="2"/>
  <c r="BQ19" i="2"/>
  <c r="BR19" i="2"/>
  <c r="BS19" i="2"/>
  <c r="BP22" i="2"/>
  <c r="BQ22" i="2"/>
  <c r="BR22" i="2"/>
  <c r="BS22" i="2"/>
  <c r="BP23" i="2"/>
  <c r="BQ23" i="2"/>
  <c r="BR23" i="2"/>
  <c r="BS23" i="2"/>
  <c r="BP24" i="2"/>
  <c r="BQ24" i="2"/>
  <c r="BR24" i="2"/>
  <c r="BS24" i="2"/>
  <c r="BP6" i="2"/>
  <c r="BQ6" i="2"/>
  <c r="BR6" i="2"/>
  <c r="BS6" i="2"/>
  <c r="BP28" i="2"/>
  <c r="BQ28" i="2"/>
  <c r="BR28" i="2"/>
  <c r="BS28" i="2"/>
  <c r="BP31" i="2"/>
  <c r="BQ31" i="2"/>
  <c r="BR31" i="2"/>
  <c r="BS31" i="2"/>
  <c r="BP35" i="2"/>
  <c r="BQ35" i="2"/>
  <c r="BR35" i="2"/>
  <c r="BS35" i="2"/>
  <c r="BP36" i="2"/>
  <c r="BQ36" i="2"/>
  <c r="BR36" i="2"/>
  <c r="BS36" i="2"/>
  <c r="BP37" i="2"/>
  <c r="BQ37" i="2"/>
  <c r="BR37" i="2"/>
  <c r="BS37" i="2"/>
  <c r="BP38" i="2"/>
  <c r="BQ38" i="2"/>
  <c r="BR38" i="2"/>
  <c r="BS38" i="2"/>
  <c r="BP39" i="2"/>
  <c r="BQ39" i="2"/>
  <c r="BR39" i="2"/>
  <c r="BS39" i="2"/>
  <c r="BP40" i="2"/>
  <c r="BQ40" i="2"/>
  <c r="BR40" i="2"/>
  <c r="BS40" i="2"/>
  <c r="BP41" i="2"/>
  <c r="BQ41" i="2"/>
  <c r="BR41" i="2"/>
  <c r="BS41" i="2"/>
  <c r="BP42" i="2"/>
  <c r="BQ42" i="2"/>
  <c r="BR42" i="2"/>
  <c r="BS42" i="2"/>
  <c r="BP43" i="2"/>
  <c r="BQ43" i="2"/>
  <c r="BR43" i="2"/>
  <c r="BS43" i="2"/>
  <c r="BP45" i="2"/>
  <c r="BQ45" i="2"/>
  <c r="BR45" i="2"/>
  <c r="BS45" i="2"/>
  <c r="BP46" i="2"/>
  <c r="BQ46" i="2"/>
  <c r="BR46" i="2"/>
  <c r="BS46" i="2"/>
  <c r="BP48" i="2"/>
  <c r="BQ48" i="2"/>
  <c r="BR48" i="2"/>
  <c r="BS48" i="2"/>
  <c r="BP49" i="2"/>
  <c r="BQ49" i="2"/>
  <c r="BR49" i="2"/>
  <c r="BS49" i="2"/>
  <c r="BP51" i="2"/>
  <c r="BQ51" i="2"/>
  <c r="BR51" i="2"/>
  <c r="BS51" i="2"/>
  <c r="BP55" i="2"/>
  <c r="BQ55" i="2"/>
  <c r="BR55" i="2"/>
  <c r="BS55" i="2"/>
  <c r="BP56" i="2"/>
  <c r="BQ56" i="2"/>
  <c r="BR56" i="2"/>
  <c r="BS56" i="2"/>
  <c r="BP58" i="2"/>
  <c r="BQ58" i="2"/>
  <c r="BR58" i="2"/>
  <c r="BS58" i="2"/>
  <c r="BP59" i="2"/>
  <c r="BQ59" i="2"/>
  <c r="BR59" i="2"/>
  <c r="BS59" i="2"/>
  <c r="BP60" i="2"/>
  <c r="BQ60" i="2"/>
  <c r="BR60" i="2"/>
  <c r="BS60" i="2"/>
  <c r="BP61" i="2"/>
  <c r="BQ61" i="2"/>
  <c r="BR61" i="2"/>
  <c r="BS61" i="2"/>
  <c r="BP62" i="2"/>
  <c r="BQ62" i="2"/>
  <c r="BR62" i="2"/>
  <c r="BS62" i="2"/>
  <c r="BP63" i="2"/>
  <c r="BQ63" i="2"/>
  <c r="BR63" i="2"/>
  <c r="BS63" i="2"/>
  <c r="BP68" i="2"/>
  <c r="BQ68" i="2"/>
  <c r="BR68" i="2"/>
  <c r="BS68" i="2"/>
  <c r="BP72" i="2"/>
  <c r="BQ72" i="2"/>
  <c r="BR72" i="2"/>
  <c r="BS72" i="2"/>
  <c r="BR4" i="2"/>
  <c r="BQ4" i="2"/>
  <c r="BP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Sandoval Pinzon, German Guillermo</author>
    <author>J18</author>
  </authors>
  <commentList>
    <comment ref="E2" authorId="0" shapeId="0" xr:uid="{8A0D229B-511F-491D-9CAD-0074ADB37660}">
      <text>
        <r>
          <rPr>
            <b/>
            <sz val="9"/>
            <color indexed="81"/>
            <rFont val="Tahoma"/>
            <family val="2"/>
          </rPr>
          <t>Sandoval Pinzon, German Guillermo:</t>
        </r>
        <r>
          <rPr>
            <sz val="9"/>
            <color indexed="81"/>
            <rFont val="Tahoma"/>
            <family val="2"/>
          </rPr>
          <t xml:space="preserve">
Descripción de la evidencia a entregar.</t>
        </r>
      </text>
    </comment>
    <comment ref="F2" authorId="0" shapeId="0" xr:uid="{BEC8BEF7-1E6D-47C1-BD10-DB298ACEA842}">
      <text>
        <r>
          <rPr>
            <b/>
            <sz val="9"/>
            <color indexed="81"/>
            <rFont val="Tahoma"/>
            <family val="2"/>
          </rPr>
          <t>Sandoval Pinzon, German Guillermo:</t>
        </r>
        <r>
          <rPr>
            <sz val="9"/>
            <color indexed="81"/>
            <rFont val="Tahoma"/>
            <family val="2"/>
          </rPr>
          <t xml:space="preserve">
Proceso responsable de la actividad.</t>
        </r>
      </text>
    </comment>
    <comment ref="G2" authorId="0" shapeId="0" xr:uid="{7A4C9940-76CF-4AA9-B4F2-F8DCD5CE7BF7}">
      <text>
        <r>
          <rPr>
            <b/>
            <sz val="9"/>
            <color indexed="81"/>
            <rFont val="Tahoma"/>
            <family val="2"/>
          </rPr>
          <t>Sandoval Pinzon, German Guillermo:</t>
        </r>
        <r>
          <rPr>
            <sz val="9"/>
            <color indexed="81"/>
            <rFont val="Tahoma"/>
            <family val="2"/>
          </rPr>
          <t xml:space="preserve">
Fecha en la cual se finaliza la actividad 
DD/MM/AAAA</t>
        </r>
      </text>
    </comment>
    <comment ref="H3" authorId="1" shapeId="0" xr:uid="{562A06E8-6ACF-4922-8FB2-E66286D168AA}">
      <text>
        <r>
          <rPr>
            <b/>
            <sz val="9"/>
            <color indexed="81"/>
            <rFont val="Tahoma"/>
            <family val="2"/>
          </rPr>
          <t>Numero de actividades en valor absoluto</t>
        </r>
      </text>
    </comment>
    <comment ref="I3" authorId="1" shapeId="0" xr:uid="{3689652B-9152-4ABC-A5C8-4FAB60E946E4}">
      <text>
        <r>
          <rPr>
            <b/>
            <sz val="9"/>
            <color indexed="81"/>
            <rFont val="Tahoma"/>
            <family val="2"/>
          </rPr>
          <t>Porcentaje correspondiente al mes</t>
        </r>
      </text>
    </comment>
    <comment ref="J3" authorId="1" shapeId="0" xr:uid="{17BE0703-5D22-4988-A2C6-A8F84C03C14B}">
      <text>
        <r>
          <rPr>
            <b/>
            <sz val="9"/>
            <color indexed="81"/>
            <rFont val="Tahoma"/>
            <family val="2"/>
          </rPr>
          <t>Numero de actividades ejecutadas en valor absoluto</t>
        </r>
      </text>
    </comment>
    <comment ref="M3" authorId="1" shapeId="0" xr:uid="{D06E76FF-4C50-412B-9BBD-520592CAF638}">
      <text>
        <r>
          <rPr>
            <b/>
            <sz val="9"/>
            <color indexed="81"/>
            <rFont val="Tahoma"/>
            <family val="2"/>
          </rPr>
          <t>Numero de actividades en valor absoluto</t>
        </r>
      </text>
    </comment>
    <comment ref="N3" authorId="1" shapeId="0" xr:uid="{CF7D0664-6B8E-48BD-8877-0A3D65228F37}">
      <text>
        <r>
          <rPr>
            <b/>
            <sz val="9"/>
            <color indexed="81"/>
            <rFont val="Tahoma"/>
            <family val="2"/>
          </rPr>
          <t>Porcentaje correspondiente al mes</t>
        </r>
      </text>
    </comment>
    <comment ref="O3" authorId="1" shapeId="0" xr:uid="{7269C5F1-B1F3-444B-BD6D-5AABC994DB75}">
      <text>
        <r>
          <rPr>
            <b/>
            <sz val="9"/>
            <color indexed="81"/>
            <rFont val="Tahoma"/>
            <family val="2"/>
          </rPr>
          <t>Numero de actividades ejecutadas en valor absoluto</t>
        </r>
      </text>
    </comment>
    <comment ref="R3" authorId="1" shapeId="0" xr:uid="{6797F231-12E0-46C1-BF59-6530E7D75E1A}">
      <text>
        <r>
          <rPr>
            <b/>
            <sz val="9"/>
            <color indexed="81"/>
            <rFont val="Tahoma"/>
            <family val="2"/>
          </rPr>
          <t>Numero de actividades en valor absoluto</t>
        </r>
      </text>
    </comment>
    <comment ref="S3" authorId="1" shapeId="0" xr:uid="{857DF7AC-EC0F-4B91-9203-E1968363D511}">
      <text>
        <r>
          <rPr>
            <b/>
            <sz val="9"/>
            <color indexed="81"/>
            <rFont val="Tahoma"/>
            <family val="2"/>
          </rPr>
          <t>Porcentaje correspondiente al mes</t>
        </r>
      </text>
    </comment>
    <comment ref="T3" authorId="1" shapeId="0" xr:uid="{1B03F227-8D38-481D-AC22-AEBA3C52ADA3}">
      <text>
        <r>
          <rPr>
            <b/>
            <sz val="9"/>
            <color indexed="81"/>
            <rFont val="Tahoma"/>
            <family val="2"/>
          </rPr>
          <t>Numero de actividades ejecutadas en valor absoluto</t>
        </r>
      </text>
    </comment>
    <comment ref="W3" authorId="1" shapeId="0" xr:uid="{84E8B7AF-EB3C-4645-B606-D3BCE2044A11}">
      <text>
        <r>
          <rPr>
            <b/>
            <sz val="9"/>
            <color indexed="81"/>
            <rFont val="Tahoma"/>
            <family val="2"/>
          </rPr>
          <t>Numero de actividades en valor absoluto</t>
        </r>
      </text>
    </comment>
    <comment ref="X3" authorId="1" shapeId="0" xr:uid="{42F5DC6B-8D2D-4505-9865-FA4072D51BAF}">
      <text>
        <r>
          <rPr>
            <b/>
            <sz val="9"/>
            <color indexed="81"/>
            <rFont val="Tahoma"/>
            <family val="2"/>
          </rPr>
          <t>Porcentaje correspondiente al mes</t>
        </r>
      </text>
    </comment>
    <comment ref="Y3" authorId="1" shapeId="0" xr:uid="{592A3935-3C15-47D4-BF8C-85060B0D856B}">
      <text>
        <r>
          <rPr>
            <b/>
            <sz val="9"/>
            <color indexed="81"/>
            <rFont val="Tahoma"/>
            <family val="2"/>
          </rPr>
          <t>Numero de actividades ejecutadas en valor absoluto</t>
        </r>
      </text>
    </comment>
    <comment ref="AB3" authorId="1" shapeId="0" xr:uid="{9757CE37-20E5-4F48-A1D8-ACBC2EDDE31C}">
      <text>
        <r>
          <rPr>
            <b/>
            <sz val="9"/>
            <color indexed="81"/>
            <rFont val="Tahoma"/>
            <family val="2"/>
          </rPr>
          <t>Numero de actividades en valor absoluto</t>
        </r>
      </text>
    </comment>
    <comment ref="AC3" authorId="1" shapeId="0" xr:uid="{2AE31C9D-7552-48A1-B5CE-371D550210F4}">
      <text>
        <r>
          <rPr>
            <b/>
            <sz val="9"/>
            <color indexed="81"/>
            <rFont val="Tahoma"/>
            <family val="2"/>
          </rPr>
          <t>Porcentaje correspondiente al mes</t>
        </r>
      </text>
    </comment>
    <comment ref="AD3" authorId="1" shapeId="0" xr:uid="{2197DE69-B124-44F8-992D-2A8ED01E4AC9}">
      <text>
        <r>
          <rPr>
            <b/>
            <sz val="9"/>
            <color indexed="81"/>
            <rFont val="Tahoma"/>
            <family val="2"/>
          </rPr>
          <t>Numero de actividades ejecutadas en valor absoluto</t>
        </r>
      </text>
    </comment>
    <comment ref="AG3" authorId="1" shapeId="0" xr:uid="{234C9CD2-0395-4381-86B4-298CAA6FE99D}">
      <text>
        <r>
          <rPr>
            <b/>
            <sz val="9"/>
            <color indexed="81"/>
            <rFont val="Tahoma"/>
            <family val="2"/>
          </rPr>
          <t>Numero de actividades en valor absoluto</t>
        </r>
      </text>
    </comment>
    <comment ref="AH3" authorId="1" shapeId="0" xr:uid="{D46CE7BA-678F-4BFB-B21F-262B12C6598E}">
      <text>
        <r>
          <rPr>
            <b/>
            <sz val="9"/>
            <color indexed="81"/>
            <rFont val="Tahoma"/>
            <family val="2"/>
          </rPr>
          <t>Porcentaje correspondiente al mes</t>
        </r>
      </text>
    </comment>
    <comment ref="AI3" authorId="1" shapeId="0" xr:uid="{8FCF109C-C9BB-4F7B-A54B-D7291291A22A}">
      <text>
        <r>
          <rPr>
            <b/>
            <sz val="9"/>
            <color indexed="81"/>
            <rFont val="Tahoma"/>
            <family val="2"/>
          </rPr>
          <t>Numero de actividades ejecutadas en valor absoluto</t>
        </r>
      </text>
    </comment>
    <comment ref="AL3" authorId="1" shapeId="0" xr:uid="{EBB60CD5-33A5-4264-87FF-2426B6A86F4C}">
      <text>
        <r>
          <rPr>
            <b/>
            <sz val="9"/>
            <color indexed="81"/>
            <rFont val="Tahoma"/>
            <family val="2"/>
          </rPr>
          <t>Numero de actividades en valor absoluto</t>
        </r>
      </text>
    </comment>
    <comment ref="AM3" authorId="1" shapeId="0" xr:uid="{69229649-3107-4558-9FDE-9B1EBCC801C7}">
      <text>
        <r>
          <rPr>
            <b/>
            <sz val="9"/>
            <color indexed="81"/>
            <rFont val="Tahoma"/>
            <family val="2"/>
          </rPr>
          <t>Porcentaje correspondiente al mes</t>
        </r>
      </text>
    </comment>
    <comment ref="AN3" authorId="1" shapeId="0" xr:uid="{E31A2A8E-4CC8-416E-9C73-46371E6F2A7C}">
      <text>
        <r>
          <rPr>
            <b/>
            <sz val="9"/>
            <color indexed="81"/>
            <rFont val="Tahoma"/>
            <family val="2"/>
          </rPr>
          <t>Numero de actividades ejecutadas en valor absoluto</t>
        </r>
      </text>
    </comment>
    <comment ref="AQ3" authorId="1" shapeId="0" xr:uid="{0952F562-5357-43BF-9D00-FC392A024852}">
      <text>
        <r>
          <rPr>
            <b/>
            <sz val="9"/>
            <color indexed="81"/>
            <rFont val="Tahoma"/>
            <family val="2"/>
          </rPr>
          <t>Numero de actividades en valor absoluto</t>
        </r>
      </text>
    </comment>
    <comment ref="AR3" authorId="1" shapeId="0" xr:uid="{BF0B54C6-42F1-4E47-8A47-02404DA14FF4}">
      <text>
        <r>
          <rPr>
            <b/>
            <sz val="9"/>
            <color indexed="81"/>
            <rFont val="Tahoma"/>
            <family val="2"/>
          </rPr>
          <t>Porcentaje correspondiente al mes</t>
        </r>
      </text>
    </comment>
    <comment ref="AS3" authorId="1" shapeId="0" xr:uid="{90798C84-858B-4210-9B22-1E78BEC18383}">
      <text>
        <r>
          <rPr>
            <b/>
            <sz val="9"/>
            <color indexed="81"/>
            <rFont val="Tahoma"/>
            <family val="2"/>
          </rPr>
          <t>Numero de actividades ejecutadas en valor absoluto</t>
        </r>
      </text>
    </comment>
    <comment ref="AV3" authorId="1" shapeId="0" xr:uid="{DBF9D050-685D-4D98-B257-E4997DE5EEE6}">
      <text>
        <r>
          <rPr>
            <b/>
            <sz val="9"/>
            <color indexed="81"/>
            <rFont val="Tahoma"/>
            <family val="2"/>
          </rPr>
          <t>Numero de actividades en valor absoluto</t>
        </r>
      </text>
    </comment>
    <comment ref="AW3" authorId="1" shapeId="0" xr:uid="{55DE2B7B-28FA-496B-806B-AE30D7CAD4E1}">
      <text>
        <r>
          <rPr>
            <b/>
            <sz val="9"/>
            <color indexed="81"/>
            <rFont val="Tahoma"/>
            <family val="2"/>
          </rPr>
          <t>Porcentaje correspondiente al mes</t>
        </r>
      </text>
    </comment>
    <comment ref="AX3" authorId="1" shapeId="0" xr:uid="{D8AAE0A5-3900-4664-B67A-308F8B8B60DA}">
      <text>
        <r>
          <rPr>
            <b/>
            <sz val="9"/>
            <color indexed="81"/>
            <rFont val="Tahoma"/>
            <family val="2"/>
          </rPr>
          <t>Numero de actividades ejecutadas en valor absoluto</t>
        </r>
      </text>
    </comment>
    <comment ref="BA3" authorId="1" shapeId="0" xr:uid="{5A20C16C-243E-4B6A-B79B-6B244389C28A}">
      <text>
        <r>
          <rPr>
            <b/>
            <sz val="9"/>
            <color indexed="81"/>
            <rFont val="Tahoma"/>
            <family val="2"/>
          </rPr>
          <t>Numero de actividades en valor absoluto</t>
        </r>
      </text>
    </comment>
    <comment ref="BB3" authorId="1" shapeId="0" xr:uid="{73FD08F6-4DB1-43EC-80DF-A2C5C4BC9F40}">
      <text>
        <r>
          <rPr>
            <b/>
            <sz val="9"/>
            <color indexed="81"/>
            <rFont val="Tahoma"/>
            <family val="2"/>
          </rPr>
          <t>Porcentaje correspondiente al mes</t>
        </r>
      </text>
    </comment>
    <comment ref="BC3" authorId="1" shapeId="0" xr:uid="{46E57EB3-C2D3-4FD9-A38D-B3C45B6E8A5A}">
      <text>
        <r>
          <rPr>
            <b/>
            <sz val="9"/>
            <color indexed="81"/>
            <rFont val="Tahoma"/>
            <family val="2"/>
          </rPr>
          <t>Numero de actividades ejecutadas en valor absoluto</t>
        </r>
      </text>
    </comment>
    <comment ref="BF3" authorId="1" shapeId="0" xr:uid="{4AED3F88-4A91-4254-AC1E-F38306B51B3A}">
      <text>
        <r>
          <rPr>
            <b/>
            <sz val="9"/>
            <color indexed="81"/>
            <rFont val="Tahoma"/>
            <family val="2"/>
          </rPr>
          <t>Numero de actividades en valor absoluto</t>
        </r>
      </text>
    </comment>
    <comment ref="BG3" authorId="1" shapeId="0" xr:uid="{19321C70-E312-4478-916B-B95205F9A11C}">
      <text>
        <r>
          <rPr>
            <b/>
            <sz val="9"/>
            <color indexed="81"/>
            <rFont val="Tahoma"/>
            <family val="2"/>
          </rPr>
          <t>Porcentaje correspondiente al mes</t>
        </r>
      </text>
    </comment>
    <comment ref="BH3" authorId="1" shapeId="0" xr:uid="{C517DA78-CF10-49CC-8E28-74D02CFAC2C2}">
      <text>
        <r>
          <rPr>
            <b/>
            <sz val="9"/>
            <color indexed="81"/>
            <rFont val="Tahoma"/>
            <family val="2"/>
          </rPr>
          <t>Numero de actividades ejecutadas en valor absoluto</t>
        </r>
      </text>
    </comment>
    <comment ref="BK3" authorId="1" shapeId="0" xr:uid="{05FFD13E-5E81-43B5-AAD4-E2EF8E9FFAE6}">
      <text>
        <r>
          <rPr>
            <b/>
            <sz val="9"/>
            <color indexed="81"/>
            <rFont val="Tahoma"/>
            <family val="2"/>
          </rPr>
          <t>Numero de actividades en valor absoluto</t>
        </r>
      </text>
    </comment>
    <comment ref="BL3" authorId="1" shapeId="0" xr:uid="{36C0C556-7988-4E03-9E26-F69A05F843C0}">
      <text>
        <r>
          <rPr>
            <b/>
            <sz val="9"/>
            <color indexed="81"/>
            <rFont val="Tahoma"/>
            <family val="2"/>
          </rPr>
          <t>Porcentaje correspondiente al mes</t>
        </r>
      </text>
    </comment>
    <comment ref="BM3" authorId="1" shapeId="0" xr:uid="{85AA90C9-A5CD-4FAC-8745-3C46B6A95D77}">
      <text>
        <r>
          <rPr>
            <b/>
            <sz val="9"/>
            <color indexed="81"/>
            <rFont val="Tahoma"/>
            <family val="2"/>
          </rPr>
          <t>Numero de actividades ejecutadas en valor absoluto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Sandoval Pinzon, German Guillermo</author>
    <author>J18</author>
  </authors>
  <commentList>
    <comment ref="E2" authorId="0" shapeId="0" xr:uid="{A42B1AC8-9C84-4140-8A2E-69D652E098C3}">
      <text>
        <r>
          <rPr>
            <b/>
            <sz val="9"/>
            <color indexed="81"/>
            <rFont val="Tahoma"/>
            <family val="2"/>
          </rPr>
          <t>Sandoval Pinzon, German Guillermo:</t>
        </r>
        <r>
          <rPr>
            <sz val="9"/>
            <color indexed="81"/>
            <rFont val="Tahoma"/>
            <family val="2"/>
          </rPr>
          <t xml:space="preserve">
Descripción de la evidencia a entregar.</t>
        </r>
      </text>
    </comment>
    <comment ref="F2" authorId="0" shapeId="0" xr:uid="{DF40EC97-64EA-4F5C-A60B-8A9DE9DE5034}">
      <text>
        <r>
          <rPr>
            <b/>
            <sz val="9"/>
            <color indexed="81"/>
            <rFont val="Tahoma"/>
            <family val="2"/>
          </rPr>
          <t>Sandoval Pinzon, German Guillermo:</t>
        </r>
        <r>
          <rPr>
            <sz val="9"/>
            <color indexed="81"/>
            <rFont val="Tahoma"/>
            <family val="2"/>
          </rPr>
          <t xml:space="preserve">
Proceso responsable de la actividad.</t>
        </r>
      </text>
    </comment>
    <comment ref="G2" authorId="0" shapeId="0" xr:uid="{25E2EF87-5CD2-4F7E-8D8D-D6FB1BDD773D}">
      <text>
        <r>
          <rPr>
            <b/>
            <sz val="9"/>
            <color indexed="81"/>
            <rFont val="Tahoma"/>
            <family val="2"/>
          </rPr>
          <t>Sandoval Pinzon, German Guillermo:</t>
        </r>
        <r>
          <rPr>
            <sz val="9"/>
            <color indexed="81"/>
            <rFont val="Tahoma"/>
            <family val="2"/>
          </rPr>
          <t xml:space="preserve">
Fecha en la cual se finaliza la actividad 
DD/MM/AAAA</t>
        </r>
      </text>
    </comment>
    <comment ref="H3" authorId="1" shapeId="0" xr:uid="{DC668C12-C642-4A26-A694-A143DAF867E2}">
      <text>
        <r>
          <rPr>
            <b/>
            <sz val="9"/>
            <color indexed="81"/>
            <rFont val="Tahoma"/>
            <family val="2"/>
          </rPr>
          <t>Numero de actividades en valor absoluto</t>
        </r>
      </text>
    </comment>
    <comment ref="I3" authorId="1" shapeId="0" xr:uid="{843242B4-1B04-41E5-B534-D4CFF7C97DD4}">
      <text>
        <r>
          <rPr>
            <b/>
            <sz val="9"/>
            <color indexed="81"/>
            <rFont val="Tahoma"/>
            <family val="2"/>
          </rPr>
          <t>Porcentaje correspondiente al mes</t>
        </r>
      </text>
    </comment>
    <comment ref="J3" authorId="1" shapeId="0" xr:uid="{E73939C9-A36A-4B92-927B-B68BAD17333F}">
      <text>
        <r>
          <rPr>
            <b/>
            <sz val="9"/>
            <color indexed="81"/>
            <rFont val="Tahoma"/>
            <family val="2"/>
          </rPr>
          <t>Numero de actividades ejecutadas en valor absoluto</t>
        </r>
      </text>
    </comment>
    <comment ref="M3" authorId="1" shapeId="0" xr:uid="{777D3185-4603-42CA-898D-B82EF2B7630A}">
      <text>
        <r>
          <rPr>
            <b/>
            <sz val="9"/>
            <color indexed="81"/>
            <rFont val="Tahoma"/>
            <family val="2"/>
          </rPr>
          <t>Numero de actividades en valor absoluto</t>
        </r>
      </text>
    </comment>
    <comment ref="N3" authorId="1" shapeId="0" xr:uid="{4510A8E6-8377-458F-8C7D-F2A5E10D325B}">
      <text>
        <r>
          <rPr>
            <b/>
            <sz val="9"/>
            <color indexed="81"/>
            <rFont val="Tahoma"/>
            <family val="2"/>
          </rPr>
          <t>Porcentaje correspondiente al mes</t>
        </r>
      </text>
    </comment>
    <comment ref="O3" authorId="1" shapeId="0" xr:uid="{496F3C01-745F-420F-9ACF-B046DCBF7A81}">
      <text>
        <r>
          <rPr>
            <b/>
            <sz val="9"/>
            <color indexed="81"/>
            <rFont val="Tahoma"/>
            <family val="2"/>
          </rPr>
          <t>Numero de actividades ejecutadas en valor absoluto</t>
        </r>
      </text>
    </comment>
    <comment ref="R3" authorId="1" shapeId="0" xr:uid="{1D4A2094-3C79-4BF2-8FA8-A949D6755321}">
      <text>
        <r>
          <rPr>
            <b/>
            <sz val="9"/>
            <color indexed="81"/>
            <rFont val="Tahoma"/>
            <family val="2"/>
          </rPr>
          <t>Numero de actividades en valor absoluto</t>
        </r>
      </text>
    </comment>
    <comment ref="S3" authorId="1" shapeId="0" xr:uid="{1B390510-5AF3-437B-B300-73FFECC6B237}">
      <text>
        <r>
          <rPr>
            <b/>
            <sz val="9"/>
            <color indexed="81"/>
            <rFont val="Tahoma"/>
            <family val="2"/>
          </rPr>
          <t>Porcentaje correspondiente al mes</t>
        </r>
      </text>
    </comment>
    <comment ref="T3" authorId="1" shapeId="0" xr:uid="{ABF1DA85-3AED-4536-8B94-2D275846B120}">
      <text>
        <r>
          <rPr>
            <b/>
            <sz val="9"/>
            <color indexed="81"/>
            <rFont val="Tahoma"/>
            <family val="2"/>
          </rPr>
          <t>Numero de actividades ejecutadas en valor absoluto</t>
        </r>
      </text>
    </comment>
    <comment ref="W3" authorId="1" shapeId="0" xr:uid="{7592C8E8-B7C0-4353-B2DD-804BAFF19928}">
      <text>
        <r>
          <rPr>
            <b/>
            <sz val="9"/>
            <color indexed="81"/>
            <rFont val="Tahoma"/>
            <family val="2"/>
          </rPr>
          <t>Numero de actividades en valor absoluto</t>
        </r>
      </text>
    </comment>
    <comment ref="X3" authorId="1" shapeId="0" xr:uid="{58C3C751-D076-4907-88D6-BB605934028B}">
      <text>
        <r>
          <rPr>
            <b/>
            <sz val="9"/>
            <color indexed="81"/>
            <rFont val="Tahoma"/>
            <family val="2"/>
          </rPr>
          <t>Porcentaje correspondiente al mes</t>
        </r>
      </text>
    </comment>
    <comment ref="Y3" authorId="1" shapeId="0" xr:uid="{DF8567AB-B02F-4376-B33E-CB2EECE4D6A8}">
      <text>
        <r>
          <rPr>
            <b/>
            <sz val="9"/>
            <color indexed="81"/>
            <rFont val="Tahoma"/>
            <family val="2"/>
          </rPr>
          <t>Numero de actividades ejecutadas en valor absoluto</t>
        </r>
      </text>
    </comment>
    <comment ref="AB3" authorId="1" shapeId="0" xr:uid="{467921CE-7DCC-43A5-B259-C97C4DB4C4B8}">
      <text>
        <r>
          <rPr>
            <b/>
            <sz val="9"/>
            <color indexed="81"/>
            <rFont val="Tahoma"/>
            <family val="2"/>
          </rPr>
          <t>Numero de actividades en valor absoluto</t>
        </r>
      </text>
    </comment>
    <comment ref="AC3" authorId="1" shapeId="0" xr:uid="{CBC012A1-C3F5-4A72-9EF2-37D3D7BDF079}">
      <text>
        <r>
          <rPr>
            <b/>
            <sz val="9"/>
            <color indexed="81"/>
            <rFont val="Tahoma"/>
            <family val="2"/>
          </rPr>
          <t>Porcentaje correspondiente al mes</t>
        </r>
      </text>
    </comment>
    <comment ref="AD3" authorId="1" shapeId="0" xr:uid="{09029D11-604E-48D8-9136-3735BB0F0926}">
      <text>
        <r>
          <rPr>
            <b/>
            <sz val="9"/>
            <color indexed="81"/>
            <rFont val="Tahoma"/>
            <family val="2"/>
          </rPr>
          <t>Numero de actividades ejecutadas en valor absoluto</t>
        </r>
      </text>
    </comment>
    <comment ref="AG3" authorId="1" shapeId="0" xr:uid="{867365F3-38CF-48ED-85EC-3A7AF40333F2}">
      <text>
        <r>
          <rPr>
            <b/>
            <sz val="9"/>
            <color indexed="81"/>
            <rFont val="Tahoma"/>
            <family val="2"/>
          </rPr>
          <t>Numero de actividades en valor absoluto</t>
        </r>
      </text>
    </comment>
    <comment ref="AH3" authorId="1" shapeId="0" xr:uid="{C466A55A-6CB1-4640-9580-372F79422EAB}">
      <text>
        <r>
          <rPr>
            <b/>
            <sz val="9"/>
            <color indexed="81"/>
            <rFont val="Tahoma"/>
            <family val="2"/>
          </rPr>
          <t>Porcentaje correspondiente al mes</t>
        </r>
      </text>
    </comment>
    <comment ref="AI3" authorId="1" shapeId="0" xr:uid="{3B165F37-3100-4FDB-A2BB-6F432477CC6D}">
      <text>
        <r>
          <rPr>
            <b/>
            <sz val="9"/>
            <color indexed="81"/>
            <rFont val="Tahoma"/>
            <family val="2"/>
          </rPr>
          <t>Numero de actividades ejecutadas en valor absoluto</t>
        </r>
      </text>
    </comment>
    <comment ref="AL3" authorId="1" shapeId="0" xr:uid="{3B854EFB-E1BD-4205-A11D-D1A2D14BFF1C}">
      <text>
        <r>
          <rPr>
            <b/>
            <sz val="9"/>
            <color indexed="81"/>
            <rFont val="Tahoma"/>
            <family val="2"/>
          </rPr>
          <t>Numero de actividades en valor absoluto</t>
        </r>
      </text>
    </comment>
    <comment ref="AM3" authorId="1" shapeId="0" xr:uid="{0CB58CA2-8096-4381-A281-8D361F147596}">
      <text>
        <r>
          <rPr>
            <b/>
            <sz val="9"/>
            <color indexed="81"/>
            <rFont val="Tahoma"/>
            <family val="2"/>
          </rPr>
          <t>Porcentaje correspondiente al mes</t>
        </r>
      </text>
    </comment>
    <comment ref="AN3" authorId="1" shapeId="0" xr:uid="{C13F2771-7817-435D-901F-3A8CF8DDD7C8}">
      <text>
        <r>
          <rPr>
            <b/>
            <sz val="9"/>
            <color indexed="81"/>
            <rFont val="Tahoma"/>
            <family val="2"/>
          </rPr>
          <t>Numero de actividades ejecutadas en valor absoluto</t>
        </r>
      </text>
    </comment>
    <comment ref="AQ3" authorId="1" shapeId="0" xr:uid="{9EDACFAB-4CB9-48F0-9CB9-287A734260A4}">
      <text>
        <r>
          <rPr>
            <b/>
            <sz val="9"/>
            <color indexed="81"/>
            <rFont val="Tahoma"/>
            <family val="2"/>
          </rPr>
          <t>Numero de actividades en valor absoluto</t>
        </r>
      </text>
    </comment>
    <comment ref="AR3" authorId="1" shapeId="0" xr:uid="{9EB889EF-62E1-4046-84A3-7CAA36B71BC3}">
      <text>
        <r>
          <rPr>
            <b/>
            <sz val="9"/>
            <color indexed="81"/>
            <rFont val="Tahoma"/>
            <family val="2"/>
          </rPr>
          <t>Porcentaje correspondiente al mes</t>
        </r>
      </text>
    </comment>
    <comment ref="AS3" authorId="1" shapeId="0" xr:uid="{49D8896B-862D-40C7-9587-B99EC5DD888E}">
      <text>
        <r>
          <rPr>
            <b/>
            <sz val="9"/>
            <color indexed="81"/>
            <rFont val="Tahoma"/>
            <family val="2"/>
          </rPr>
          <t>Numero de actividades ejecutadas en valor absoluto</t>
        </r>
      </text>
    </comment>
    <comment ref="AV3" authorId="1" shapeId="0" xr:uid="{3B8B5139-9DE0-4299-AD95-85656622F591}">
      <text>
        <r>
          <rPr>
            <b/>
            <sz val="9"/>
            <color indexed="81"/>
            <rFont val="Tahoma"/>
            <family val="2"/>
          </rPr>
          <t>Numero de actividades en valor absoluto</t>
        </r>
      </text>
    </comment>
    <comment ref="AW3" authorId="1" shapeId="0" xr:uid="{2176DC6B-4F76-4BD2-8744-E37DC2B3AC57}">
      <text>
        <r>
          <rPr>
            <b/>
            <sz val="9"/>
            <color indexed="81"/>
            <rFont val="Tahoma"/>
            <family val="2"/>
          </rPr>
          <t>Porcentaje correspondiente al mes</t>
        </r>
      </text>
    </comment>
    <comment ref="AX3" authorId="1" shapeId="0" xr:uid="{B1064790-CB5B-496F-8CBF-30A758F55FF1}">
      <text>
        <r>
          <rPr>
            <b/>
            <sz val="9"/>
            <color indexed="81"/>
            <rFont val="Tahoma"/>
            <family val="2"/>
          </rPr>
          <t>Numero de actividades ejecutadas en valor absoluto</t>
        </r>
      </text>
    </comment>
    <comment ref="BA3" authorId="1" shapeId="0" xr:uid="{F6556CAE-B83B-450F-851A-96D2C199438F}">
      <text>
        <r>
          <rPr>
            <b/>
            <sz val="9"/>
            <color indexed="81"/>
            <rFont val="Tahoma"/>
            <family val="2"/>
          </rPr>
          <t>Numero de actividades en valor absoluto</t>
        </r>
      </text>
    </comment>
    <comment ref="BB3" authorId="1" shapeId="0" xr:uid="{9AE5D73D-66DF-4424-965E-4185C2FD6DA4}">
      <text>
        <r>
          <rPr>
            <b/>
            <sz val="9"/>
            <color indexed="81"/>
            <rFont val="Tahoma"/>
            <family val="2"/>
          </rPr>
          <t>Porcentaje correspondiente al mes</t>
        </r>
      </text>
    </comment>
    <comment ref="BC3" authorId="1" shapeId="0" xr:uid="{7E332047-90BE-4486-B4F3-5D0D85F89F79}">
      <text>
        <r>
          <rPr>
            <b/>
            <sz val="9"/>
            <color indexed="81"/>
            <rFont val="Tahoma"/>
            <family val="2"/>
          </rPr>
          <t>Numero de actividades ejecutadas en valor absoluto</t>
        </r>
      </text>
    </comment>
    <comment ref="BF3" authorId="1" shapeId="0" xr:uid="{15128488-DC14-4AD2-9F7B-3FCC232064E0}">
      <text>
        <r>
          <rPr>
            <b/>
            <sz val="9"/>
            <color indexed="81"/>
            <rFont val="Tahoma"/>
            <family val="2"/>
          </rPr>
          <t>Numero de actividades en valor absoluto</t>
        </r>
      </text>
    </comment>
    <comment ref="BG3" authorId="1" shapeId="0" xr:uid="{A7FD0F4A-6E19-43AF-AFA9-3ADDF2B2594B}">
      <text>
        <r>
          <rPr>
            <b/>
            <sz val="9"/>
            <color indexed="81"/>
            <rFont val="Tahoma"/>
            <family val="2"/>
          </rPr>
          <t>Porcentaje correspondiente al mes</t>
        </r>
      </text>
    </comment>
    <comment ref="BH3" authorId="1" shapeId="0" xr:uid="{C0A53F46-36F2-4566-A9BD-2A6D5A8E197E}">
      <text>
        <r>
          <rPr>
            <b/>
            <sz val="9"/>
            <color indexed="81"/>
            <rFont val="Tahoma"/>
            <family val="2"/>
          </rPr>
          <t>Numero de actividades ejecutadas en valor absoluto</t>
        </r>
      </text>
    </comment>
    <comment ref="BK3" authorId="1" shapeId="0" xr:uid="{B188F110-A728-4323-9388-52FC08E766C5}">
      <text>
        <r>
          <rPr>
            <b/>
            <sz val="9"/>
            <color indexed="81"/>
            <rFont val="Tahoma"/>
            <family val="2"/>
          </rPr>
          <t>Numero de actividades en valor absoluto</t>
        </r>
      </text>
    </comment>
    <comment ref="BL3" authorId="1" shapeId="0" xr:uid="{323ADC44-C6C2-4B9E-BE01-2E9318095406}">
      <text>
        <r>
          <rPr>
            <b/>
            <sz val="9"/>
            <color indexed="81"/>
            <rFont val="Tahoma"/>
            <family val="2"/>
          </rPr>
          <t>Porcentaje correspondiente al mes</t>
        </r>
      </text>
    </comment>
    <comment ref="BM3" authorId="1" shapeId="0" xr:uid="{E1AF0717-A06E-4F96-AD6E-4CBD346E82A1}">
      <text>
        <r>
          <rPr>
            <b/>
            <sz val="9"/>
            <color indexed="81"/>
            <rFont val="Tahoma"/>
            <family val="2"/>
          </rPr>
          <t>Numero de actividades ejecutadas en valor absoluto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Sandra and sara</author>
    <author>tc={B826737A-BBBF-4FA8-A4FF-FDA408BCD81C}</author>
    <author>tc={4DC8F4DE-736E-4FAC-8F45-5BCC6245CB96}</author>
  </authors>
  <commentList>
    <comment ref="M7" authorId="0" shapeId="0" xr:uid="{BAF2E794-FB5F-4E9D-83F3-C6FEC355D04F}">
      <text>
        <r>
          <rPr>
            <b/>
            <sz val="9"/>
            <color indexed="81"/>
            <rFont val="Tahoma"/>
            <family val="2"/>
          </rPr>
          <t>Sandra 
Cada componente tiene un PESO de 16,6 del total del PAAC</t>
        </r>
      </text>
    </comment>
    <comment ref="P7" authorId="1" shapeId="0" xr:uid="{B826737A-BBBF-4FA8-A4FF-FDA408BCD81C}">
      <text>
        <t xml:space="preserve">[Threaded comment]
Your version of Excel allows you to read this threaded comment; however, any edits to it will get removed if the file is opened in a newer version of Excel. Learn more: https://go.microsoft.com/fwlink/?linkid=870924
Comment:
    La observación es de septiembre se va a dejar para diciembre? Igual para toda esta columna
Reply:
    Pensaba dejar la trazabilidad , siempre manteniendo históricos </t>
      </text>
    </comment>
    <comment ref="P14" authorId="2" shapeId="0" xr:uid="{4DC8F4DE-736E-4FAC-8F45-5BCC6245CB96}">
      <text>
        <t>[Threaded comment]
Your version of Excel allows you to read this threaded comment; however, any edits to it will get removed if the file is opened in a newer version of Excel. Learn more: https://go.microsoft.com/fwlink/?linkid=870924
Comment:
    No entendí la observación. Se deberia dejar como recomendación</t>
      </text>
    </comment>
  </commentList>
</comments>
</file>

<file path=xl/sharedStrings.xml><?xml version="1.0" encoding="utf-8"?>
<sst xmlns="http://schemas.openxmlformats.org/spreadsheetml/2006/main" count="2365" uniqueCount="719">
  <si>
    <t>COMPLEJIDAD</t>
  </si>
  <si>
    <t>RIESGOS</t>
  </si>
  <si>
    <t>PORCENTAJES DE CUMPLIMIENTO</t>
  </si>
  <si>
    <t>FOLLETOS ACLARATORIOS DE TODOS LOS TRAMITES Y SERVICIOS</t>
  </si>
  <si>
    <t>POR ASE VERIFICAR PQRS PARA AUMENTAR LA PEDAGO</t>
  </si>
  <si>
    <t>ACLARAR LOS ROLES</t>
  </si>
  <si>
    <t>CHAT BOT</t>
  </si>
  <si>
    <t>PREGUNTAS FRECUENTES CON QUEJAS RECURRENTES</t>
  </si>
  <si>
    <t>WHATS APP EMPRESARIAL</t>
  </si>
  <si>
    <t>TRADUCIR ESTADISTICAS</t>
  </si>
  <si>
    <t>CAMBIO DE LAS TARIFA - DESAGREGADO</t>
  </si>
  <si>
    <t>CAMPAÑAS DE SERVICIOS Y CANALES</t>
  </si>
  <si>
    <t>SOCIALIZAR LAS CAMPAÑAS CANALES DE REPORTES</t>
  </si>
  <si>
    <t>PERSONALIZAR LAS RESPUESTAS DE PREGUNTAS HECHAS EN REDES</t>
  </si>
  <si>
    <t>REDES DE JAC</t>
  </si>
  <si>
    <t>REDES PROPIEDAD HORIZONTAL</t>
  </si>
  <si>
    <t>REDES CUIDADANAS</t>
  </si>
  <si>
    <t>CONSULTAS DE CO CREACIÓN EN TEMAS DE ALUMBRADO Y PUNTOS CRÍTICOS</t>
  </si>
  <si>
    <t>REDES DE COMPOSTEROS</t>
  </si>
  <si>
    <t>APROVECHAMIENTO</t>
  </si>
  <si>
    <t>TENES VEEDURIAS</t>
  </si>
  <si>
    <t>INCLUIR EN PAAC Y PC</t>
  </si>
  <si>
    <t>CONSULTAS</t>
  </si>
  <si>
    <t xml:space="preserve">CONSULTA RIESGOS Y PLANES DESDE PLAN </t>
  </si>
  <si>
    <t>.</t>
  </si>
  <si>
    <t>PLAN ANTICORRUPCIÓN Y DE ATENCIÓN AL CIUDADANO - PAAC 2023
UNIDAD ADMINISTRATIVA ESPECIAL DE SERVICIOS PÚBLICOS - UAESP</t>
  </si>
  <si>
    <t>Introducción</t>
  </si>
  <si>
    <t>La Unidad Administrativa Especial de Servicios Público – UAESP, en el marco del cumplimiento de la Ley 2195 del 2022, que en su Artículo 31 establece que “Cada entidad del orden nacional, departamental y municipal, cualquiera que sea su régimen de contratación, deberá implementar Programas de Transparencia y Ética Publica con el fin de promover la cultura de la legalidad e identificar, medir, controlar y monitorear constantemente el riesgo de corrupción en el desarrollo de su misionalidad (…)”, formula el presente Plan Anticorrupción y de Atención al Ciudadano.</t>
  </si>
  <si>
    <t>De lo cual la Secretaría General de la Alcaldía de Bogotá genera el lineamiento de “Documento Técnico Programas de Transparencia y Ética Pública del Distrito Capital”, el cual establece los lineamientos del Distrito para el desarrollo del programa en 9 componentes:
•	Componente 1: mecanismos para la transparencia y acceso a la información
•	Componente 2: rendición de cuentas
•	Componente 3: mecanismos para mejorar la atención al ciudadano
•	Componente 4: racionalización de trámites
•	Componente 5: apertura de información y datos abiertos
•	Componente 6: participación e innovación en la gestión pública
•	Componente 7: promoción de la integridad y la ética pública
•	Componente 8: gestión de riesgos de corrupción - mapas de riesgo
•	Componente 9: medidas de debida diligencia y prevención de lavado de activos
Determinando que su formulación se realizará de manera anual, a partir de un ejercicio de colaboración con actores públicos y privados, que permitan incorporar acciones realizables y medibles, las cuales serán objeto de seguimiento institucional y social.</t>
  </si>
  <si>
    <t xml:space="preserve">1. </t>
  </si>
  <si>
    <t>Objetivo General</t>
  </si>
  <si>
    <t>Consolidar e implementar la estrategia que integre los procesos y procedimientos de la entidad para garantizar la lucha contra la corrupción</t>
  </si>
  <si>
    <t>1.1</t>
  </si>
  <si>
    <t>Objetivos Específicos</t>
  </si>
  <si>
    <t>Articular los componentes del plan con los productos y servicios de la entidad</t>
  </si>
  <si>
    <t>Contar con la participación ciudadana en la formulación y seguimiento al plan en el marco del control social</t>
  </si>
  <si>
    <t>Garantizar el seguimiento a la implementación de los componentes que conforman la estrategia que desarrolla el plan</t>
  </si>
  <si>
    <t>2.</t>
  </si>
  <si>
    <t>Alcance</t>
  </si>
  <si>
    <t>Las actividades de este plan aplica para todos los funcionarios públicos y contratistas de la Unidad Adminsitrativa Especial de Servicios Públicos -UAESP.</t>
  </si>
  <si>
    <t>2.1</t>
  </si>
  <si>
    <t xml:space="preserve">Recursos </t>
  </si>
  <si>
    <t>La implementación del plan está articulado con el funcionamiento de la Unidad, incorporando los recursos financieros, operativos y de talento humano, permitiendo así, contar con los funcionarios y contratistas para el cumplimiento de las actividades y trabajando de manera articulada con todos los procesos durante la vigencia 2023.</t>
  </si>
  <si>
    <t>3.</t>
  </si>
  <si>
    <t>Elaboración</t>
  </si>
  <si>
    <t>Desde la Oficina Asesora de Planeación se formuló y desarrollo la Metodología Espacios ciudadanos para formulación PTEP – 2023, el cual tiene como objetivo Establecer la ruta metodológica para desarrollar iniciativas de participación ciudadana en la formulación del Plan Anticorrupción y de Atención al Ciudadano y por la ley 2195 del 2022 “Por medio de la cual se adoptan medidas en materia de transparencia, prevención y lucha contra la corrupción y se dictan otras disposiciones.” para el Programa de Transparencia y Ética Pública de la UAESP vigencia 2023, a través de las estrategias “Reto virtual, Mini Públic y Espacios de Consulta con Instancias de Participación y Organizaciones Sociales”,  que permita orientar y potenciar en la relación Estado-ciudadano,  la habilidad de construcción conjunta del que hacer público, la toma de decisiones y el control social en la generación de un gobierno centrado en la eficacia.</t>
  </si>
  <si>
    <t>3.1</t>
  </si>
  <si>
    <t>Insumos para su desarrollo</t>
  </si>
  <si>
    <t xml:space="preserve">Se consideraron los siguientes insumos para la formulación del plan: reporte de PQRS, resultados de auditorías internas, reporte de consultas ciudadanas, informe de evaluación a los Planes Anticorrupción y de Atención al Ciudadano emitido por la  Oficina de Control Interno, resultado preliminar del Índice de Transparencia Activa - ITA, las recomendaciones para la formulación del plan anticorrupción y de atención al ciudadano (PAAC) 2021 de la Secretaría General de la Alcaldía Mayor de Bogotá D.C.. El presupuesto destinado para la implementación del plan se determina a partir de los recursos de talento humano contratado y los funcionarios que apoyan en las áreas responsables que adelantan cada componente. </t>
  </si>
  <si>
    <t>3.2</t>
  </si>
  <si>
    <t>Fuentes consultadas</t>
  </si>
  <si>
    <t>* Guía para la administración del riesgo y el diseño de controles en Entidades Públicas. Riesgos de gestión, corrupción y seguridad digital del 2018
* Guía Estrategias para la construcción del Plan anticorrupción y de atención al ciudadano, versión 2, emitida por el Departamento Administrativo de la Función Pública.
* Guía metodológica para la racionalización de trámites, emitida por el Departamento Administrativo de la Función Pública.
* Contexto Estratégico de la Entidad, contenido en el Plan Estratégico Intitucional 2020-2024</t>
  </si>
  <si>
    <t>3.3.</t>
  </si>
  <si>
    <t>Marco Normativo</t>
  </si>
  <si>
    <t xml:space="preserve">•	Ley 962 de 2005: Por la cual se dictan disposiciones sobre racionalización de trámites y procedimientos administrativos de los organismos y entidades del Estado y de los particulares que ejercen funciones públicas o prestan servicios públicos.
•	Ley 1474 de 2011: Por la cual se dictan normas orientadas a fortalecer los mecanismos de prevención, investigación y sanción de actos de corrupción y la efectividad del control de la gestión pública. 
•	Ley 1712 de 2014: Por medio de la cual se crea la Ley de Transparencia y del Derecho de Acceso a la Información Pública Nacional y se dictan otras disposiciones. 
•	Ley 1755 de 2015: Por medio de la cual se regula el Derecho Fundamental de Petición y se sustituye un título del Código de Procedimiento Administrativo y de lo Contencioso Administrativo.
•	Ley 1757 de 2015: Por la cual se dictan disposiciones en materia de promoción y protección del derecho a la participación democrática. 
•	Ley 2013 de 2019: Por medio del cual se busca garantizar el cumplimiento de los principios de transparencia y publicidad mediante la publicación de las declaraciones de bienes, renta y el registro de los conflictos de interés. 
•	Ley 2016 de 2020: Por la cual se adopta el Código de integridad del Servicio Público Colombiano y se dictan otras disposiciones. 
•	Ley 2195 de 2022: Por medio de la cual se adoptan medidas en materia de transparencia, prevención y lucha contra la corrupción y se dictan otras disposiciones.
•	Decreto Ley 019 del 2012: Por el cual se dictan normas para suprimir o reformar regulaciones, procedimientos y trámites innecesarios existentes en la Administración Pública.
•	Decreto 1081 de 2015: Por medio del cual se expide el Decreto Reglamentario Único del Sector Presidencia de la República.
•	Decreto 1499 de 2017: Por medio del cual se modifica el Decreto 1083 de 2015, Decreto Único Reglamentario del Sector Función Pública, en lo relacionado con el Sistema de Gestión establecido en el artículo 133 de la Ley 1753 de 2015. 
•	Decreto 2106 de 2019: Por el cual se dictan normas para simplificar, suprimir y reformar trámites, procesos y procedimientos innecesarios existentes en la administración pública.
•	Decreto 847 de 2021: Establece y unifica lineamientos en materia de servicio a la ciudadanía y de implementación de la Política Pública Distrital de Servicio a la Ciudadanía, lográndose actualizar algunas de sus definiciones y fortaleciendo la figura del Defensor de la Ciudadanía para las entidades y organismos del Distrito Capital.
•	Decreto 189 de 2020: Por el cual se expiden lineamientos generales sobre transparencia, integridad y medidas anticorrupción en las entidades y organismos del orden distrital y se dictan otras disposiciones.
•	Resolución 455 del 2021: 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
•	Directiva 005 de 2020: Directrices sobre Gobierno Abierto de Bogotá 
•	Conpes 4070 de 2021: Lineamientos de política para la implementación de un modelo de Estado Abierto. 
•	Conpes Distrital 01 de 2018: Política Pública Distrital de Transparencia, Integridad y no tolerancia con la corrupción. </t>
  </si>
  <si>
    <t>4.</t>
  </si>
  <si>
    <t>Componentes del Plan Anticorrupción y de Atención al Ciudadano</t>
  </si>
  <si>
    <r>
      <rPr>
        <b/>
        <sz val="12"/>
        <color theme="1"/>
        <rFont val="Arial Narrow"/>
        <family val="2"/>
      </rPr>
      <t>Componente 1: mecanismos para la transparencia y acceso a la información</t>
    </r>
    <r>
      <rPr>
        <sz val="12"/>
        <color theme="1"/>
        <rFont val="Arial Narrow"/>
        <family val="2"/>
      </rPr>
      <t xml:space="preserve">
Este componente desarrolla actividades las cuales permiten cumplir con el objetivo de la ley de transparencia y acceso a la información el cual establece: “regular el derecho de acceso a la información pública, los procedimientos para el ejercicio y garantía del derecho y las excepciones a la publicidad de información.” Y el seguimiento de dicha ley.</t>
    </r>
  </si>
  <si>
    <r>
      <rPr>
        <b/>
        <sz val="12"/>
        <color theme="1"/>
        <rFont val="Arial Narrow"/>
        <family val="2"/>
      </rPr>
      <t>Componente 2: rendición de cuentas</t>
    </r>
    <r>
      <rPr>
        <sz val="12"/>
        <color theme="1"/>
        <rFont val="Arial Narrow"/>
        <family val="2"/>
      </rPr>
      <t xml:space="preserve">
En este componente se pretende reforzar las actividades de rendición de cuentas para aumentar la cobertura de la población informada sobre los resultados de la gestión por los diversos canales de diálogos dispuestos por la Entidad para cada uno de nuestros grupos de interés; cumpliendo con los lineamientos nacionales y distritales en estos temas.</t>
    </r>
  </si>
  <si>
    <r>
      <rPr>
        <b/>
        <sz val="12"/>
        <color theme="1"/>
        <rFont val="Arial Narrow"/>
        <family val="2"/>
      </rPr>
      <t>Componente 3: mecanismos para mejorar la atención al ciudadano</t>
    </r>
    <r>
      <rPr>
        <sz val="12"/>
        <color theme="1"/>
        <rFont val="Arial Narrow"/>
        <family val="2"/>
      </rPr>
      <t xml:space="preserve">
En este componente se establecen actividades para el fortalecimiento institucional para el acceso de los ciudadanos a los trámites y servicios de la Unidad a través de los diferentes canales de comunicación habilitados, mejorando así el relacionamiento ciudadano.</t>
    </r>
  </si>
  <si>
    <r>
      <rPr>
        <b/>
        <sz val="12"/>
        <color theme="1"/>
        <rFont val="Arial Narrow"/>
        <family val="2"/>
      </rPr>
      <t>Componente 4: racionalización de trámites</t>
    </r>
    <r>
      <rPr>
        <sz val="12"/>
        <color theme="1"/>
        <rFont val="Arial Narrow"/>
        <family val="2"/>
      </rPr>
      <t xml:space="preserve">
Este componente está formulado en la mejora de los trámites, estableciendo una estrategia de racionalización para la mejora de los procesos hacia el ciudadano, buscando la mejora de la experiencia del ciudadano ante la entidad. </t>
    </r>
  </si>
  <si>
    <r>
      <rPr>
        <b/>
        <sz val="12"/>
        <color theme="1"/>
        <rFont val="Arial Narrow"/>
        <family val="2"/>
      </rPr>
      <t>Componente 5: apertura de información y datos abiertos</t>
    </r>
    <r>
      <rPr>
        <sz val="12"/>
        <color theme="1"/>
        <rFont val="Arial Narrow"/>
        <family val="2"/>
      </rPr>
      <t xml:space="preserve">
Este componente se proyecta en la mejora de la información que genera la entidad en cuanto a accesibilidad, comprensión e interoperabilidad, garantizando así la apertura y aprovechamiento de los datos.</t>
    </r>
  </si>
  <si>
    <r>
      <rPr>
        <b/>
        <sz val="12"/>
        <color theme="1"/>
        <rFont val="Arial Narrow"/>
        <family val="2"/>
      </rPr>
      <t>Componente 6: participación e innovación en la gestión pública</t>
    </r>
    <r>
      <rPr>
        <sz val="12"/>
        <color theme="1"/>
        <rFont val="Arial Narrow"/>
        <family val="2"/>
      </rPr>
      <t xml:space="preserve">
Este componente busca fortalecer las políticas de participación ciudadana en la gestión pública y la política de gestión del conocimiento e innovación de manera articulada, garantizando espacios de creación y cooperación.</t>
    </r>
  </si>
  <si>
    <r>
      <rPr>
        <b/>
        <sz val="12"/>
        <color theme="1"/>
        <rFont val="Arial Narrow"/>
        <family val="2"/>
      </rPr>
      <t>Componente 7: promoción de la integridad y la ética pública</t>
    </r>
    <r>
      <rPr>
        <sz val="12"/>
        <color theme="1"/>
        <rFont val="Arial Narrow"/>
        <family val="2"/>
      </rPr>
      <t xml:space="preserve">
Este componente se establece el desarrollo de las estrategias de implementación en temas de integridad, ética y medidas contra la corrupción, buscando la apropiación interna y externa en la conducta del deber público, cumpliendo así los objetivos del estado.</t>
    </r>
  </si>
  <si>
    <r>
      <rPr>
        <b/>
        <sz val="12"/>
        <color theme="1"/>
        <rFont val="Arial Narrow"/>
        <family val="2"/>
      </rPr>
      <t>Componente 8: gestión de riesgos de corrupción - mapas de riesgo</t>
    </r>
    <r>
      <rPr>
        <sz val="12"/>
        <color theme="1"/>
        <rFont val="Arial Narrow"/>
        <family val="2"/>
      </rPr>
      <t xml:space="preserve">
En este componente se establecen actividades que permiten la identificación de posibles riesgos de corrupción estableciendo análisis, acciones de mitigación y seguimiento, para los diferentes procesos de la entidad.</t>
    </r>
  </si>
  <si>
    <r>
      <rPr>
        <b/>
        <sz val="12"/>
        <color theme="1"/>
        <rFont val="Arial Narrow"/>
        <family val="2"/>
      </rPr>
      <t>Componente 9: medidas de debida diligencia y prevención de lavado de activos</t>
    </r>
    <r>
      <rPr>
        <sz val="12"/>
        <color theme="1"/>
        <rFont val="Arial Narrow"/>
        <family val="2"/>
      </rPr>
      <t xml:space="preserve">
En este componente la UAESP establece actividades de mejora en los procesos de contratación y vinculación y establece el plan de trabajo para el desarrollo de las fases de desarrollo de la debida diligencia. Adicional se articulan las actividades establecidas por el Decreto 189 del 2020, es su artículo 14 y 17 en implementación de lineamientos en los procesos precontractuales y contractuales sobre transparencia e integridad.</t>
    </r>
  </si>
  <si>
    <t xml:space="preserve">5. </t>
  </si>
  <si>
    <t>Publicación</t>
  </si>
  <si>
    <t>Presentado y aprobado el día 30 de enero de 2023 por el Comité Institucional de Gestión y Desempeño de la Unidad Administrativa Especial de Servicios Públicos</t>
  </si>
  <si>
    <t>Fecha de aprobación</t>
  </si>
  <si>
    <t>Versión</t>
  </si>
  <si>
    <t>Descripción</t>
  </si>
  <si>
    <t>Publicación y consulta del proyecto del Plan Anticorrupción y de Atención al Ciudadano-PAAC vigencia 2022</t>
  </si>
  <si>
    <t>Aprobación  del Plan Anticorrupción y de Atención al Ciudadano-PAAC vigencia 2023</t>
  </si>
  <si>
    <t>{</t>
  </si>
  <si>
    <t>COMPONENTE</t>
  </si>
  <si>
    <t>Subcomponente / procesos</t>
  </si>
  <si>
    <t>#</t>
  </si>
  <si>
    <t>Actividades</t>
  </si>
  <si>
    <t>Meta producto</t>
  </si>
  <si>
    <t>Responsable</t>
  </si>
  <si>
    <t>Fecha
programada</t>
  </si>
  <si>
    <t>Enero</t>
  </si>
  <si>
    <t>Febrero</t>
  </si>
  <si>
    <t>Marzo</t>
  </si>
  <si>
    <t>Abril</t>
  </si>
  <si>
    <t>Mayo</t>
  </si>
  <si>
    <t>Junio</t>
  </si>
  <si>
    <t>Julio</t>
  </si>
  <si>
    <t>Agosto</t>
  </si>
  <si>
    <t>Septiembre</t>
  </si>
  <si>
    <t>Octubre</t>
  </si>
  <si>
    <t>Noviembre</t>
  </si>
  <si>
    <t>Diciembre</t>
  </si>
  <si>
    <t>TOTAL
PROGRAMADO</t>
  </si>
  <si>
    <t>TOTAL
PROGRAMADO
%</t>
  </si>
  <si>
    <t>TOTAL EJECUTADO</t>
  </si>
  <si>
    <t>TOTAL EJECUTADO
%</t>
  </si>
  <si>
    <t>Programado mes</t>
  </si>
  <si>
    <t>Programado mes %</t>
  </si>
  <si>
    <t xml:space="preserve">Ejecutado mes </t>
  </si>
  <si>
    <t>Ejecutado mes %</t>
  </si>
  <si>
    <t>Descripción del avance</t>
  </si>
  <si>
    <t>Componente 1: MECANISMOS PARA LA TRANSPARENCIA Y ACCESO A LA INFORMACIÓN</t>
  </si>
  <si>
    <t>Lineamiento de transparencia activa.</t>
  </si>
  <si>
    <t>Actualización del micrositio de transparencia.</t>
  </si>
  <si>
    <t>3 reportes de publicación.</t>
  </si>
  <si>
    <t>Gestión de la tecnología y la información</t>
  </si>
  <si>
    <t>Se cargó 366 documentos en la sección de transparencia de la página WEB. Adicional se cargaron los organigramas conforme se actualizaba el grupo directivo.</t>
  </si>
  <si>
    <t>1.2</t>
  </si>
  <si>
    <t>Publicación de información sobre suscripción de contratación pública.</t>
  </si>
  <si>
    <t>12 publicaciones de relación de contratación suscrita en el periodo.</t>
  </si>
  <si>
    <t>Gestión de Asuntos Legales</t>
  </si>
  <si>
    <t>Se adjunta como evidencia la relación de la contratación suscrita durante el mes de diciembre del 2022, la cual fue publicada en el siguiente enlace https://www.uaesp.gov.co/sites/default/files/documentos/CONTRATACION_DICIEMBRE_2022.xlsx</t>
  </si>
  <si>
    <t>Se adjunta como evidencia la relación de la contratación suscrita durante el mes de enero, la cual fue publicada en el siguiente enlace https://www.uaesp.gov.co/sites/default/files/documentos/CONTRATACION_ENERO_2023.xlsx</t>
  </si>
  <si>
    <t>Se adjunta como evidencia la relación de la contratación suscrita durante el mes de febrero, la cual fue publicada en el siguiente enlace https://www.uaesp.gov.co/sites/default/files/documentos/CONTRATACION_FEBRERO_2023.xlsx</t>
  </si>
  <si>
    <t>Se adjunta como evidencia la relación de la contratación suscrita durante el mes de marzo, la cual fue publicada en el siguiente enlace https://www.uaesp.gov.co/sites/default/files/documentos/CONTRATACION_MARZO_2023.xlsx</t>
  </si>
  <si>
    <t>Se adjunta como evidencia la relación de la contratación suscrita durante el mes de abril, la cual fue publicada en el siguiente enlace https://www.uaesp.gov.co/sites/default/files/documentos/CONTRATACION_ABRIL_2023.xlsx</t>
  </si>
  <si>
    <t>1.3</t>
  </si>
  <si>
    <t>Aumentar el porcentaje de inscripción de trámites en el SUIT</t>
  </si>
  <si>
    <t>1 reporte de porcentaje de trámites en el SUIT.</t>
  </si>
  <si>
    <t>Direccionamiento Estratégico</t>
  </si>
  <si>
    <t>1.4</t>
  </si>
  <si>
    <t>Realizar revisión y actualización de la información publicada en el SUIT</t>
  </si>
  <si>
    <t>1 reporte de actualización.</t>
  </si>
  <si>
    <t>Lineamientos de transparencia pasiva.</t>
  </si>
  <si>
    <t>Elaborar y publicar informes de seguimiento sobre solicitudes de información pública recibidas en la Unidad.</t>
  </si>
  <si>
    <t>12 informes solicitud acceso a la información.</t>
  </si>
  <si>
    <t>Servicio al Ciudadano</t>
  </si>
  <si>
    <t>Se publica en el link y se adjunta como evidencia en informe con corte a diciembre 2022: https://www.uaesp.gov.co/transparencia/instrumentos-gestion-informacion-publica/informe-peticiones-quejas-reclamos-318</t>
  </si>
  <si>
    <t>Se publica en el link y se adjunta como evidencia en informe con corte a enero 2023: https://www.uaesp.gov.co/transparencia/instrumentos-gestion-informacion-publica/informe-peticiones-quejas-reclamos-322</t>
  </si>
  <si>
    <t>Se publica en el link y se adjunta como evidencia en informe con corte a febrero 2023: https://www.uaesp.gov.co/transparencia/instrumentos-gestion-informacion-publica/informe-peticiones-quejas-reclamos-325</t>
  </si>
  <si>
    <t>Se publica en el link y se adjunta como evidencia en informe con corte a marzo 2023: https://www.uaesp.gov.co/transparencia/instrumentos-gestion-informacion-publica/informe-peticiones-quejas-reclamos-333</t>
  </si>
  <si>
    <t>2.2</t>
  </si>
  <si>
    <t>Identificar la necesidades de información que requiere conocer la ciudadanía frente a los servicios  que garantiza la Unidad.</t>
  </si>
  <si>
    <t>4 Informe de los resultados de las encuestas.</t>
  </si>
  <si>
    <t>Gestión de las Comunicaciones</t>
  </si>
  <si>
    <t>Se realiza la aplicacion de la encuesta externa, la cual busca establecer cuales son las necesidades de informacion que desea conocer la ciudadania, frente a las a la funciones que realiza la UAESP.</t>
  </si>
  <si>
    <t>2.3</t>
  </si>
  <si>
    <t>Socializar el rol del defensor ciudadano.</t>
  </si>
  <si>
    <t>2 jlistados de asistencia a las jornadas de socialización.</t>
  </si>
  <si>
    <t xml:space="preserve">El dia 10 fe febrero se realizo capacitacion
de servicio al ciudadano en donde se socializo el rol del defensor ciudadano, se anexa listado
de asistencia y link de capacitacion. </t>
  </si>
  <si>
    <t>2.4</t>
  </si>
  <si>
    <t>Plan de trabajo de relacionamiento institucional para la socialización de la gestión y servicios.</t>
  </si>
  <si>
    <t>1 informe de relacionamiento.</t>
  </si>
  <si>
    <t>Elaboración de instrumentos de gestión de información.</t>
  </si>
  <si>
    <t>Revisar y actualizar el registro de activos de información e índice de información clasificada y reservada.</t>
  </si>
  <si>
    <t>1 documento actualizado y publicado.</t>
  </si>
  <si>
    <t>Gestión de la Tecnología y la Información</t>
  </si>
  <si>
    <t>Actualizar el Esquema de Publicación de Información de la UAESP.</t>
  </si>
  <si>
    <t>Criterio diferencial de accesibilidad.</t>
  </si>
  <si>
    <t>4.1</t>
  </si>
  <si>
    <t>Implementar los criterios de accesibilidad en la página web de la Unidad, establecidos por la Política de Gobierno Digital del Ministerio TIC.</t>
  </si>
  <si>
    <t>4 reportes monitoreo de medios de comunicación externos. Reporte de criterios de accesibilidad en la página web implementados</t>
  </si>
  <si>
    <t>Monitoreo de Acceso a la Información Pública.</t>
  </si>
  <si>
    <t>5.1</t>
  </si>
  <si>
    <t>Monitoreo a la gestión de PQRS</t>
  </si>
  <si>
    <t>2 informes   de seguimiento a la oportuna respuesta de los PQRS.</t>
  </si>
  <si>
    <t>Gestión de Evaluación y Mejora</t>
  </si>
  <si>
    <t>5.2</t>
  </si>
  <si>
    <t>Realizar seguimiento al cumplimiento de la ley de transparencia.</t>
  </si>
  <si>
    <t>3 informes de seguimiento.</t>
  </si>
  <si>
    <t>Se anexa informe</t>
  </si>
  <si>
    <t>Componente 2: RENDICIÓN DE CUENTAS</t>
  </si>
  <si>
    <t>Información de calidad y en lenguaje comprensible.</t>
  </si>
  <si>
    <t>Espacios de diálogo con información de calidad y en lenguaje comprensible.</t>
  </si>
  <si>
    <t>9 Metodologías por cada espacio de rendición de cuentas</t>
  </si>
  <si>
    <t>Se anexa la metodología de audiencia pública.</t>
  </si>
  <si>
    <t>Se anexa metodología de jóvenes
Se anexa metodología niños, niñas</t>
  </si>
  <si>
    <t>Diálogo de doble vía con la ciudadanía y sus organizaciones.</t>
  </si>
  <si>
    <t>Desarrollo de los espacios de diálogo</t>
  </si>
  <si>
    <t>1 informe de rendición de cuentas</t>
  </si>
  <si>
    <t>Responsabilidad en la cultura de la rendición y petición de cuentas</t>
  </si>
  <si>
    <t>Realizar sensibilización, capacitación o talleres con relación a temas de PC, REDEC y enfoques diferenciales a los colaboradores.</t>
  </si>
  <si>
    <t>1 reporte de capacitación (asistencia, video, memorias)</t>
  </si>
  <si>
    <t>Capacitación realizada con veeduria distrirtal</t>
  </si>
  <si>
    <t>Socializar los avances de la gestión de la entidad por medio de las TIC</t>
  </si>
  <si>
    <t>2 informes de campañas de socialización de la gestión de la entidad.</t>
  </si>
  <si>
    <t>Evaluación y retroalimentación a la gestión institucional</t>
  </si>
  <si>
    <t>4.2</t>
  </si>
  <si>
    <t>Evaluar los espacios de rendición de cuentas hacia los grupos de interés.</t>
  </si>
  <si>
    <t>1 Informe de evaluación de los espacios</t>
  </si>
  <si>
    <t>Rendición de cuentas focalizada</t>
  </si>
  <si>
    <t>Establecer en la estrategia los grupos focalizados a quienes se dirige la rendición de cuentas.</t>
  </si>
  <si>
    <t>1 estrategia de rendición de cuentas aprobada y publicada</t>
  </si>
  <si>
    <t>Se encuentra aprobada y publicada en el link: https://www.uaesp.gov.co/transparencia/planeacion/planes/estrategia-rendici%C3%B3n-cuentas-2023</t>
  </si>
  <si>
    <t>Articulación Institucional a los Nodos de Rendición de Cuentas</t>
  </si>
  <si>
    <t>6.1</t>
  </si>
  <si>
    <t>Definir una estrategia de rendición de cuentas a partir de los nodos digitales</t>
  </si>
  <si>
    <t>Componente 3: MECANISMOS PARA MEJORAR LA ATENCIÓN AL CIUDADANO</t>
  </si>
  <si>
    <t>Estructura administrativa y Direccionamiento estratégico</t>
  </si>
  <si>
    <t>Fortalecer canales de atención  virtual, presencial y telefónico para una mejor atención al ciudadano</t>
  </si>
  <si>
    <t>Informe de fortalecimiento de canales virtual, presencial y telefónico.</t>
  </si>
  <si>
    <t>Fortalecer la atención al ciudadano.</t>
  </si>
  <si>
    <t>3 evaluaciones a través del mecanismo del cliente incógnito.</t>
  </si>
  <si>
    <t>Se realiza cliente incognito por canal de atencion chat y se anexan evidencias.</t>
  </si>
  <si>
    <t>Realizar  actividades de divulgación de los canales de atención, trámites y servicios de la entidad a los grupos de interés.</t>
  </si>
  <si>
    <t>2 campañas de divulgación de trámites y servicios.</t>
  </si>
  <si>
    <t xml:space="preserve">El dia 10 fe febrero se realizo capacitacion
de servicio al ciudadano en donde se socializacion
los diferentes canales de antecion, se anexa listado
de asistencia y link de capacitacion. </t>
  </si>
  <si>
    <t>Fortalecimiento de los canales de atención</t>
  </si>
  <si>
    <t>Capacitar a los servidores en el uso de herramientas de inclusión.</t>
  </si>
  <si>
    <t>2 Capacitaciones en el uso de herramientas de inclusión (asistencia, video, memorias).</t>
  </si>
  <si>
    <t xml:space="preserve">El dia 10 fe febrero se realizo capacitacion
de servicio al ciudadano en donde se socializo el uso de herramientas de inclusion, se anexa listado
de asistencia y link de capacitacion. </t>
  </si>
  <si>
    <t>Talento Humano</t>
  </si>
  <si>
    <t>Fortalecer las competencias de los servidores públicos en la atención del servicio al ciudadano.</t>
  </si>
  <si>
    <t>2 capacitaciones a los funcionarios y contratistas en lenguaje claro (asistencia, video, memorias).</t>
  </si>
  <si>
    <t>Incluir capacitaciones en el Plan Institucional de capacitación, en la temáticas relacionadas con el servicio al ciudadano.</t>
  </si>
  <si>
    <t>5 reportes de capacitación (asistencia, video, memorias)</t>
  </si>
  <si>
    <t>Gestión de Talento Humano</t>
  </si>
  <si>
    <t>3.3</t>
  </si>
  <si>
    <t>Desarrollar capacitaciones sobre los procedimientos de trámites y servicios de la entidad,  para los funcionarios y contratistas que prestan atención al ciudadano.</t>
  </si>
  <si>
    <t>5 capacitaciones de actualización con dependencias misionales de trámites y servicios (asistencia, video, memorias).</t>
  </si>
  <si>
    <t>Normativo y procedimental</t>
  </si>
  <si>
    <t>Realizar socializaciones de responsabilidad de los servidores públicos frente a los derechos de los ciudadanos.</t>
  </si>
  <si>
    <t>Actualizar el procedimiento de Medición de la satisfacción de los servicios de la UAESP</t>
  </si>
  <si>
    <t>2 documentos actualizados.</t>
  </si>
  <si>
    <t>Relacionamiento con el ciudadano</t>
  </si>
  <si>
    <t>Identificar el nivel de satisfacción de los usuarios con los trámites y servicios de la entidad, recopilando los resultados de las encuestas.</t>
  </si>
  <si>
    <t>2 informes satisfacción de los usuarios con los trámites y servicios de la entidad.</t>
  </si>
  <si>
    <t>Identificar las expectativas y experiencias de los servidores públicos frente al servicio al ciudadano.</t>
  </si>
  <si>
    <t>2 reportes de encuestas de percepción de los servidores públicos que interactúan con la ciudadanía.</t>
  </si>
  <si>
    <t xml:space="preserve"> </t>
  </si>
  <si>
    <t>Análisis de la información de las denuncia de corrupción (enfoque de género)</t>
  </si>
  <si>
    <t>Generar informe sobre las denuncias de corrupción con enfoque de género</t>
  </si>
  <si>
    <t>2 informes de denuncias de corrupción</t>
  </si>
  <si>
    <t>Gestión Disciplinaria Interna</t>
  </si>
  <si>
    <t>Se anexa informe en el formato de la Secretaría Jurídica, confirmación de envío y correo con datos de género</t>
  </si>
  <si>
    <t>Componente 4: RACIONALIZACIÓN DE TRÁMITES</t>
  </si>
  <si>
    <t>Racionalización de Trámites</t>
  </si>
  <si>
    <t>Estrategia de racionalización SUIT</t>
  </si>
  <si>
    <t>Seguimiento plataforma SUIT</t>
  </si>
  <si>
    <t>Servicios Funerarios</t>
  </si>
  <si>
    <t>Consulta Ciudadana para la mejora de experiencias de los usuarios</t>
  </si>
  <si>
    <t>Realzar consulta ciudadana.</t>
  </si>
  <si>
    <t>1 Informe de resultados.</t>
  </si>
  <si>
    <t>Formular plan de mejoramiento con los resultados de la consulta.</t>
  </si>
  <si>
    <t>1 Plan de mejoramiento.</t>
  </si>
  <si>
    <t>Implementación Plan de mejoramiento.</t>
  </si>
  <si>
    <t>1 Informe de implementación.</t>
  </si>
  <si>
    <t>Componente 5: APERTURA DE INFORMACIÓN Y DATOS ABIERTOS</t>
  </si>
  <si>
    <t>Apertura de datos para los ciudadanos y grupos de interés</t>
  </si>
  <si>
    <t>Formular la estrategia de datos abiertos.</t>
  </si>
  <si>
    <t>1 Documento estrategia.</t>
  </si>
  <si>
    <t>Se anexa el documento</t>
  </si>
  <si>
    <t>Implementación estrategia datos abiertos.</t>
  </si>
  <si>
    <t>Socialización de la estrategia de datos abiertos.</t>
  </si>
  <si>
    <t>1 Informe de socialización.</t>
  </si>
  <si>
    <t>Entrega de información en lenguaje sencillo que de cuenta de la gestión institucional.</t>
  </si>
  <si>
    <t>Diseñar una estrategia para la apropiación de lenguaje claro, sencillo e incluyente en la información generada por la entidad sobre su gestión.</t>
  </si>
  <si>
    <t>1 estrategia de lenguaje claro , sencillo e incluyente</t>
  </si>
  <si>
    <t>Se adjunta estrategia de lenguaje claro aprobada</t>
  </si>
  <si>
    <t>Implementar la estrategia de apropiación de lenguaje claro, sencillo e incluyente</t>
  </si>
  <si>
    <t>1 informe de la de lenguaje claro , sencillo e incluyente</t>
  </si>
  <si>
    <t>Implementación de la campaña de divulgación de información estadística de la entidad a grupos de valor y de interés.</t>
  </si>
  <si>
    <t>1 acta de seguimiento en mesa técnica.</t>
  </si>
  <si>
    <t>Gestión del Conocimiento y la Innovación</t>
  </si>
  <si>
    <t>Apertura de la información presupuestal institucional y de resultados.</t>
  </si>
  <si>
    <t>Generación de dataset sobre ejecución presupuestal</t>
  </si>
  <si>
    <t>1 data set generado</t>
  </si>
  <si>
    <t>Gestión Financiera</t>
  </si>
  <si>
    <t>Se genera el dataset y se publica en el portal de datos abiertos bogotá de manera mensual links: 1- https://datosabiertos.bogota.gov.co/dataset/informes-ejecucion-presupuestal-enero-de-2023 2- https://datosabiertos.bogota.gov.co/dataset/informes-ejecucion-presupuestal-febrero-de-2023 3- https://datosabiertos.bogota.gov.co/dataset/informes-ejecucion-presupuestal-marzo-de-2023</t>
  </si>
  <si>
    <t>Actualización de datasets en el portal de datos abiertos Bogotá.</t>
  </si>
  <si>
    <t>4 reportes de dataset actualizados.</t>
  </si>
  <si>
    <t>Se actualizarón y cargaron 13 dataset en la página web de datos abiertos bogotá.</t>
  </si>
  <si>
    <t>Estandarización de datos abiertos para intercambio de información.</t>
  </si>
  <si>
    <t>Implementación del estándar SDMX.</t>
  </si>
  <si>
    <t>Generación de URL, a base de datos bajo el estándar SDMX.</t>
  </si>
  <si>
    <t>Componente 6: PARTICIPACIÓN E INNOVACIÓN EN LA GESTIÓN PÚBLICA</t>
  </si>
  <si>
    <t>Ciudadanía en la toma de decisiones públicas</t>
  </si>
  <si>
    <t>Formulación del plan de acción de participación ciudadana</t>
  </si>
  <si>
    <t>1 plan aprobado y publicado</t>
  </si>
  <si>
    <t>El plan fue aprobado por el CIGD del 30 de enero, se anexa acta. Fue publicado en la página web en el link https://www.uaesp.gov.co/content/planeacion</t>
  </si>
  <si>
    <t>Ejecución y seguimiento plan acción de participación ciudadana</t>
  </si>
  <si>
    <t>1 Informe anual publicado.</t>
  </si>
  <si>
    <t>Iniciativas de innovación por articulación institucional</t>
  </si>
  <si>
    <t>Priorizar iniciativas de innovación</t>
  </si>
  <si>
    <t>1 informe de priorización</t>
  </si>
  <si>
    <t>Se anexa informe con la priorización inventario actualizado</t>
  </si>
  <si>
    <t>Desarrollar las iniciativas priorizadas</t>
  </si>
  <si>
    <t>1 plan de implementación.</t>
  </si>
  <si>
    <t>Ejecución y seguimiento de las iniciativas desarrolladas</t>
  </si>
  <si>
    <t>1 informe.</t>
  </si>
  <si>
    <t>Redes de innovación pública</t>
  </si>
  <si>
    <t>Directorio de redes de innovación pública</t>
  </si>
  <si>
    <t>1 directorio publicado</t>
  </si>
  <si>
    <t>Presentar las actividades de la UAESP en el marco de la innovación</t>
  </si>
  <si>
    <t>1 informe de las actividades presentadas.</t>
  </si>
  <si>
    <t>Componente 7: PROMOCIÓN DE LA INTEGRIDAD Y LA ÉTICA PÚBLICA</t>
  </si>
  <si>
    <t>Programas Gestión de Integridad</t>
  </si>
  <si>
    <t>Formulación del plan de integridad</t>
  </si>
  <si>
    <t>Ejecución y seguimiento plan de integridad</t>
  </si>
  <si>
    <t>Promoción de la integridad en las instituciones y grupos de interés</t>
  </si>
  <si>
    <t>Desarrollo de jornada de inducción - reinducción, en temas de transparencia e integridad.</t>
  </si>
  <si>
    <t>2 jornadas de inducción - reinducción (asistencia, video, memorias).</t>
  </si>
  <si>
    <t>Participación en las estrategias distritales de Integridad</t>
  </si>
  <si>
    <t>Implementar las estrategias desarrolladas por el distrito en temas de transparencia e integridad.</t>
  </si>
  <si>
    <t>1 reporte de convocatorias socializadas.</t>
  </si>
  <si>
    <t>Gestión preventiva de conflicto de interés</t>
  </si>
  <si>
    <t>Actualización de la política y estrategia de conflicto de intereses.</t>
  </si>
  <si>
    <t>2 Documentos actualizados y publicados.</t>
  </si>
  <si>
    <t>Se anexa estrategia actualizada aprobada y publicada en el link https://www.uaesp.gov.co/transparencia/planeacion/planes/estrategia-conflicto-intereses-uaesp-v2</t>
  </si>
  <si>
    <t>Elaborar informe a la estrategia de conflicto de intereses.</t>
  </si>
  <si>
    <t>1 informe de seguimiento.</t>
  </si>
  <si>
    <t>Gestión prácticas Antisoborno, Antifraude</t>
  </si>
  <si>
    <t>Actualización de la política: antisoborno, antifraude y antipiratería.</t>
  </si>
  <si>
    <t>1 Documento actualizado y publicado.</t>
  </si>
  <si>
    <t>Componente 8: GESTIÓN DE RIESGOS DE CORRUPCIÓN - MAPAS DE RIESGO</t>
  </si>
  <si>
    <t>Acciones de fortalecimiento a herramientas de detección</t>
  </si>
  <si>
    <t>Realizar la revisión y aprobación de los  riesgos de corrupción por el CIGD.</t>
  </si>
  <si>
    <t>Acta del comité y publicación de riesgos</t>
  </si>
  <si>
    <t>Los riesgos fueron aprobados por el CIGD del 30 de enero, se anexa acta. Fueron publicados en la página web en el link https://www.uaesp.gov.co/transparencia/planeacion/planes en la sección de Plan Anticorrupción y Atención al Ciudadano / 2023</t>
  </si>
  <si>
    <t>Fortalecimiento de políticas de riesgos</t>
  </si>
  <si>
    <r>
      <t xml:space="preserve">Realizar la revisión de la política de riesgos en el marco del Comité Institucional de Coordinación de Control Interno (CICCI). </t>
    </r>
    <r>
      <rPr>
        <b/>
        <sz val="11"/>
        <color theme="1"/>
        <rFont val="Arial"/>
        <family val="2"/>
      </rPr>
      <t xml:space="preserve">Nota: </t>
    </r>
    <r>
      <rPr>
        <sz val="11"/>
        <color theme="1"/>
        <rFont val="Arial"/>
        <family val="2"/>
      </rPr>
      <t>La Oficina de Control Interno incluirá el punto en la citación del Comité para que todos los integrantes aporten sobre las revisiones a que haya lugar.</t>
    </r>
  </si>
  <si>
    <t>1 Convocatoria al CICCI con el anexo de la presentación para el Comité</t>
  </si>
  <si>
    <t>La revisión fue efectuada en la primera reunión del CICCI de enero del 2023. Se adjunta evidencia de la convocatoria y el anexo.</t>
  </si>
  <si>
    <t>Fortalecimiento a mapas de riesgos</t>
  </si>
  <si>
    <t>Realizar identificación de riesgos SARLAFT</t>
  </si>
  <si>
    <t>Matriz de riegos actualizada</t>
  </si>
  <si>
    <t>Consulta, divulgación, monitoreo - revisión y seguimiento</t>
  </si>
  <si>
    <t>Realizar seguimiento las matrices de riesgos</t>
  </si>
  <si>
    <t>3 Reportes de seguimiento.</t>
  </si>
  <si>
    <t>Fue ejecutado el primer seguimiento a las matrices de riesgo de la entidad. Se adjuntan evidencias del seguimiento en las matrices, memorando e informe de auditoria.</t>
  </si>
  <si>
    <t>Componente 9: MEDIDAS DE DEBIDA DILIGENCIA Y PREVENCIÓN DE LAVADO DE ACTIVOS</t>
  </si>
  <si>
    <t>Adecuación institucional para cumplir con la debida diligencia</t>
  </si>
  <si>
    <t>Revisión de documentos asociados a la gestión contractual</t>
  </si>
  <si>
    <t>Actas de reunión.</t>
  </si>
  <si>
    <t>Construcción del plan de trabajo para adaptar y/o desarrollar la debida diligencia</t>
  </si>
  <si>
    <t>Formulación plan de trabajo para la debida diligencia y prevención LA/FT</t>
  </si>
  <si>
    <t>1 documento</t>
  </si>
  <si>
    <t>Se anexa plan de trabajo y acta de aprobación</t>
  </si>
  <si>
    <t>2.2.</t>
  </si>
  <si>
    <t>Ejecución y seguimiento plan de trabajo de la debida diligencia y prevención LA/FT</t>
  </si>
  <si>
    <t>Gestión de la debida diligencia</t>
  </si>
  <si>
    <t>Implementación de  lineamientos en suscripción de contratos de prestación de servicios con la UAESP</t>
  </si>
  <si>
    <t>4 reportes de contratos con diligenciamiento del "FORMATO DE RELACIÓN DE CONTRATOS DE PRESTACIÓN DE SERVICIO".</t>
  </si>
  <si>
    <t>Se adjuntan cuatro (4) contratos de prestación de servicios en los cuales se diligenció y aplicó el formato de relación de contratos de prestación de servicios, persona natural, como requisito para la suscipción de los contratos, dando cumplimiento a lo dispuesto por el artículo 17 del Decretro 189 de 2020.</t>
  </si>
  <si>
    <t>Implementar los lineamientos para incorporar cláusulas en los contratos de la Unidad, mediante las cuales se regule la suscripción de un compromiso de integridad y la no tolerancia con la corrupción</t>
  </si>
  <si>
    <t>4 reportes de contratos con la incorporación del compromisos de integridad y cláusula anticorrupción.</t>
  </si>
  <si>
    <t>Se adjuntan cuatro (4) contratos en los cuales se incorporó la cláusula denominada "compromiso anticorupción, en  cumplimiento de lo establecido por el artículo 14 del Decretro 189 de 2020.</t>
  </si>
  <si>
    <t xml:space="preserve">Implementar un espacio de sensibilización de la transparencia e integridad en la apertura y audiencia de adjudicación de los procesos contractuales </t>
  </si>
  <si>
    <t>4 Actas o resolución de apertura, ayudas audiovisuales;  realizados en los procesos contractuales.</t>
  </si>
  <si>
    <t>En el curso del primer trimestre de 2023, se encuentran en cuso seis (6) procesos de contratación. Conformer lo establecido en el presente lineamiento una vez se cuente con las correspondientes resoluciones de apertura o de adjudicación porferidas en el curso de dichos procesos, se reportarán ante la OAP.</t>
  </si>
  <si>
    <r>
      <rPr>
        <b/>
        <sz val="14"/>
        <color theme="9" tint="-0.249977111117893"/>
        <rFont val="Arial Narrow"/>
        <family val="2"/>
      </rPr>
      <t>Componente 1. MECANISMOS PARA LA TRANSPARENCIA Y ACCESO A LA INFORMACIÓN</t>
    </r>
    <r>
      <rPr>
        <b/>
        <sz val="14"/>
        <color theme="4"/>
        <rFont val="Arial Narrow"/>
        <family val="2"/>
      </rPr>
      <t xml:space="preserve">
</t>
    </r>
  </si>
  <si>
    <t>Componente</t>
  </si>
  <si>
    <t>Subcomponente</t>
  </si>
  <si>
    <t>N°</t>
  </si>
  <si>
    <t xml:space="preserve"> Actividades</t>
  </si>
  <si>
    <t>Meta o producto</t>
  </si>
  <si>
    <t>Indicador</t>
  </si>
  <si>
    <t>Proceso responsable</t>
  </si>
  <si>
    <t>Fecha programada</t>
  </si>
  <si>
    <t>Autoevaluación de la dependencia responsable</t>
  </si>
  <si>
    <t>Seguimiento de la Oficina de Control Interno</t>
  </si>
  <si>
    <t>Fecha</t>
  </si>
  <si>
    <t>Descripción de avance</t>
  </si>
  <si>
    <t>Estado de la actividad (%)</t>
  </si>
  <si>
    <t>Avance por subcomponente (%)</t>
  </si>
  <si>
    <t>Avance por componente (%)</t>
  </si>
  <si>
    <t>Fecha del seguimiento</t>
  </si>
  <si>
    <t>Descripción del seguimiento</t>
  </si>
  <si>
    <t>Observaciones</t>
  </si>
  <si>
    <t>Componente 1. MECANISMOS PARA LA TRANSPARENCIA Y ACCESO A LA INFORMACIÓN</t>
  </si>
  <si>
    <r>
      <rPr>
        <b/>
        <sz val="14"/>
        <rFont val="Arial Narrow"/>
        <family val="2"/>
      </rPr>
      <t xml:space="preserve">Subcomponente 1        </t>
    </r>
    <r>
      <rPr>
        <sz val="14"/>
        <rFont val="Arial Narrow"/>
        <family val="2"/>
      </rPr>
      <t xml:space="preserve"> ineamiento de 
transparencia activa</t>
    </r>
  </si>
  <si>
    <t>30/04/2023: Se cargó 366 documentos en la sección de transparencia de la página WEB. Adicional se cargaron los organigramas conforme se actualizaba el grupo directivo.
30/08/2023:Se actualizaron 96 documentos, informes de auditoria, informes de gestión y la información del grupo directivo. Adicional, se ajustaron errores de html y contraste en relación con el cumplimiento de la resolución 1519 del 2020.
31/12/2023: Se realiza el reporte correspondiente de las actualizaciones realizadas al micrositio de transparencia</t>
  </si>
  <si>
    <t>08/05/2023
8/09/2023
31/12/2023</t>
  </si>
  <si>
    <r>
      <t xml:space="preserve">08/05/2023: </t>
    </r>
    <r>
      <rPr>
        <sz val="14"/>
        <color theme="1"/>
        <rFont val="Arial Narrow"/>
        <family val="2"/>
      </rPr>
      <t>Se observa informe del prirmer cuatrimestre el cual describe la actualización realizada del micrositio de transparencia de la página web institucional, https://www.uaesp.gov.co/.</t>
    </r>
    <r>
      <rPr>
        <b/>
        <sz val="14"/>
        <color theme="1"/>
        <rFont val="Arial Narrow"/>
        <family val="2"/>
      </rPr>
      <t xml:space="preserve">
08/09/2023: </t>
    </r>
    <r>
      <rPr>
        <sz val="14"/>
        <color theme="1"/>
        <rFont val="Arial Narrow"/>
        <family val="2"/>
      </rPr>
      <t>Se observa matriz de documentos mayo- agosto donde se relacionan los archivos solicitados por las àreas para su publicación, asi como informe del mes de agosto donde se  actualizó  el micrositio de transparencia de la página web institucional.</t>
    </r>
    <r>
      <rPr>
        <b/>
        <sz val="14"/>
        <color theme="1"/>
        <rFont val="Arial Narrow"/>
        <family val="2"/>
      </rPr>
      <t xml:space="preserve">
31/12/2023: </t>
    </r>
    <r>
      <rPr>
        <sz val="14"/>
        <color theme="1"/>
        <rFont val="Arial Narrow"/>
        <family val="2"/>
      </rPr>
      <t>Se observa matriz excel con las publicaciones en página web de los meses octubre a diciembre.</t>
    </r>
  </si>
  <si>
    <t>Cumplida</t>
  </si>
  <si>
    <t>30/01/2023: Se adjunta como evidencia la relación de la contratación suscrita durante el mes de diciembre del 2022, la cual fue publicada en el siguiente enlace https://www.uaesp.gov.co/sites/default/files/documentos/CONTRATACION_DICIEMBRE_2022.xlsx
28/02/2023:  Se adjunta como evidencia la relación de la contratación suscrita durante el mes de enero, la cual fue publicada en el siguiente enlace https://www.uaesp.gov.co/sites/default/files/documentos/CONTRATACION_ENERO_2023.xlsx
31/03/2023: Se adjunta como evidencia la relación de la contratación suscrita durante el mes de febrero, la cual fue publicada en el siguiente enlace https://www.uaesp.gov.co/sites/default/files/documentos/CONTRATACION_FEBRERO_2023.xlsx
30/04/2023: Se adjunta como evidencia la relación de la contratación suscrita durante el mes de marzo, la cual fue publicada en el siguiente enlace https://www.uaesp.gov.co/sites/default/files/documentos/CONTRATACION_MARZO_2023.xlsx
30/05/2023:Se adjunta como evidencia la relación de la contratación suscrita durante el mes de abril, la cual fue publicada en el siguiente enlace https://www.uaesp.gov.co/sites/default/files/documentos/CONTRATACION_ABRIL_2023.xlsx
30/06/2023:Se adjunta como evidencia la relación de la contratación suscrita durante el mes de mayo, la cual fue publicada en el siguiente enlace https://www.uaesp.gov.co/sites/default/files/documentos/CONTRATACION_MAYO_2023.xlsx
30/07/2023: Se adjunta como evidencia la relación de la contratación suscrita durante el mes de junio, la cual fue publicada en el siguiente enlacehttps://www.uaesp.gov.co/sites/default/files/documentos/CONTRATACION_JUNIO_2023.xlsx
30/08/2023:Se adjunta como evidencia la relación de la contratación suscrita durante el mes de julio, la cual fue publicada en el siguiente enlace https://www.uaesp.gov.co/sites/default/files/documentos/CONTRATACION_JULIO_2023.xlsx
31/12/2023:Se adjunta como evidencia la relación de la contratación suscrita durante el mes de noviembre, la cual fue publicada en el siguiente enlace:
https://www.uaesp.gov.co/sites/default/files/documentos/contratacion-noviembre-2023-1.xlsx</t>
  </si>
  <si>
    <r>
      <t xml:space="preserve">08/05/2023: </t>
    </r>
    <r>
      <rPr>
        <sz val="14"/>
        <color theme="1"/>
        <rFont val="Arial Narrow"/>
        <family val="2"/>
      </rPr>
      <t xml:space="preserve">Se observa la publicación de contratación para los meses diciembre-marzo.
</t>
    </r>
    <r>
      <rPr>
        <b/>
        <sz val="14"/>
        <color theme="1"/>
        <rFont val="Arial Narrow"/>
        <family val="2"/>
      </rPr>
      <t>08/09/2023</t>
    </r>
    <r>
      <rPr>
        <sz val="14"/>
        <color theme="1"/>
        <rFont val="Arial Narrow"/>
        <family val="2"/>
      </rPr>
      <t>: Se observa matriz de contratación para los meses mayo-agosto debidamente publicados.</t>
    </r>
    <r>
      <rPr>
        <b/>
        <sz val="14"/>
        <color theme="1"/>
        <rFont val="Arial Narrow"/>
        <family val="2"/>
      </rPr>
      <t xml:space="preserve">
31/12/2023: </t>
    </r>
    <r>
      <rPr>
        <sz val="14"/>
        <color theme="1"/>
        <rFont val="Arial Narrow"/>
        <family val="2"/>
      </rPr>
      <t>Se observa matriz de contratación para los meses septiembre-noviembre debidamente publicados.</t>
    </r>
  </si>
  <si>
    <t xml:space="preserve">
Cumplida</t>
  </si>
  <si>
    <t>30/04/2023: Sin reporte por parte del proceso
30/09/2023: Se realiza ajuste y queda el porcentaje de actualziación quedando al 100% la gestión de usuarios, formularios e inventarios</t>
  </si>
  <si>
    <t>08/05/2023
8/09/2023
30/12/2023</t>
  </si>
  <si>
    <r>
      <t xml:space="preserve">08/05/2023: </t>
    </r>
    <r>
      <rPr>
        <sz val="14"/>
        <color theme="1"/>
        <rFont val="Arial Narrow"/>
        <family val="2"/>
      </rPr>
      <t xml:space="preserve">El proceso no reporta avance
</t>
    </r>
    <r>
      <rPr>
        <b/>
        <sz val="14"/>
        <color theme="1"/>
        <rFont val="Arial Narrow"/>
        <family val="2"/>
      </rPr>
      <t xml:space="preserve">30/12/2023: </t>
    </r>
    <r>
      <rPr>
        <sz val="14"/>
        <color theme="1"/>
        <rFont val="Arial Narrow"/>
        <family val="2"/>
      </rPr>
      <t>La OAP adjunta como soporte capturas de pantalla de SUIT donde ser observa que el inventario de tramites y de formularios está en 100%.</t>
    </r>
    <r>
      <rPr>
        <b/>
        <sz val="14"/>
        <color theme="1"/>
        <rFont val="Arial Narrow"/>
        <family val="2"/>
      </rPr>
      <t xml:space="preserve">
</t>
    </r>
  </si>
  <si>
    <r>
      <t xml:space="preserve">
30/12/2023: </t>
    </r>
    <r>
      <rPr>
        <sz val="14"/>
        <rFont val="Arial Narrow"/>
        <family val="2"/>
      </rPr>
      <t xml:space="preserve">Se sugiere que para el proximo plan  las metas o productos planeados, sean soportes medibles toda vez que en el caso de esta actividad no se conoce la base de medición para determinar con claridad el logro de lo planeado. 
</t>
    </r>
    <r>
      <rPr>
        <b/>
        <sz val="14"/>
        <rFont val="Arial Narrow"/>
        <family val="2"/>
      </rPr>
      <t xml:space="preserve">
Cumplida </t>
    </r>
  </si>
  <si>
    <t>30/04/2023: Sin reporte por parte del proceso
30/08/2023:Sin reporte por parte del proceso
31/12/2023: Se realiza actualización de 2 trámites y 2 consultas</t>
  </si>
  <si>
    <r>
      <t xml:space="preserve">08/05/2023: </t>
    </r>
    <r>
      <rPr>
        <sz val="14"/>
        <rFont val="Arial Narrow"/>
        <family val="2"/>
      </rPr>
      <t xml:space="preserve">El proceso no reporta avance 
</t>
    </r>
    <r>
      <rPr>
        <b/>
        <sz val="14"/>
        <rFont val="Arial Narrow"/>
        <family val="2"/>
      </rPr>
      <t>08/09/2023:</t>
    </r>
    <r>
      <rPr>
        <sz val="14"/>
        <rFont val="Arial Narrow"/>
        <family val="2"/>
      </rPr>
      <t xml:space="preserve">El proceso no reporta avance
</t>
    </r>
    <r>
      <rPr>
        <b/>
        <sz val="14"/>
        <rFont val="Arial Narrow"/>
        <family val="2"/>
      </rPr>
      <t xml:space="preserve">
31/12/2023</t>
    </r>
    <r>
      <rPr>
        <sz val="14"/>
        <rFont val="Arial Narrow"/>
        <family val="2"/>
      </rPr>
      <t>: Se recibe reporte de actualización en SUIT.</t>
    </r>
    <r>
      <rPr>
        <b/>
        <sz val="14"/>
        <rFont val="Arial Narrow"/>
        <family val="2"/>
      </rPr>
      <t xml:space="preserve">
</t>
    </r>
  </si>
  <si>
    <r>
      <rPr>
        <b/>
        <sz val="14"/>
        <rFont val="Arial Narrow"/>
        <family val="2"/>
      </rPr>
      <t xml:space="preserve">Subcomponente 2
</t>
    </r>
    <r>
      <rPr>
        <sz val="14"/>
        <rFont val="Arial Narrow"/>
        <family val="2"/>
      </rPr>
      <t>Lineamientos de transparencia pasiva.</t>
    </r>
  </si>
  <si>
    <t>30/01/2023: Se publica en el link y se adjunta como evidencia en informe con corte a diciembre 2022: https://www.uaesp.gov.co/transparencia/instrumentos-gestion-informacion-publica/informe-peticiones-quejas-reclamos-318
28/02/2023: Se publica en el link y se adjunta como evidencia en informe con corte a enero 2023: https://www.uaesp.gov.co/transparencia/instrumentos-gestion-informacion-publica/informe-peticiones-quejas-reclamos-322
31/03/2023: Se publica en el link y se adjunta como evidencia en informe con corte a febrero 2023: https://www.uaesp.gov.co/transparencia/instrumentos-gestion-informacion-publica/informe-peticiones-quejas-reclamos-325
30/04/2023:Se publica en el link y se adjunta como evidencia en informe con corte a marzo 2023: https://www.uaesp.gov.co/transparencia/instrumentos-gestion-informacion-publica/informe-peticiones-quejas-reclamos-333
30/05/2023:Se publica en el link y se adjunta como evidencia en informe con corte a abril 2023:  https://www.uaesp.gov.co/transparencia/instrumentos-gestion-informacion-publica/informe-peticiones-quejas-reclamos-340             
30/06/2023: Se publica en el link y se adjunta como evidencia en informe con corte a mayo 2023:  https://www.uaesp.gov.co/transparencia/instrumentos-gestion-informacion-publica/informe-peticiones-quejas-reclamos-345
30/07/2023:Se publica en el link y se adjunta como evidencia en informe con corte a junio 2023:  
https://www.uaesp.gov.co/transparencia/instrumentos-gestion-informacion-publica/Informe-pqr-denuncias-solicitudes                 
30/08/2023:Se publica en el link y se adjunta como evidencia en informe con corte a julio 2023:  
https://www.uaesp.gov.co/transparencia/instrumentos-gestion-informacion-publica/Informe-pqr-denuncias-solicitudes
30/09/2023:Se publica en el link y se adjunta como evidencia en informe con corte a agosto 2023:  https://www.uaesp.gov.co/transparencia/instrumentos-gestion-informacion-publica/Informe-pqr-denuncias-solicitudes
30/10/2023: Se realiza informe correspondiente al periodo de septiembre 2023, se esta en espera de publicacion y se aneza a evidencias.
30/11/2023:Se realiza informe correspondiente al periodo de octubre 2023, se esta en espera de publicacion y se anexa a evidencias.
31/12/2023: Se realiza informe correspondiente al periodo de diciembre 2023, se esta en espera de publicacion y se aneza a evidencias.</t>
  </si>
  <si>
    <r>
      <t xml:space="preserve">08/05/2023: </t>
    </r>
    <r>
      <rPr>
        <sz val="14"/>
        <color theme="1"/>
        <rFont val="Arial Narrow"/>
        <family val="2"/>
      </rPr>
      <t>Se observa la publicación de los informes de solicitud acceso a la información, de los meses diciembre-marzo</t>
    </r>
    <r>
      <rPr>
        <b/>
        <sz val="14"/>
        <color theme="1"/>
        <rFont val="Arial Narrow"/>
        <family val="2"/>
      </rPr>
      <t xml:space="preserve">
08/09/2023:</t>
    </r>
    <r>
      <rPr>
        <sz val="14"/>
        <color theme="1"/>
        <rFont val="Arial Narrow"/>
        <family val="2"/>
      </rPr>
      <t>Se evidencia formato de informe de solicitud acceso a la información publicados en los meses mayo- agosto.</t>
    </r>
    <r>
      <rPr>
        <b/>
        <sz val="14"/>
        <color theme="1"/>
        <rFont val="Arial Narrow"/>
        <family val="2"/>
      </rPr>
      <t xml:space="preserve"> 
31/12/2023: </t>
    </r>
    <r>
      <rPr>
        <sz val="14"/>
        <color theme="1"/>
        <rFont val="Arial Narrow"/>
        <family val="2"/>
      </rPr>
      <t xml:space="preserve">Se evidencia formato de informe de solicitud acceso a la información publicados en los meses septiembre- Diciembre  </t>
    </r>
  </si>
  <si>
    <r>
      <t xml:space="preserve">
</t>
    </r>
    <r>
      <rPr>
        <b/>
        <sz val="14"/>
        <rFont val="Arial Narrow"/>
        <family val="2"/>
      </rPr>
      <t xml:space="preserve">31/12/2023: </t>
    </r>
    <r>
      <rPr>
        <sz val="14"/>
        <rFont val="Arial Narrow"/>
        <family val="2"/>
      </rPr>
      <t xml:space="preserve">Se sugiere incluir flujos de aprobación en el formato ya que no cuentan con ello  y realizar su oficialización en el Sistema de Gestión de Calidad. 
</t>
    </r>
    <r>
      <rPr>
        <b/>
        <sz val="14"/>
        <rFont val="Arial Narrow"/>
        <family val="2"/>
      </rPr>
      <t>Cumplida</t>
    </r>
  </si>
  <si>
    <t>31/03/2023: Se realiza la aplicacion de la encuesta externa, la cual busca establecer cuales son las necesidades de informacion que desea conocer la ciudadania, frente a las a la funciones que realiza la UAESP.
30/06/2023: Se realiza la aplicacion de la encuesta externa, la cual busca establecer cuales son las necesidades de informacion que desea conocer la ciudadania, frente a las   funciones que realiza la UAESP.
30/09/2023: Se realiza la aplicacion de la encuesta externa, la cual busca establecer cuales son las necesidades de informacion que desea conocer la ciudadania, pa los meses de julio, agosto y septiembre frente a las funciones que realiza la UAESP.
31/12/2023: Se realiza la aplicacion de la encuesta externa, la cual busca establecer cuales son las necesidades de informacion que desea conocer la ciudadania, pa los meses de octubre, noviembre y diciembre frente a las funciones que realiza la UAESP.</t>
  </si>
  <si>
    <r>
      <t xml:space="preserve">08/05/2023: </t>
    </r>
    <r>
      <rPr>
        <sz val="14"/>
        <color theme="1"/>
        <rFont val="Arial Narrow"/>
        <family val="2"/>
      </rPr>
      <t xml:space="preserve">Se observa informe de Análisis de encuesta de comunicación externa primer trimestre 2023 (enero-febrero-marzo) donde en la pregunta 8 hace referencia a los temas que le gustaría recibir más información, para el período analizado, no se recibieron requerimiento por parte de los encuestados.
</t>
    </r>
    <r>
      <rPr>
        <b/>
        <sz val="14"/>
        <color theme="1"/>
        <rFont val="Arial Narrow"/>
        <family val="2"/>
      </rPr>
      <t>08/09/2023:</t>
    </r>
    <r>
      <rPr>
        <sz val="14"/>
        <color theme="1"/>
        <rFont val="Arial Narrow"/>
        <family val="2"/>
      </rPr>
      <t xml:space="preserve"> Se observa documento de encuesta externa para los meses abril-mayo y juniio
</t>
    </r>
    <r>
      <rPr>
        <b/>
        <sz val="14"/>
        <color theme="1"/>
        <rFont val="Arial Narrow"/>
        <family val="2"/>
      </rPr>
      <t>31/12/2023:</t>
    </r>
    <r>
      <rPr>
        <sz val="14"/>
        <color theme="1"/>
        <rFont val="Arial Narrow"/>
        <family val="2"/>
      </rPr>
      <t xml:space="preserve">Se observan los reportes para los meses de julio a diciembre 2023, cumpliendo así la actividad al 100%.
</t>
    </r>
    <r>
      <rPr>
        <b/>
        <sz val="14"/>
        <color theme="1"/>
        <rFont val="Arial Narrow"/>
        <family val="2"/>
      </rPr>
      <t xml:space="preserve">
</t>
    </r>
  </si>
  <si>
    <r>
      <t>31/12/2023:</t>
    </r>
    <r>
      <rPr>
        <sz val="14"/>
        <color theme="1"/>
        <rFont val="Arial Narrow"/>
        <family val="2"/>
      </rPr>
      <t xml:space="preserve"> Se recomienda que todos los reportes estén debidamente validados y firmados por el Jefe de la Oficina de Comunicaciones.
</t>
    </r>
    <r>
      <rPr>
        <b/>
        <sz val="14"/>
        <color theme="1"/>
        <rFont val="Arial Narrow"/>
        <family val="2"/>
      </rPr>
      <t>Cumplida</t>
    </r>
  </si>
  <si>
    <t xml:space="preserve">28/02/2023: El dia 10 fe febrero se realizo capacitacion de servicio al ciudadano en donde se socializo el rol del defensor ciudadano, se anexa listado de asistencia y link de capacitacion. 
30/06/2023: El dia 10 fe febrero y 20 de abril se realizo capacitacion de servicio al ciudadano en donde se socializo el rol del defensor ciudadano, se anexa listado de asistencia y link de capacitacion. </t>
  </si>
  <si>
    <t>08/05/2023
8/09/2023</t>
  </si>
  <si>
    <r>
      <t xml:space="preserve">08/05/2023: </t>
    </r>
    <r>
      <rPr>
        <sz val="14"/>
        <color theme="1"/>
        <rFont val="Arial Narrow"/>
        <family val="2"/>
      </rPr>
      <t xml:space="preserve">El proceso adjunta link y asistencia a capacitación del 10 de febrero 2023, donde se socializa el rol del defensor cuidadano.
</t>
    </r>
    <r>
      <rPr>
        <b/>
        <sz val="14"/>
        <color theme="1"/>
        <rFont val="Arial Narrow"/>
        <family val="2"/>
      </rPr>
      <t xml:space="preserve">
08/09/2023: </t>
    </r>
    <r>
      <rPr>
        <sz val="14"/>
        <color theme="1"/>
        <rFont val="Arial Narrow"/>
        <family val="2"/>
      </rPr>
      <t>Se observa evidencias de la capacitación efectuada el 21 de abril 2023, donde se socializó el rol defensor ciudadano.</t>
    </r>
  </si>
  <si>
    <t>30/04/2023: Sin reporte por parte del proceso
30/06/2023:Se realiza informe de las alianzas institucionales esto con el fin de promover, la gestion desarrollada por la entidad.
31/12/2023: Se realiza un informe anual de alianzas estrategicas, teniendo en cuenta las sugerencias de la Oficina de Control interno en el anterior reporte, mencionando que la Oficina Asesora de cominucaciones no realiza alianzas, estas las realizan las areas misionales, la Oficina apoya el trabajo de las demas areas.</t>
  </si>
  <si>
    <r>
      <t xml:space="preserve">08/05/2023: </t>
    </r>
    <r>
      <rPr>
        <sz val="14"/>
        <color theme="1"/>
        <rFont val="Arial Narrow"/>
        <family val="2"/>
      </rPr>
      <t xml:space="preserve">El proceso no reporta avance </t>
    </r>
    <r>
      <rPr>
        <b/>
        <sz val="14"/>
        <color theme="1"/>
        <rFont val="Arial Narrow"/>
        <family val="2"/>
      </rPr>
      <t xml:space="preserve">
08/09/2023:</t>
    </r>
    <r>
      <rPr>
        <sz val="14"/>
        <color theme="1"/>
        <rFont val="Arial Narrow"/>
        <family val="2"/>
      </rPr>
      <t xml:space="preserve">El proceso remite informe
</t>
    </r>
    <r>
      <rPr>
        <b/>
        <sz val="14"/>
        <color theme="1"/>
        <rFont val="Arial Narrow"/>
        <family val="2"/>
      </rPr>
      <t xml:space="preserve">31/12/2023: </t>
    </r>
    <r>
      <rPr>
        <sz val="14"/>
        <color theme="1"/>
        <rFont val="Arial Narrow"/>
        <family val="2"/>
      </rPr>
      <t xml:space="preserve">Se observa informe por parte del proceso.
</t>
    </r>
  </si>
  <si>
    <r>
      <rPr>
        <sz val="14"/>
        <color theme="1"/>
        <rFont val="Arial Narrow"/>
        <family val="2"/>
      </rPr>
      <t xml:space="preserve">
</t>
    </r>
    <r>
      <rPr>
        <b/>
        <sz val="14"/>
        <color theme="1"/>
        <rFont val="Arial Narrow"/>
        <family val="2"/>
      </rPr>
      <t xml:space="preserve">31/12/2023: </t>
    </r>
    <r>
      <rPr>
        <sz val="14"/>
        <color theme="1"/>
        <rFont val="Arial Narrow"/>
        <family val="2"/>
      </rPr>
      <t xml:space="preserve">se evidenció que el producto referido no guarda relación con la actividad descrita toda vez que hace teferencia a un plan de trabajo de relacionamiento. Por lo anterior no se evidenció  gestión por parte de la OAP respecto de la recomendación realizada en el seguimiento anterior, sin embargo la Oficina de Comunicaciones realiza gestión para cumplir la actividad así no lo tuviesebajo su responsabiliad. Se establece como cumplida sin embargo, se recomienda tener en cuenta este aspecto para el nuevo PAAC en caso que se incluya la misma actividad.
</t>
    </r>
    <r>
      <rPr>
        <b/>
        <sz val="14"/>
        <color theme="1"/>
        <rFont val="Arial Narrow"/>
        <family val="2"/>
      </rPr>
      <t>Cumplida</t>
    </r>
  </si>
  <si>
    <r>
      <rPr>
        <b/>
        <sz val="14"/>
        <rFont val="Arial Narrow"/>
        <family val="2"/>
      </rPr>
      <t>Subcomponente 3</t>
    </r>
    <r>
      <rPr>
        <sz val="14"/>
        <rFont val="Arial Narrow"/>
        <family val="2"/>
      </rPr>
      <t xml:space="preserve">  Elaboración de instrumentos de gestión de información.</t>
    </r>
  </si>
  <si>
    <t>30/04/2023: Sin reporte por parte del proceso
30/06/2023: Se publicò el registro de activos de informaciòn y el ìndice de informaciòn clasificada y reservada, secciòn de transparencia numeral 7.1.1 y 7.1.2</t>
  </si>
  <si>
    <r>
      <t xml:space="preserve">08/05/2023: </t>
    </r>
    <r>
      <rPr>
        <sz val="14"/>
        <color theme="1"/>
        <rFont val="Arial Narrow"/>
        <family val="2"/>
      </rPr>
      <t xml:space="preserve">El proceso no reporta avance </t>
    </r>
    <r>
      <rPr>
        <b/>
        <sz val="14"/>
        <color theme="1"/>
        <rFont val="Arial Narrow"/>
        <family val="2"/>
      </rPr>
      <t xml:space="preserve">
08/09/2023:  </t>
    </r>
    <r>
      <rPr>
        <sz val="14"/>
        <color theme="1"/>
        <rFont val="Arial Narrow"/>
        <family val="2"/>
      </rPr>
      <t>Se observa en link de transparencia la actualización de activos de información e índice de información clasificada y reservada</t>
    </r>
    <r>
      <rPr>
        <b/>
        <sz val="14"/>
        <color theme="1"/>
        <rFont val="Arial Narrow"/>
        <family val="2"/>
      </rPr>
      <t>.</t>
    </r>
  </si>
  <si>
    <t>30/03/2022
29/04/2022</t>
  </si>
  <si>
    <t>30/04/2023: Sin reporte por parte del proceso
30/07/2023: Se encuentra actuaqlizado en el link https://datosabiertos.bogota.gov.co/dataset/registro-de-publicaciones-uaesp-2023</t>
  </si>
  <si>
    <r>
      <t xml:space="preserve">08/05/2023: </t>
    </r>
    <r>
      <rPr>
        <sz val="14"/>
        <color theme="1"/>
        <rFont val="Arial Narrow"/>
        <family val="2"/>
      </rPr>
      <t xml:space="preserve">El proceso no reporta avance </t>
    </r>
    <r>
      <rPr>
        <b/>
        <sz val="14"/>
        <color theme="1"/>
        <rFont val="Arial Narrow"/>
        <family val="2"/>
      </rPr>
      <t xml:space="preserve">
08/09/2023: </t>
    </r>
    <r>
      <rPr>
        <sz val="14"/>
        <color theme="1"/>
        <rFont val="Arial Narrow"/>
        <family val="2"/>
      </rPr>
      <t>Se evidencia documento actualizado de esquema de publicación UAESP 2023</t>
    </r>
  </si>
  <si>
    <r>
      <rPr>
        <b/>
        <sz val="14"/>
        <rFont val="Arial Narrow"/>
        <family val="2"/>
      </rPr>
      <t xml:space="preserve">Subcomponente / proceso 4
</t>
    </r>
    <r>
      <rPr>
        <sz val="14"/>
        <rFont val="Arial Narrow"/>
        <family val="2"/>
      </rPr>
      <t>Criterio diferencial de accesibilidad.</t>
    </r>
  </si>
  <si>
    <t xml:space="preserve">30/04/2023: Sin reporte por parte del proceso
30/06/2023:Se revisò los criterios de accesivilidad con el validador WAVE. No se generan errores, no obstante si observan alertas que no van en contra de los criterios de accesibilidad. Se sigue trabajando en mantener los criterios.
30/09/2023; 1) Se ajustan los criterios de accesibilidad en la sección de transparencia, participa e intranet. Se elabora informe de la Oficina TIC en relación con la autoevaluación de accesibilidad Resolución 1519 Anexo 1 y 3.
2) Se publican 96 documentos, entre ellos: Informes de supervisión, consulta ciudadana y resoluciones internas. Se actualizó la informaicón de los directivos y se ajusta el contraste en el home de acuerdo con los criterios de accesibilidad.
30/12/2023: Se presenta el informe de las acciones adelantadas en portal web en cuanto a la accesibilidad </t>
  </si>
  <si>
    <r>
      <t xml:space="preserve">08/05/2023: </t>
    </r>
    <r>
      <rPr>
        <sz val="14"/>
        <color theme="1"/>
        <rFont val="Arial Narrow"/>
        <family val="2"/>
      </rPr>
      <t xml:space="preserve">El proceso no reporta avance </t>
    </r>
    <r>
      <rPr>
        <b/>
        <sz val="14"/>
        <color theme="1"/>
        <rFont val="Arial Narrow"/>
        <family val="2"/>
      </rPr>
      <t xml:space="preserve">
08/09/2023: </t>
    </r>
    <r>
      <rPr>
        <sz val="14"/>
        <color theme="1"/>
        <rFont val="Arial Narrow"/>
        <family val="2"/>
      </rPr>
      <t xml:space="preserve">La actividad hace referencia a "4 reportes monitoreo de medios de comunicación externos. Reporte de criterios de accesibilidad en la página web implementados", no obstante, en la evidencia remitida se observa un reporte de accesibilidad, es decir no se visualiza algún soporte relacionado con medios de comunicación, ante esto el proceso informa que efectuará el entregable para el siguiente corte. 
</t>
    </r>
    <r>
      <rPr>
        <b/>
        <sz val="14"/>
        <color theme="1"/>
        <rFont val="Arial Narrow"/>
        <family val="2"/>
      </rPr>
      <t xml:space="preserve">31/12/2023: </t>
    </r>
    <r>
      <rPr>
        <sz val="14"/>
        <color theme="1"/>
        <rFont val="Arial Narrow"/>
        <family val="2"/>
      </rPr>
      <t xml:space="preserve">El proceso remite informe del 31 de julio 2023 con las acciones adelantadas en portal web en cuanto a la accesibilidad , no obstante no se observa infomación relacionada con medios de comunicación tal y como lo cita la actividad. </t>
    </r>
  </si>
  <si>
    <t>Incumplida</t>
  </si>
  <si>
    <r>
      <rPr>
        <b/>
        <sz val="14"/>
        <rFont val="Arial Narrow"/>
        <family val="2"/>
      </rPr>
      <t>Subcomponente 5</t>
    </r>
    <r>
      <rPr>
        <sz val="14"/>
        <rFont val="Arial Narrow"/>
        <family val="2"/>
      </rPr>
      <t xml:space="preserve">  Monitoreo de Acceso a la Información Pública.</t>
    </r>
  </si>
  <si>
    <t>30/04/2023: Se adjunta informe de auditoría sobre atención a las PQRS realizada todos los procesos de la entidad
30/06/2023: Fue ejecutado el primer seguimiento a la la oportuna respuesta de los PQRS con radicado 20231100035013 del  29 de Marzo de 2023. Se adjunta evidencia del memorando e informe de Auditoría.
31/12/2023: Fue ejecutado el segundo seguimiento a la la oportuna respuesta de los PQRS con radicado 20231100101053 del  31/08/2023. Se adjunta evidencia del memorando e informe de Auditoría.</t>
  </si>
  <si>
    <t>08/05/2023
08/09/2023
31/12/2023</t>
  </si>
  <si>
    <r>
      <t xml:space="preserve">08/05/2023: </t>
    </r>
    <r>
      <rPr>
        <sz val="14"/>
        <color theme="1"/>
        <rFont val="Arial Narrow"/>
        <family val="2"/>
      </rPr>
      <t>Se observa informe sobre el proceso de  Atención al Ciudadano donde se evalua la gestión a las PQRS.</t>
    </r>
    <r>
      <rPr>
        <b/>
        <sz val="14"/>
        <color theme="1"/>
        <rFont val="Arial Narrow"/>
        <family val="2"/>
      </rPr>
      <t xml:space="preserve">
08/09/2023: </t>
    </r>
    <r>
      <rPr>
        <sz val="14"/>
        <color theme="1"/>
        <rFont val="Arial Narrow"/>
        <family val="2"/>
      </rPr>
      <t xml:space="preserve">El proceso reporta el informe presentado en marzo 2023 y de acuerdo con la matriz de seguimiento de PAAC el segundo informe se presenta en diciembre.
</t>
    </r>
    <r>
      <rPr>
        <b/>
        <sz val="14"/>
        <color theme="1"/>
        <rFont val="Arial Narrow"/>
        <family val="2"/>
      </rPr>
      <t xml:space="preserve">31/12/2023: </t>
    </r>
    <r>
      <rPr>
        <sz val="14"/>
        <color theme="1"/>
        <rFont val="Arial Narrow"/>
        <family val="2"/>
      </rPr>
      <t>Fue ejecutado el segundo seguimiento a la la oportuna respuesta de los PQRS con radicado 20231100101053 del  31/08/2023. Se adjunta evidencia del memorando e informe de Auditoría.</t>
    </r>
  </si>
  <si>
    <t>30/04/2023: Se anexa informe
30/06/2023: Se anexa informe
31/12/2023: Se remite informe del tercer cuatrimestre</t>
  </si>
  <si>
    <r>
      <t xml:space="preserve">08/05/2023: </t>
    </r>
    <r>
      <rPr>
        <sz val="14"/>
        <color theme="1"/>
        <rFont val="Arial Narrow"/>
        <family val="2"/>
      </rPr>
      <t>Se observa informe de Política de Transparencia y Acceso a la información, con corte al primer cuatrimestre de la vigencia 2023.</t>
    </r>
    <r>
      <rPr>
        <b/>
        <sz val="14"/>
        <color theme="1"/>
        <rFont val="Arial Narrow"/>
        <family val="2"/>
      </rPr>
      <t xml:space="preserve">
08/09/2023: </t>
    </r>
    <r>
      <rPr>
        <sz val="14"/>
        <color theme="1"/>
        <rFont val="Arial Narrow"/>
        <family val="2"/>
      </rPr>
      <t xml:space="preserve">El proceso reporta el  informe de Política de Transparencia y Acceso a la información, con corte al primer cuatrimestre de la vigencia 2023.
</t>
    </r>
    <r>
      <rPr>
        <b/>
        <sz val="14"/>
        <color theme="1"/>
        <rFont val="Arial Narrow"/>
        <family val="2"/>
      </rPr>
      <t xml:space="preserve">31/12/2023: </t>
    </r>
    <r>
      <rPr>
        <sz val="14"/>
        <color theme="1"/>
        <rFont val="Arial Narrow"/>
        <family val="2"/>
      </rPr>
      <t>Se observa informe del tercer cuatrimestre, dando por cumplida la actividad.</t>
    </r>
  </si>
  <si>
    <r>
      <rPr>
        <b/>
        <sz val="14"/>
        <color theme="9" tint="-0.249977111117893"/>
        <rFont val="Arial Narrow"/>
        <family val="2"/>
      </rPr>
      <t>Componente 2. Rendición de Cuentas</t>
    </r>
    <r>
      <rPr>
        <b/>
        <sz val="14"/>
        <color theme="1"/>
        <rFont val="Arial Narrow"/>
        <family val="2"/>
      </rPr>
      <t xml:space="preserve">
</t>
    </r>
  </si>
  <si>
    <t>Fecha inicio</t>
  </si>
  <si>
    <r>
      <rPr>
        <b/>
        <sz val="14"/>
        <color theme="1"/>
        <rFont val="Arial Narrow"/>
        <family val="2"/>
      </rPr>
      <t>Componente 2.</t>
    </r>
    <r>
      <rPr>
        <sz val="14"/>
        <color theme="1"/>
        <rFont val="Arial Narrow"/>
        <family val="2"/>
      </rPr>
      <t xml:space="preserve"> 
Rendición de Cuentas</t>
    </r>
  </si>
  <si>
    <r>
      <rPr>
        <b/>
        <sz val="14"/>
        <color theme="1"/>
        <rFont val="Arial Narrow"/>
        <family val="2"/>
      </rPr>
      <t>Subcomponente 1</t>
    </r>
    <r>
      <rPr>
        <sz val="14"/>
        <color theme="1"/>
        <rFont val="Arial Narrow"/>
        <family val="2"/>
      </rPr>
      <t xml:space="preserve">
Información de calidad y en lenguaje comprensible.</t>
    </r>
  </si>
  <si>
    <t>31/03/2023: Se anexa la metodología de audiencia pública.
30/04/2023:Se anexa metodología de jóvenes
Se anexa metodología niños, niñas
30/06/2023:Se adjuta la metodología de colaboradores
Se adjuta la metodología enfoque de género
Se adjuta la metodología Mochuelo
Se adjuta la metodología PGIRS
30/08/2023:Se anexan metodologías de grupos étnicos
Se adjuta la metodología Recicladores</t>
  </si>
  <si>
    <t>08/05/2023
08/09/2023</t>
  </si>
  <si>
    <r>
      <t xml:space="preserve">08/05/2023: </t>
    </r>
    <r>
      <rPr>
        <sz val="14"/>
        <color theme="1"/>
        <rFont val="Arial Narrow"/>
        <family val="2"/>
      </rPr>
      <t xml:space="preserve">Se observan 3 metodologías de rendición de cuentas (audiencia pública, jóvenes, niños y niñas)
</t>
    </r>
    <r>
      <rPr>
        <b/>
        <sz val="14"/>
        <color theme="1"/>
        <rFont val="Arial Narrow"/>
        <family val="2"/>
      </rPr>
      <t>08/09/2023:</t>
    </r>
    <r>
      <rPr>
        <sz val="14"/>
        <color theme="1"/>
        <rFont val="Arial Narrow"/>
        <family val="2"/>
      </rPr>
      <t xml:space="preserve">  El proceso reporta link https://www.uaesp.gov.co/content/estrategia-rendicion-cuentas donde se observa la aprobación de ocho de las nueve metodologías reportadas quedando pendiente por publicación la correspondiente a PGIRS</t>
    </r>
    <r>
      <rPr>
        <b/>
        <sz val="14"/>
        <color theme="1"/>
        <rFont val="Arial Narrow"/>
        <family val="2"/>
      </rPr>
      <t xml:space="preserve">
</t>
    </r>
  </si>
  <si>
    <r>
      <rPr>
        <b/>
        <sz val="14"/>
        <color theme="1"/>
        <rFont val="Arial Narrow"/>
        <family val="2"/>
      </rPr>
      <t xml:space="preserve">Subcomponente 2 </t>
    </r>
    <r>
      <rPr>
        <sz val="14"/>
        <color theme="1"/>
        <rFont val="Arial Narrow"/>
        <family val="2"/>
      </rPr>
      <t xml:space="preserve">
Diálogo de doble vía con la ciudadanía y sus organizaciones.</t>
    </r>
  </si>
  <si>
    <t xml:space="preserve">31/10/2023
</t>
  </si>
  <si>
    <t>30/04/2023: Sin reporte por parte del proceso
31/12/2023: Se presenta el informe y se aprueba para publicación</t>
  </si>
  <si>
    <t>08/09/2023
31/12/2023</t>
  </si>
  <si>
    <r>
      <t xml:space="preserve">08/05/2023: </t>
    </r>
    <r>
      <rPr>
        <sz val="14"/>
        <color theme="1"/>
        <rFont val="Arial Narrow"/>
        <family val="2"/>
      </rPr>
      <t xml:space="preserve">El proceso no reporta avance </t>
    </r>
    <r>
      <rPr>
        <b/>
        <sz val="14"/>
        <color theme="1"/>
        <rFont val="Arial Narrow"/>
        <family val="2"/>
      </rPr>
      <t xml:space="preserve">
08/09/2023: </t>
    </r>
    <r>
      <rPr>
        <sz val="14"/>
        <color theme="1"/>
        <rFont val="Arial Narrow"/>
        <family val="2"/>
      </rPr>
      <t xml:space="preserve"> El proceso no reporta avance
</t>
    </r>
    <r>
      <rPr>
        <b/>
        <sz val="14"/>
        <color theme="1"/>
        <rFont val="Arial Narrow"/>
        <family val="2"/>
      </rPr>
      <t xml:space="preserve">31/12/2023: </t>
    </r>
    <r>
      <rPr>
        <sz val="14"/>
        <color theme="1"/>
        <rFont val="Arial Narrow"/>
        <family val="2"/>
      </rPr>
      <t>Se observa informe de rensición de cuentas</t>
    </r>
  </si>
  <si>
    <r>
      <rPr>
        <b/>
        <sz val="14"/>
        <color theme="1"/>
        <rFont val="Arial Narrow"/>
        <family val="2"/>
      </rPr>
      <t xml:space="preserve">Subcomponente 3 </t>
    </r>
    <r>
      <rPr>
        <sz val="14"/>
        <color theme="1"/>
        <rFont val="Arial Narrow"/>
        <family val="2"/>
      </rPr>
      <t xml:space="preserve">
Responsabilidad en la cultura de la rendición y petición de cuentas</t>
    </r>
  </si>
  <si>
    <t>30/03/2023: Capacitación realizada con veeduria distrirtal</t>
  </si>
  <si>
    <r>
      <t xml:space="preserve">08/05/2023: </t>
    </r>
    <r>
      <rPr>
        <sz val="14"/>
        <color theme="1"/>
        <rFont val="Arial Narrow"/>
        <family val="2"/>
      </rPr>
      <t>Se observan capturas de pantalla como evidencias de la capacitación virtual.</t>
    </r>
    <r>
      <rPr>
        <b/>
        <sz val="14"/>
        <color theme="1"/>
        <rFont val="Arial Narrow"/>
        <family val="2"/>
      </rPr>
      <t xml:space="preserve">
</t>
    </r>
  </si>
  <si>
    <t>Gestión de las comunicaciones</t>
  </si>
  <si>
    <t xml:space="preserve">28/12/2023
</t>
  </si>
  <si>
    <t xml:space="preserve">30/04/2023: Sin reporte por parte del proceso
30/06/2023: Se realiza el informe de campañas en las de redes sociales, correspondientes al primer semestre del año, esto para promover el avance de la gestion  de la entidad por medio de las TIC. 
31/12/2023: Se realiza el informe de campañas en las de redes sociales, correspondientes al primer semestre del año, esto para promover el avance de la gestion  de la entidad por medio de las TIC. </t>
  </si>
  <si>
    <r>
      <t xml:space="preserve">08/05/2023: </t>
    </r>
    <r>
      <rPr>
        <sz val="14"/>
        <color theme="1"/>
        <rFont val="Arial Narrow"/>
        <family val="2"/>
      </rPr>
      <t xml:space="preserve">El proceso no reporta avance </t>
    </r>
    <r>
      <rPr>
        <b/>
        <sz val="14"/>
        <color theme="1"/>
        <rFont val="Arial Narrow"/>
        <family val="2"/>
      </rPr>
      <t xml:space="preserve">
08/09/2023:  </t>
    </r>
    <r>
      <rPr>
        <sz val="14"/>
        <color theme="1"/>
        <rFont val="Arial Narrow"/>
        <family val="2"/>
      </rPr>
      <t xml:space="preserve">Se observa informe correspondiente al primer semestre de la vigencia.
</t>
    </r>
    <r>
      <rPr>
        <b/>
        <sz val="14"/>
        <color theme="1"/>
        <rFont val="Arial Narrow"/>
        <family val="2"/>
      </rPr>
      <t xml:space="preserve">31/12/2023: </t>
    </r>
    <r>
      <rPr>
        <sz val="14"/>
        <color theme="1"/>
        <rFont val="Arial Narrow"/>
        <family val="2"/>
      </rPr>
      <t>Se observa informe a diciembre de campañas de socialización de la gestión de la entidad</t>
    </r>
  </si>
  <si>
    <r>
      <rPr>
        <b/>
        <sz val="14"/>
        <color theme="1"/>
        <rFont val="Arial Narrow"/>
        <family val="2"/>
      </rPr>
      <t xml:space="preserve">Subcomponente 4         </t>
    </r>
    <r>
      <rPr>
        <sz val="14"/>
        <color theme="1"/>
        <rFont val="Arial Narrow"/>
        <family val="2"/>
      </rPr>
      <t xml:space="preserve">                                Evaluación y retroalimentación a la gestión institucional</t>
    </r>
  </si>
  <si>
    <t xml:space="preserve">31/10/2023
</t>
  </si>
  <si>
    <t xml:space="preserve">
30/03/2022
28/02/2022
31/01/2022</t>
  </si>
  <si>
    <t xml:space="preserve">30/04/2023: Sin reporte por parte del proceso
30/08/2023: Sin reporte por parte del proceso
31/12/2023: Se presenta informe de evaluacion de los espacios de rendicion de cuentas de la vigencia 2023. Aprobado por la jefe OAP. Se remite para publicacion en el sitio correspondiente
</t>
  </si>
  <si>
    <r>
      <t xml:space="preserve">08/05/2023: </t>
    </r>
    <r>
      <rPr>
        <sz val="14"/>
        <color theme="1"/>
        <rFont val="Arial Narrow"/>
        <family val="2"/>
      </rPr>
      <t xml:space="preserve">El proceso no reporta avance
</t>
    </r>
    <r>
      <rPr>
        <b/>
        <sz val="14"/>
        <color theme="1"/>
        <rFont val="Arial Narrow"/>
        <family val="2"/>
      </rPr>
      <t>08/09/2023:</t>
    </r>
    <r>
      <rPr>
        <sz val="14"/>
        <color theme="1"/>
        <rFont val="Arial Narrow"/>
        <family val="2"/>
      </rPr>
      <t xml:space="preserve"> El proceso no reporta avance 
</t>
    </r>
    <r>
      <rPr>
        <b/>
        <sz val="14"/>
        <color theme="1"/>
        <rFont val="Arial Narrow"/>
        <family val="2"/>
      </rPr>
      <t xml:space="preserve">31/12/2023: </t>
    </r>
    <r>
      <rPr>
        <sz val="14"/>
        <color theme="1"/>
        <rFont val="Arial Narrow"/>
        <family val="2"/>
      </rPr>
      <t xml:space="preserve">Se observa informe de evaluacion de los espacios de rendicion de cuentas de la vigencia 2023 con el debido flujo de aprobación.  </t>
    </r>
    <r>
      <rPr>
        <b/>
        <sz val="14"/>
        <color theme="1"/>
        <rFont val="Arial Narrow"/>
        <family val="2"/>
      </rPr>
      <t xml:space="preserve">
</t>
    </r>
  </si>
  <si>
    <r>
      <rPr>
        <b/>
        <sz val="14"/>
        <color theme="1"/>
        <rFont val="Arial Narrow"/>
        <family val="2"/>
      </rPr>
      <t>Subcomponente 5</t>
    </r>
    <r>
      <rPr>
        <sz val="14"/>
        <color theme="1"/>
        <rFont val="Arial Narrow"/>
        <family val="2"/>
      </rPr>
      <t xml:space="preserve">                           Rendición de cuentas focalizada</t>
    </r>
  </si>
  <si>
    <t>27/02/2023: Se encuentra aprobada y publicada en el link: https://www.uaesp.gov.co/transparencia/planeacion/planes/estrategia-rendici%C3%B3n-cuentas-2023</t>
  </si>
  <si>
    <r>
      <t xml:space="preserve">08/05/2023: </t>
    </r>
    <r>
      <rPr>
        <sz val="14"/>
        <color theme="1"/>
        <rFont val="Arial Narrow"/>
        <family val="2"/>
      </rPr>
      <t>Se observa documento de estrategia de rendición de cuentas debidamente publicado.</t>
    </r>
    <r>
      <rPr>
        <b/>
        <sz val="14"/>
        <color theme="1"/>
        <rFont val="Arial Narrow"/>
        <family val="2"/>
      </rPr>
      <t xml:space="preserve">
</t>
    </r>
  </si>
  <si>
    <t xml:space="preserve">
Cumplida</t>
  </si>
  <si>
    <r>
      <rPr>
        <b/>
        <sz val="14"/>
        <color theme="1"/>
        <rFont val="Arial Narrow"/>
        <family val="2"/>
      </rPr>
      <t>Subcomponente 6</t>
    </r>
    <r>
      <rPr>
        <sz val="14"/>
        <color theme="1"/>
        <rFont val="Arial Narrow"/>
        <family val="2"/>
      </rPr>
      <t xml:space="preserve">                           Articulación Institucional a los Nodos de Rendición de Cuentas</t>
    </r>
  </si>
  <si>
    <r>
      <rPr>
        <b/>
        <sz val="14"/>
        <color theme="9" tint="-0.249977111117893"/>
        <rFont val="Arial Narrow"/>
        <family val="2"/>
      </rPr>
      <t>Componente 3. Mecanismos para mejorar la atención al ciudadano</t>
    </r>
    <r>
      <rPr>
        <b/>
        <sz val="14"/>
        <color theme="1"/>
        <rFont val="Arial Narrow"/>
        <family val="2"/>
      </rPr>
      <t xml:space="preserve">
</t>
    </r>
  </si>
  <si>
    <t>Descripción de la autoevaluación</t>
  </si>
  <si>
    <t>Componente 3. Mecanismos para mejorar la atención al ciudadano</t>
  </si>
  <si>
    <r>
      <rPr>
        <b/>
        <sz val="14"/>
        <rFont val="Arial Narrow"/>
        <family val="2"/>
      </rPr>
      <t>Subcomponente 1</t>
    </r>
    <r>
      <rPr>
        <sz val="14"/>
        <rFont val="Arial Narrow"/>
        <family val="2"/>
      </rPr>
      <t xml:space="preserve">                 
Estructura administrativa y Direccionamiento estratégico</t>
    </r>
  </si>
  <si>
    <t>10/02/2022:
01/03/2022:
01/04/2022:</t>
  </si>
  <si>
    <t>30/04/2023: Sin reporte por parte del proceso
30/06/2023: Se realiza informe fortalecimiento de canales de atencion, virtual, presencial y telefonico. Se anexan informe.</t>
  </si>
  <si>
    <r>
      <t xml:space="preserve">08/05/2023: </t>
    </r>
    <r>
      <rPr>
        <sz val="14"/>
        <color theme="1"/>
        <rFont val="Arial Narrow"/>
        <family val="2"/>
      </rPr>
      <t xml:space="preserve">El proceso no reporta avance </t>
    </r>
    <r>
      <rPr>
        <b/>
        <sz val="14"/>
        <color theme="1"/>
        <rFont val="Arial Narrow"/>
        <family val="2"/>
      </rPr>
      <t xml:space="preserve">
08/09/2023:</t>
    </r>
    <r>
      <rPr>
        <sz val="14"/>
        <color theme="1"/>
        <rFont val="Arial Narrow"/>
        <family val="2"/>
      </rPr>
      <t xml:space="preserve"> El proceso remite informe de fortalecimiento de canales debidamente aprobado.</t>
    </r>
  </si>
  <si>
    <t>30/04/2023:Se realiza cliente incognito por canal de atencion chat y se anexan evidencias.
30/06/2023: Se realiza cliente incognito por el canal telefonico en el mes de mayo y se anexan evidencias
30/07/2023: Se relizo cliente incognito por medio del correo electronico y llamada telefonica se anexa evidencia.</t>
  </si>
  <si>
    <r>
      <rPr>
        <b/>
        <sz val="14"/>
        <rFont val="Arial Narrow"/>
        <family val="2"/>
      </rPr>
      <t xml:space="preserve">08/05/2022: </t>
    </r>
    <r>
      <rPr>
        <sz val="14"/>
        <rFont val="Arial Narrow"/>
        <family val="2"/>
      </rPr>
      <t xml:space="preserve"> Se observa evidencias de cliente incógnito, así como acta de evaluación realizada el día 27 de abril 2023
</t>
    </r>
    <r>
      <rPr>
        <b/>
        <sz val="14"/>
        <rFont val="Arial Narrow"/>
        <family val="2"/>
      </rPr>
      <t xml:space="preserve">
08/09/2023: </t>
    </r>
    <r>
      <rPr>
        <sz val="14"/>
        <rFont val="Arial Narrow"/>
        <family val="2"/>
      </rPr>
      <t xml:space="preserve">Se evidencia evaluación en los meses junio y julio. 
</t>
    </r>
  </si>
  <si>
    <t>10/02/2022:
01/03/2022:
01/04/2022:
31/03/2022
28/02/2022
30/01/2022</t>
  </si>
  <si>
    <r>
      <rPr>
        <b/>
        <sz val="14"/>
        <rFont val="Arial Narrow"/>
        <family val="2"/>
      </rPr>
      <t>28/02/2023:</t>
    </r>
    <r>
      <rPr>
        <sz val="14"/>
        <rFont val="Arial Narrow"/>
        <family val="2"/>
      </rPr>
      <t xml:space="preserve">El dia 10 fe febrero se realizo capacitacion de servicio al ciudadano en donde se socializacion los diferentes canales de antecion, se anexa listado de asistencia y link de capacitacion. 
</t>
    </r>
    <r>
      <rPr>
        <b/>
        <sz val="14"/>
        <rFont val="Arial Narrow"/>
        <family val="2"/>
      </rPr>
      <t>30/06/2023:</t>
    </r>
    <r>
      <rPr>
        <sz val="14"/>
        <rFont val="Arial Narrow"/>
        <family val="2"/>
      </rPr>
      <t xml:space="preserve"> El dia 10 fe febrero  y el 20 de abril se realizo capacitacion de servicio al ciudadano en donde se socializacion los diferentes canales de atención, se anexa listado de asistencia y link de capacitacion. 
</t>
    </r>
    <r>
      <rPr>
        <b/>
        <sz val="14"/>
        <rFont val="Arial Narrow"/>
        <family val="2"/>
      </rPr>
      <t xml:space="preserve">30/12/2023: </t>
    </r>
    <r>
      <rPr>
        <sz val="14"/>
        <rFont val="Arial Narrow"/>
        <family val="2"/>
      </rPr>
      <t>Se realizaron 32 capacitaciones desde el mes de junio y hasya el mes de  octubre en el nodo UAESP Usaquen el pasado en el cual se socializaron los tramites y servicios de la entidad y los canales de atencion, se anexan listados de asistencia y evidencias fotograficas.</t>
    </r>
  </si>
  <si>
    <t>08/05/2023
08/09/2023
30/12/2023</t>
  </si>
  <si>
    <r>
      <rPr>
        <b/>
        <sz val="14"/>
        <rFont val="Arial Narrow"/>
        <family val="2"/>
      </rPr>
      <t xml:space="preserve">08/05/2022: </t>
    </r>
    <r>
      <rPr>
        <sz val="14"/>
        <rFont val="Arial Narrow"/>
        <family val="2"/>
      </rPr>
      <t xml:space="preserve"> El proceso entrega autoevaluación, no obstante, no remite evidencias. 
</t>
    </r>
    <r>
      <rPr>
        <b/>
        <sz val="14"/>
        <rFont val="Arial Narrow"/>
        <family val="2"/>
      </rPr>
      <t>08/09/2023:</t>
    </r>
    <r>
      <rPr>
        <sz val="14"/>
        <rFont val="Arial Narrow"/>
        <family val="2"/>
      </rPr>
      <t xml:space="preserve"> Las evidencias remitidas muestran capacitaciones en herramientas digitales
</t>
    </r>
    <r>
      <rPr>
        <b/>
        <sz val="14"/>
        <rFont val="Arial Narrow"/>
        <family val="2"/>
      </rPr>
      <t>31/12/2023:</t>
    </r>
    <r>
      <rPr>
        <sz val="14"/>
        <rFont val="Arial Narrow"/>
        <family val="2"/>
      </rPr>
      <t xml:space="preserve"> Las evidencias remitidas no dan cuenta del cumplimiento de la acción, toda vez que el proceso aporta listados de asistencia que hacen refencia temas como aplicaciones google, herramientas ofimaticas, dispositivo móvil entre otros temas, pero no se observa información relacionados con lo formulado en esta actividad. </t>
    </r>
  </si>
  <si>
    <r>
      <t xml:space="preserve">08/09/2023: </t>
    </r>
    <r>
      <rPr>
        <sz val="14"/>
        <rFont val="Arial Narrow"/>
        <family val="2"/>
      </rPr>
      <t>La evidencia remitida no da cuenta de la actividad planeada, razón por cual se sugiere efectuar las acciones correctivas para dar cumplimiento efectivo a la actividad.</t>
    </r>
    <r>
      <rPr>
        <b/>
        <sz val="14"/>
        <rFont val="Arial Narrow"/>
        <family val="2"/>
      </rPr>
      <t xml:space="preserve">
Incumplida</t>
    </r>
  </si>
  <si>
    <r>
      <rPr>
        <b/>
        <sz val="14"/>
        <rFont val="Arial Narrow"/>
        <family val="2"/>
      </rPr>
      <t xml:space="preserve">Subcomponente 2 </t>
    </r>
    <r>
      <rPr>
        <sz val="14"/>
        <rFont val="Arial Narrow"/>
        <family val="2"/>
      </rPr>
      <t>Fortalecimiento de los canales de atención</t>
    </r>
  </si>
  <si>
    <t>28/02/2023: El dia 10 fe febrero se realizo capacitacion de servicio al ciudadano en donde se socializo el uso de herramientas de inclusion, se anexa listado
de asistencia y link de capacitacion. 
30/10/2023: El dia 20 de abril se realizo capacitacion
de servicio al ciudadano en donde se socializo el uso de herramientas de inclusion en el minuto 27 , se anexa listado
de asistencia y link de capacitacion. https://uaespdc-my.sharepoint.com/:v:/g/personal/javier_alvarez_uaesp_gov_co/EUT99Pe3rVFMk4Q1_ndk8iEBFef7yAKZErcwvsaxP-IKtQ?referrer=Teams.TEAMS-WEB&amp;referrerScenario=MeetingChicletGetLink.view.view</t>
  </si>
  <si>
    <r>
      <rPr>
        <b/>
        <sz val="14"/>
        <rFont val="Arial Narrow"/>
        <family val="2"/>
      </rPr>
      <t xml:space="preserve">08/05/2022: </t>
    </r>
    <r>
      <rPr>
        <sz val="14"/>
        <rFont val="Arial Narrow"/>
        <family val="2"/>
      </rPr>
      <t xml:space="preserve"> El proceso remite grabación y listado de asistencia donde en el minuto 26 se puede ver la socialización del "uso de herramientas de inclusión"
</t>
    </r>
    <r>
      <rPr>
        <b/>
        <sz val="14"/>
        <rFont val="Arial Narrow"/>
        <family val="2"/>
      </rPr>
      <t xml:space="preserve">08/09/2023: </t>
    </r>
    <r>
      <rPr>
        <sz val="14"/>
        <rFont val="Arial Narrow"/>
        <family val="2"/>
      </rPr>
      <t xml:space="preserve">El proceso reporta en julio la capacitación de 10 de febrero que ya se había evaluado en el primer seguimiento del PAAC, razón por la cual la actividad continua en ejecución.
</t>
    </r>
    <r>
      <rPr>
        <b/>
        <sz val="14"/>
        <rFont val="Arial Narrow"/>
        <family val="2"/>
      </rPr>
      <t xml:space="preserve">31/12/2023: </t>
    </r>
    <r>
      <rPr>
        <sz val="14"/>
        <rFont val="Arial Narrow"/>
        <family val="2"/>
      </rPr>
      <t xml:space="preserve">El proceso reporta link de capacitación del 20 de abril donde se observa el abordaje del tema planteado en la actividad. 
</t>
    </r>
  </si>
  <si>
    <r>
      <rPr>
        <b/>
        <sz val="14"/>
        <rFont val="Arial Narrow"/>
        <family val="2"/>
      </rPr>
      <t xml:space="preserve">Subcomponente 3                          </t>
    </r>
    <r>
      <rPr>
        <sz val="14"/>
        <rFont val="Arial Narrow"/>
        <family val="2"/>
      </rPr>
      <t xml:space="preserve"> 
Talento humano</t>
    </r>
  </si>
  <si>
    <t> </t>
  </si>
  <si>
    <t xml:space="preserve">30/04/2023: Sin reporte por parte del proceso
30/06/2023: Se participo en capacitacion  y taller en lenguaje claro con la veeduria distrital el pasado 15 de junio se anexan evidencias.
30/12/2023:Se realizo curso de Lenguaje claro con el Departamento Nacional de Planeacion, se anexan certificados. </t>
  </si>
  <si>
    <r>
      <t xml:space="preserve">08/05/2023: </t>
    </r>
    <r>
      <rPr>
        <sz val="14"/>
        <color theme="1"/>
        <rFont val="Arial Narrow"/>
        <family val="2"/>
      </rPr>
      <t xml:space="preserve">El proceso no reporta avance </t>
    </r>
    <r>
      <rPr>
        <b/>
        <sz val="14"/>
        <color theme="1"/>
        <rFont val="Arial Narrow"/>
        <family val="2"/>
      </rPr>
      <t xml:space="preserve">
08/09/2023: </t>
    </r>
    <r>
      <rPr>
        <sz val="14"/>
        <color theme="1"/>
        <rFont val="Arial Narrow"/>
        <family val="2"/>
      </rPr>
      <t xml:space="preserve">Se observa evidencias de particpación en capacitación de lenguaje claro brindada por la Veeduría Distrital 
</t>
    </r>
    <r>
      <rPr>
        <b/>
        <sz val="14"/>
        <color theme="1"/>
        <rFont val="Arial Narrow"/>
        <family val="2"/>
      </rPr>
      <t>31/12/2023</t>
    </r>
    <r>
      <rPr>
        <sz val="14"/>
        <color theme="1"/>
        <rFont val="Arial Narrow"/>
        <family val="2"/>
      </rPr>
      <t xml:space="preserve">: El proceso reporta 4 certificados (diplomas)  de 4 personas, de las cuales uno corresponde al 2022, por lo cual solo se tendiria la capacitación con el DNP a 3 funcionarios en el 2023. </t>
    </r>
  </si>
  <si>
    <r>
      <t xml:space="preserve">31/12/2023: </t>
    </r>
    <r>
      <rPr>
        <sz val="14"/>
        <rFont val="Arial Narrow"/>
        <family val="2"/>
      </rPr>
      <t xml:space="preserve">Si bien la actividad correspondia a realizar 2 capacitaciones a funciuonarios y contratis desde la OCi se evidenció que la 2da capacitación sólo se realizó a 3 personas, por lo cual se recomienda para que el próximo PAAC este tipo de actividad describan las metas y señalen las coberturas a aplicar toda vez que 3 personas no son la mayoría de funcionarios y contratistas de la entidad, máxime cuando el tema a capacitar es importante para mantener dialogos efectivos con la ciudadanía.  
</t>
    </r>
    <r>
      <rPr>
        <b/>
        <sz val="14"/>
        <rFont val="Arial Narrow"/>
        <family val="2"/>
      </rPr>
      <t xml:space="preserve">
Cumplida</t>
    </r>
  </si>
  <si>
    <t>30/04/2023: Sin reporte por parte del proceso
31/12/2023:  Se realizaron jornadas de capacitación el 31 de agosto y el 30 de octubre en inducción y reinducción del servicio al ciudadano, adicional el 01 y 21 de noviembre en lenguaje claro.</t>
  </si>
  <si>
    <r>
      <t xml:space="preserve">08/05/2023: </t>
    </r>
    <r>
      <rPr>
        <sz val="14"/>
        <color theme="1"/>
        <rFont val="Arial Narrow"/>
        <family val="2"/>
      </rPr>
      <t xml:space="preserve">El proceso no reporta avance </t>
    </r>
    <r>
      <rPr>
        <b/>
        <sz val="14"/>
        <color theme="1"/>
        <rFont val="Arial Narrow"/>
        <family val="2"/>
      </rPr>
      <t xml:space="preserve">
08/09/2023:</t>
    </r>
    <r>
      <rPr>
        <sz val="14"/>
        <color theme="1"/>
        <rFont val="Arial Narrow"/>
        <family val="2"/>
      </rPr>
      <t>El proceso remite links de induccción y reinducción de servicio al ciudadano para las fechas 10 de febrero, 21 de abril y 29 de junio 2023</t>
    </r>
    <r>
      <rPr>
        <b/>
        <sz val="14"/>
        <color theme="1"/>
        <rFont val="Arial Narrow"/>
        <family val="2"/>
      </rPr>
      <t xml:space="preserve">.
31/12/2023: </t>
    </r>
    <r>
      <rPr>
        <sz val="14"/>
        <color theme="1"/>
        <rFont val="Arial Narrow"/>
        <family val="2"/>
      </rPr>
      <t>Se observan evidencias de jornadas de capacitación el 31 de agosto y el 30 de octubre en inducción y reinducción del servicio al ciudadano, así como soportes de las jornadas del 01 y 21 de noviembre en lenguaje claro.</t>
    </r>
  </si>
  <si>
    <t xml:space="preserve">Cumplida </t>
  </si>
  <si>
    <t>27/11/2023
31/12/2023</t>
  </si>
  <si>
    <t xml:space="preserve">30/04/2023: Sin reporte por parte del proceso
30/08/2023: Sin reporte por parte del proceso
31/12/2023: El  03/05/2023 Se realizo capacitacion presencial  con Planeacion sobre tramites y servicios sea anexan evidencias fotografias y listado de asistencia.
5/06/2023: Se realizo capacitacion con la subdireccion de RBL sobre tramites y servicios, se anexa evidencia link de reunion. 
17/07/2023: Se realizo capacitacion en dobre via, entre la secretaria general, las misionales y el proceso de servicio al ciudadano, para retroalimentarnos conjuntamente en temas relacionados con tramites y servicios, ley 1755-2019, decreto 371, acuerdo 731-2018, criterios de calidad y ley 1950 de 2019. Se anexan evidencias, lista de asistencia y presentaciones.Se realizo capacitacion con la Subdireccion de Servicios Funerarios en donde se brindo informacion de los tramites y servicios de la subdireccion. Se anexan evidencias. 
23/10/2023: Se realizo capacitacion con la Subdireccion de Servicios Funerarios en donde se brindo informacion de los tramites y servicios de la subdireccion. Se anexan evidencias. 
23/10/2023: Se realizo capacitacion la subdireccion de Alumbrado publico, en donde brindaron informacion sobre los tramites y servicios de la subdireccion. Se anexan evidencias. </t>
  </si>
  <si>
    <r>
      <t xml:space="preserve">08/05/2023: </t>
    </r>
    <r>
      <rPr>
        <sz val="14"/>
        <color theme="1"/>
        <rFont val="Arial Narrow"/>
        <family val="2"/>
      </rPr>
      <t xml:space="preserve">El proceso no reporta avance </t>
    </r>
    <r>
      <rPr>
        <b/>
        <sz val="14"/>
        <color theme="1"/>
        <rFont val="Arial Narrow"/>
        <family val="2"/>
      </rPr>
      <t xml:space="preserve">
08/09/2023:</t>
    </r>
    <r>
      <rPr>
        <sz val="14"/>
        <color theme="1"/>
        <rFont val="Arial Narrow"/>
        <family val="2"/>
      </rPr>
      <t>Se revisan cada una de las evidencias suministradas no obstante ningún documento da cuenta de la ejecución de la acción.</t>
    </r>
    <r>
      <rPr>
        <b/>
        <sz val="14"/>
        <color theme="1"/>
        <rFont val="Arial Narrow"/>
        <family val="2"/>
      </rPr>
      <t xml:space="preserve">
31/12/2023: </t>
    </r>
    <r>
      <rPr>
        <sz val="14"/>
        <color theme="1"/>
        <rFont val="Arial Narrow"/>
        <family val="2"/>
      </rPr>
      <t xml:space="preserve">Se observan evidencias de las capacitaciones relacionadas en el seguimiento, quedando cumplida la actividad. </t>
    </r>
  </si>
  <si>
    <r>
      <t>31/12/2023:</t>
    </r>
    <r>
      <rPr>
        <sz val="14"/>
        <rFont val="Arial Narrow"/>
        <family val="2"/>
      </rPr>
      <t xml:space="preserve"> La OCI insta al proceso a presentar evidencias con oportunidad toda vez que en el último cuatrimestre el proceso infomó de actividades que efectuó en otros cuatrimestres, situación que implica un reproceso en los seguimientos que debe efectuar la OCI 
</t>
    </r>
    <r>
      <rPr>
        <b/>
        <sz val="14"/>
        <rFont val="Arial Narrow"/>
        <family val="2"/>
      </rPr>
      <t xml:space="preserve">
Cumplida</t>
    </r>
  </si>
  <si>
    <r>
      <rPr>
        <b/>
        <sz val="14"/>
        <rFont val="Arial Narrow"/>
        <family val="2"/>
      </rPr>
      <t xml:space="preserve">Subcomponente 4              </t>
    </r>
    <r>
      <rPr>
        <sz val="14"/>
        <rFont val="Arial Narrow"/>
        <family val="2"/>
      </rPr>
      <t xml:space="preserve"> 
Normativo y procedimental</t>
    </r>
  </si>
  <si>
    <t xml:space="preserve">Servicio al Ciudadano
</t>
  </si>
  <si>
    <t xml:space="preserve">30/04/2023: Sin reporte por parte del proceso
01/11/2023 y 23/11/2023: Se realizo capacitacion en lenguaje claro a funcionarios de la entidad por parte del area de Servicio al Ciudadano, se adjuntan evidencias. </t>
  </si>
  <si>
    <r>
      <t xml:space="preserve">08/05/2023: </t>
    </r>
    <r>
      <rPr>
        <sz val="14"/>
        <color theme="1"/>
        <rFont val="Arial Narrow"/>
        <family val="2"/>
      </rPr>
      <t xml:space="preserve">El proceso no reporta avance </t>
    </r>
    <r>
      <rPr>
        <b/>
        <sz val="14"/>
        <color theme="1"/>
        <rFont val="Arial Narrow"/>
        <family val="2"/>
      </rPr>
      <t xml:space="preserve">
08/09/2023: </t>
    </r>
    <r>
      <rPr>
        <sz val="14"/>
        <color theme="1"/>
        <rFont val="Arial Narrow"/>
        <family val="2"/>
      </rPr>
      <t xml:space="preserve">El proceso no reporta avance
</t>
    </r>
    <r>
      <rPr>
        <b/>
        <sz val="14"/>
        <color theme="1"/>
        <rFont val="Arial Narrow"/>
        <family val="2"/>
      </rPr>
      <t xml:space="preserve">31/12/2023: </t>
    </r>
    <r>
      <rPr>
        <sz val="14"/>
        <color theme="1"/>
        <rFont val="Arial Narrow"/>
        <family val="2"/>
      </rPr>
      <t>Se observan evidencias de dos capacitaciones en lenguaje claro.</t>
    </r>
  </si>
  <si>
    <r>
      <rPr>
        <sz val="14"/>
        <rFont val="Arial Narrow"/>
        <family val="2"/>
      </rPr>
      <t xml:space="preserve">
</t>
    </r>
    <r>
      <rPr>
        <b/>
        <sz val="14"/>
        <rFont val="Arial Narrow"/>
        <family val="2"/>
      </rPr>
      <t xml:space="preserve">31/12/2023: </t>
    </r>
    <r>
      <rPr>
        <sz val="14"/>
        <rFont val="Arial Narrow"/>
        <family val="2"/>
      </rPr>
      <t xml:space="preserve">Aunque la actividad se cumple no se observa acompañamiento por parte de la OAP toda vez que la meta no corresponde con la actividad, tal y como se había observado en el seguimiento anterior.
</t>
    </r>
    <r>
      <rPr>
        <b/>
        <sz val="14"/>
        <rFont val="Arial Narrow"/>
        <family val="2"/>
      </rPr>
      <t xml:space="preserve">
Cumplida</t>
    </r>
  </si>
  <si>
    <t>30/04/2023: Sin reporte por parte del proceso
31/07/2023: Se realizo la actualizacion de la encuesta de satisfaccion de tramites y servicios y se solicito a TIC la sistematicacion de la misma.posterior a su sistematizacion se actualizaran los procedeiminetos respectivos. Se anexan evidencias.</t>
  </si>
  <si>
    <r>
      <t xml:space="preserve">08/05/2023: </t>
    </r>
    <r>
      <rPr>
        <sz val="14"/>
        <color theme="1"/>
        <rFont val="Arial Narrow"/>
        <family val="2"/>
      </rPr>
      <t xml:space="preserve">El proceso no reporta avance </t>
    </r>
    <r>
      <rPr>
        <b/>
        <sz val="14"/>
        <color theme="1"/>
        <rFont val="Arial Narrow"/>
        <family val="2"/>
      </rPr>
      <t xml:space="preserve">
08/09/2023: </t>
    </r>
    <r>
      <rPr>
        <sz val="14"/>
        <color theme="1"/>
        <rFont val="Arial Narrow"/>
        <family val="2"/>
      </rPr>
      <t xml:space="preserve">Se observa formato actualizado de encuesta de satisfaccion de tramites y servicios, no obstante no se evidencia actualización de procedimiento que cita la actividad. </t>
    </r>
    <r>
      <rPr>
        <b/>
        <sz val="14"/>
        <color theme="1"/>
        <rFont val="Arial Narrow"/>
        <family val="2"/>
      </rPr>
      <t xml:space="preserve">
</t>
    </r>
    <r>
      <rPr>
        <sz val="14"/>
        <color theme="1"/>
        <rFont val="Arial Narrow"/>
        <family val="2"/>
      </rPr>
      <t>Es de precisar que esta actividad tenia fecha de cumplimiento el 30 de marzo 2023</t>
    </r>
    <r>
      <rPr>
        <b/>
        <sz val="14"/>
        <color theme="1"/>
        <rFont val="Arial Narrow"/>
        <family val="2"/>
      </rPr>
      <t xml:space="preserve">
31/12/2023: </t>
    </r>
    <r>
      <rPr>
        <sz val="14"/>
        <color theme="1"/>
        <rFont val="Arial Narrow"/>
        <family val="2"/>
      </rPr>
      <t xml:space="preserve">En seguimiento a corte 31 de agosto 2023 se recomendó replantear la actividad; sin embargo el proceso no efectuó el ajuste, razón por la cual se da por incumplida la actividad. </t>
    </r>
  </si>
  <si>
    <r>
      <rPr>
        <b/>
        <sz val="14"/>
        <rFont val="Arial Narrow"/>
        <family val="2"/>
      </rPr>
      <t xml:space="preserve">Subcomponente 5 </t>
    </r>
    <r>
      <rPr>
        <sz val="14"/>
        <rFont val="Arial Narrow"/>
        <family val="2"/>
      </rPr>
      <t xml:space="preserve">            
Relacionamiento con el ciudadano</t>
    </r>
  </si>
  <si>
    <t>28/11/2023
31/12/2023</t>
  </si>
  <si>
    <t>30/04/2023: Sin reporte por parte del proceso
31/12/2023: Se realiza segundo informe de medicion de la satisfaccion de los usuarios respecto a los tramites y servicios de la entidad, se carga informe como evidencia.</t>
  </si>
  <si>
    <r>
      <t xml:space="preserve">08/05/2023: </t>
    </r>
    <r>
      <rPr>
        <sz val="14"/>
        <color theme="1"/>
        <rFont val="Arial Narrow"/>
        <family val="2"/>
      </rPr>
      <t xml:space="preserve">El proceso no reporta avance </t>
    </r>
    <r>
      <rPr>
        <b/>
        <sz val="14"/>
        <color theme="1"/>
        <rFont val="Arial Narrow"/>
        <family val="2"/>
      </rPr>
      <t xml:space="preserve">
08/09/2023: </t>
    </r>
    <r>
      <rPr>
        <sz val="14"/>
        <color theme="1"/>
        <rFont val="Arial Narrow"/>
        <family val="2"/>
      </rPr>
      <t xml:space="preserve">El proceso no reporta avance
</t>
    </r>
    <r>
      <rPr>
        <b/>
        <sz val="14"/>
        <color theme="1"/>
        <rFont val="Arial Narrow"/>
        <family val="2"/>
      </rPr>
      <t>31/12/2023:</t>
    </r>
    <r>
      <rPr>
        <sz val="14"/>
        <color theme="1"/>
        <rFont val="Arial Narrow"/>
        <family val="2"/>
      </rPr>
      <t xml:space="preserve"> Se observan soportes de 2  informes de satisfaciión de los usuarios de tramites y servcios. </t>
    </r>
  </si>
  <si>
    <t>29/12/2023
31/12/2023</t>
  </si>
  <si>
    <t>29/04/2022
28 /04 2022</t>
  </si>
  <si>
    <t>30/04/2023: Sin reporte por parte del proceso
31/07/2023:Se realiza encuesta interna con colaboradores entidad y se aporta evidencia.
31/12/2023: Se realiza encuesta interna en el mes de octubre con los funcionarios que prestan sus servicios e interactuan con la ciudadania, se adjunta evidencia</t>
  </si>
  <si>
    <r>
      <t xml:space="preserve">08/05/2023: </t>
    </r>
    <r>
      <rPr>
        <sz val="14"/>
        <color theme="1"/>
        <rFont val="Arial Narrow"/>
        <family val="2"/>
      </rPr>
      <t xml:space="preserve">El proceso no reporta avance </t>
    </r>
    <r>
      <rPr>
        <b/>
        <sz val="14"/>
        <color theme="1"/>
        <rFont val="Arial Narrow"/>
        <family val="2"/>
      </rPr>
      <t xml:space="preserve">
08/09/2023: </t>
    </r>
    <r>
      <rPr>
        <sz val="14"/>
        <color theme="1"/>
        <rFont val="Arial Narrow"/>
        <family val="2"/>
      </rPr>
      <t>Se observa reporte de encuesta efectuado en el mes de julio</t>
    </r>
    <r>
      <rPr>
        <b/>
        <sz val="14"/>
        <color theme="1"/>
        <rFont val="Arial Narrow"/>
        <family val="2"/>
      </rPr>
      <t xml:space="preserve">
31/12/2023: </t>
    </r>
    <r>
      <rPr>
        <sz val="14"/>
        <color theme="1"/>
        <rFont val="Arial Narrow"/>
        <family val="2"/>
      </rPr>
      <t>Se eviencia informe correspondiente a la meta de esta actividad</t>
    </r>
  </si>
  <si>
    <r>
      <rPr>
        <b/>
        <sz val="14"/>
        <rFont val="Arial Narrow"/>
        <family val="2"/>
      </rPr>
      <t xml:space="preserve">Subcomponente 6 </t>
    </r>
    <r>
      <rPr>
        <sz val="14"/>
        <rFont val="Arial Narrow"/>
        <family val="2"/>
      </rPr>
      <t>Análisis de la información de las denuncia de corrupción (enfoque de género)</t>
    </r>
  </si>
  <si>
    <t>15/10/2023
31/12/2023</t>
  </si>
  <si>
    <t>30/04/2023: Se anexa informe en el formato de la Secretaría Jurídica, confirmación de envío y correo con datos de género
31/12/2023: Sin reporte por parte del proceso</t>
  </si>
  <si>
    <r>
      <rPr>
        <b/>
        <sz val="14"/>
        <rFont val="Arial Narrow"/>
        <family val="2"/>
      </rPr>
      <t xml:space="preserve">08/05/2023: </t>
    </r>
    <r>
      <rPr>
        <sz val="14"/>
        <rFont val="Arial Narrow"/>
        <family val="2"/>
      </rPr>
      <t xml:space="preserve">El proceso remite informe referente a denuncias de corrupción, no obstante, no es posible visualizar enfoque de género toda vez que el proceso manifiesta que las quejas son anónimas lo que impide poder extraer esta información.
</t>
    </r>
    <r>
      <rPr>
        <b/>
        <sz val="14"/>
        <rFont val="Arial Narrow"/>
        <family val="2"/>
      </rPr>
      <t>08/09/2023:</t>
    </r>
    <r>
      <rPr>
        <sz val="14"/>
        <rFont val="Arial Narrow"/>
        <family val="2"/>
      </rPr>
      <t xml:space="preserve"> El proceso no reporta avance.
</t>
    </r>
    <r>
      <rPr>
        <b/>
        <sz val="14"/>
        <rFont val="Arial Narrow"/>
        <family val="2"/>
      </rPr>
      <t xml:space="preserve">31/12/2023: </t>
    </r>
    <r>
      <rPr>
        <sz val="14"/>
        <rFont val="Arial Narrow"/>
        <family val="2"/>
      </rPr>
      <t xml:space="preserve">El proceso reporta memorando radicado 20231500241541 del 4 de octubre 2023 donde remite a la Dirección Distrital de Asuntos Disiciplinarios matriz de denuncias, quejas, por posibles actos de corrupción período 15 de abril a 4 de octubre 2023, no entrega el archivo referido en el oficio remisorio. </t>
    </r>
  </si>
  <si>
    <t xml:space="preserve">Componente 4: RACIONALIZACIÓN DE TRÁMITES
</t>
  </si>
  <si>
    <r>
      <rPr>
        <b/>
        <sz val="14"/>
        <rFont val="Arial Narrow"/>
        <family val="2"/>
      </rPr>
      <t>Subcomponente 1</t>
    </r>
    <r>
      <rPr>
        <sz val="14"/>
        <rFont val="Arial Narrow"/>
        <family val="2"/>
      </rPr>
      <t xml:space="preserve">
Racionalización de Trámites</t>
    </r>
  </si>
  <si>
    <t xml:space="preserve">30/04/2022
31/03/2022
28/02/2022
31/03/2022
28/02/2022
 30/01/2022
</t>
  </si>
  <si>
    <t>30/04/2023: Sin reporte por parte del proceso
30/08/2023: Se realiza registro de seguimiento en la plataforma SUIT pero no se presenta avence por parte del proceso.
30/11/2023: Se cierran las estrategias de racionalización de tramites al 100% y se actualizan los cambios en la plataforma SUIT</t>
  </si>
  <si>
    <r>
      <t xml:space="preserve">08/05/2023: </t>
    </r>
    <r>
      <rPr>
        <sz val="14"/>
        <color theme="1"/>
        <rFont val="Arial Narrow"/>
        <family val="2"/>
      </rPr>
      <t xml:space="preserve">El proceso entrega soporte de seguimiento correspondiente a primer cuatrimestre de la vigencia. </t>
    </r>
    <r>
      <rPr>
        <b/>
        <sz val="14"/>
        <color theme="1"/>
        <rFont val="Arial Narrow"/>
        <family val="2"/>
      </rPr>
      <t xml:space="preserve">
08/09/2023: </t>
    </r>
    <r>
      <rPr>
        <sz val="14"/>
        <color theme="1"/>
        <rFont val="Arial Narrow"/>
        <family val="2"/>
      </rPr>
      <t>Se observa registro de seguimiento.</t>
    </r>
    <r>
      <rPr>
        <b/>
        <sz val="14"/>
        <color theme="1"/>
        <rFont val="Arial Narrow"/>
        <family val="2"/>
      </rPr>
      <t xml:space="preserve">
31/12/2023:</t>
    </r>
    <r>
      <rPr>
        <sz val="14"/>
        <color theme="1"/>
        <rFont val="Arial Narrow"/>
        <family val="2"/>
      </rPr>
      <t>Se observa seguimiento en SUIT con cumplimiento al 100% de cada una de las actividades de racionalización.</t>
    </r>
  </si>
  <si>
    <r>
      <rPr>
        <b/>
        <sz val="14"/>
        <rFont val="Arial Narrow"/>
        <family val="2"/>
      </rPr>
      <t>Subcomponente 2</t>
    </r>
    <r>
      <rPr>
        <sz val="14"/>
        <rFont val="Arial Narrow"/>
        <family val="2"/>
      </rPr>
      <t xml:space="preserve">
Consulta Ciudadana para la mejora de experiencias de los usuarios</t>
    </r>
  </si>
  <si>
    <t>30/04/2023: Sin reporte por parte del proceso
30/06/2023: Se remite informe de consulta ciudadana de trámites y servicios</t>
  </si>
  <si>
    <r>
      <t xml:space="preserve">08/05/2023: </t>
    </r>
    <r>
      <rPr>
        <sz val="14"/>
        <color theme="1"/>
        <rFont val="Arial Narrow"/>
        <family val="2"/>
      </rPr>
      <t xml:space="preserve">El proceso no reporta avance </t>
    </r>
    <r>
      <rPr>
        <b/>
        <sz val="14"/>
        <color theme="1"/>
        <rFont val="Arial Narrow"/>
        <family val="2"/>
      </rPr>
      <t xml:space="preserve">
08/09/2023: </t>
    </r>
    <r>
      <rPr>
        <sz val="14"/>
        <color theme="1"/>
        <rFont val="Arial Narrow"/>
        <family val="2"/>
      </rPr>
      <t>Se observa  informe de consulta ciudadana de trámites y servicios en el mes de julio debidamente publicado en página web https://www.uaesp.gov.co/sites/default/files/documentos/INFORME_CONSULTA_CIUDADANA_DE_TRAMITES_Y_SERVICIOS_UAESP.pdf</t>
    </r>
  </si>
  <si>
    <t xml:space="preserve">31/03/2022
</t>
  </si>
  <si>
    <t>30/04/2023: Sin reporte por parte del proceso</t>
  </si>
  <si>
    <r>
      <t xml:space="preserve">08/05/2023: </t>
    </r>
    <r>
      <rPr>
        <sz val="14"/>
        <color theme="1"/>
        <rFont val="Arial Narrow"/>
        <family val="2"/>
      </rPr>
      <t xml:space="preserve">El proceso no reporta avance </t>
    </r>
    <r>
      <rPr>
        <b/>
        <sz val="14"/>
        <color theme="1"/>
        <rFont val="Arial Narrow"/>
        <family val="2"/>
      </rPr>
      <t xml:space="preserve">
08/09/2023: </t>
    </r>
    <r>
      <rPr>
        <sz val="14"/>
        <color theme="1"/>
        <rFont val="Arial Narrow"/>
        <family val="2"/>
      </rPr>
      <t xml:space="preserve"> La meta de la actividad cita un plan de mejoramiento, sin embargo, el proceso remite un plan de trabajo, por ende, se recomienda formalizar las acciones en el plan de mejoramiento institucional.</t>
    </r>
  </si>
  <si>
    <t>21/12/2023
31/12/2023</t>
  </si>
  <si>
    <r>
      <rPr>
        <b/>
        <sz val="14"/>
        <color rgb="FF000000"/>
        <rFont val="Arial Narrow"/>
        <family val="2"/>
      </rPr>
      <t>30/04/2023:</t>
    </r>
    <r>
      <rPr>
        <sz val="14"/>
        <color rgb="FF000000"/>
        <rFont val="Arial Narrow"/>
        <family val="2"/>
      </rPr>
      <t xml:space="preserve"> Sin reporte por parte del proceso
</t>
    </r>
    <r>
      <rPr>
        <b/>
        <sz val="14"/>
        <color rgb="FF000000"/>
        <rFont val="Arial Narrow"/>
        <family val="2"/>
      </rPr>
      <t xml:space="preserve">31/12/2023: </t>
    </r>
    <r>
      <rPr>
        <sz val="14"/>
        <color rgb="FF000000"/>
        <rFont val="Arial Narrow"/>
        <family val="2"/>
      </rPr>
      <t>Se anexa informe</t>
    </r>
  </si>
  <si>
    <r>
      <t xml:space="preserve">08/05/2023: </t>
    </r>
    <r>
      <rPr>
        <sz val="14"/>
        <color theme="1"/>
        <rFont val="Arial Narrow"/>
        <family val="2"/>
      </rPr>
      <t xml:space="preserve">El proceso no reporta avance </t>
    </r>
    <r>
      <rPr>
        <b/>
        <sz val="14"/>
        <color theme="1"/>
        <rFont val="Arial Narrow"/>
        <family val="2"/>
      </rPr>
      <t xml:space="preserve">
08/09/2023: </t>
    </r>
    <r>
      <rPr>
        <sz val="14"/>
        <color theme="1"/>
        <rFont val="Arial Narrow"/>
        <family val="2"/>
      </rPr>
      <t xml:space="preserve">No se observa avance </t>
    </r>
    <r>
      <rPr>
        <b/>
        <sz val="14"/>
        <color theme="1"/>
        <rFont val="Arial Narrow"/>
        <family val="2"/>
      </rPr>
      <t xml:space="preserve">
31/12/2023: </t>
    </r>
    <r>
      <rPr>
        <sz val="14"/>
        <color theme="1"/>
        <rFont val="Arial Narrow"/>
        <family val="2"/>
      </rPr>
      <t>Se evidencia cumplimiento de la meta de la actividad</t>
    </r>
  </si>
  <si>
    <t xml:space="preserve">Componente 5. APERTURA DE INFORMACIÓN Y DATOS ABIERTOS
</t>
  </si>
  <si>
    <t>Componente 5. APERTURA DE INFORMACIÓN Y DATOS ABIERTOS</t>
  </si>
  <si>
    <r>
      <rPr>
        <b/>
        <sz val="14"/>
        <rFont val="Arial Narrow"/>
        <family val="2"/>
      </rPr>
      <t>Subcomponente 1</t>
    </r>
    <r>
      <rPr>
        <sz val="14"/>
        <rFont val="Arial Narrow"/>
        <family val="2"/>
      </rPr>
      <t xml:space="preserve">
Apertura de datos para los ciudadanos y grupos de interés</t>
    </r>
  </si>
  <si>
    <t>30/04/2023:Se anexa el documento</t>
  </si>
  <si>
    <r>
      <t>08/05/2023: S</t>
    </r>
    <r>
      <rPr>
        <sz val="14"/>
        <color theme="1"/>
        <rFont val="Arial Narrow"/>
        <family val="2"/>
      </rPr>
      <t>e evidencia documento de Guia de apertura de datos abiertos</t>
    </r>
    <r>
      <rPr>
        <b/>
        <sz val="14"/>
        <color theme="1"/>
        <rFont val="Arial Narrow"/>
        <family val="2"/>
      </rPr>
      <t xml:space="preserve">
Cumplida</t>
    </r>
  </si>
  <si>
    <r>
      <t xml:space="preserve">08/05/2023: </t>
    </r>
    <r>
      <rPr>
        <sz val="14"/>
        <color theme="1"/>
        <rFont val="Arial Narrow"/>
        <family val="2"/>
      </rPr>
      <t xml:space="preserve">El proceso no reporta avance </t>
    </r>
    <r>
      <rPr>
        <b/>
        <sz val="14"/>
        <color theme="1"/>
        <rFont val="Arial Narrow"/>
        <family val="2"/>
      </rPr>
      <t xml:space="preserve">
08/09/2023:</t>
    </r>
    <r>
      <rPr>
        <sz val="14"/>
        <color theme="1"/>
        <rFont val="Arial Narrow"/>
        <family val="2"/>
      </rPr>
      <t>El proceso no reporta avance, es de precisar que esta actividad tenía fecha de finalización en el mes junio 2023, razón por la cual queda en estado incumplida.</t>
    </r>
  </si>
  <si>
    <t>02/05/2022
04/04/2022
01/03/2022 
08/02/2022
04/04/2022
23/03/2022
30/03/2022
01/03/2022 
08/02/2022
7/02/2022
08/03/2022
27/04/2022
30/04/2022</t>
  </si>
  <si>
    <r>
      <t xml:space="preserve">08/05/2023: </t>
    </r>
    <r>
      <rPr>
        <sz val="14"/>
        <color theme="1"/>
        <rFont val="Arial Narrow"/>
        <family val="2"/>
      </rPr>
      <t xml:space="preserve">El proceso no reporta avance </t>
    </r>
    <r>
      <rPr>
        <b/>
        <sz val="14"/>
        <color theme="1"/>
        <rFont val="Arial Narrow"/>
        <family val="2"/>
      </rPr>
      <t xml:space="preserve">
08/09/2023: </t>
    </r>
    <r>
      <rPr>
        <sz val="14"/>
        <color theme="1"/>
        <rFont val="Arial Narrow"/>
        <family val="2"/>
      </rPr>
      <t>Se evidencia informe de apertura de datos para los ciudadanos y grupos de interés.</t>
    </r>
  </si>
  <si>
    <r>
      <t xml:space="preserve">
31/12/2023: </t>
    </r>
    <r>
      <rPr>
        <sz val="14"/>
        <color theme="1"/>
        <rFont val="Arial Narrow"/>
        <family val="2"/>
      </rPr>
      <t xml:space="preserve">El producto y meta planteada no es coherente con la actividad y presenta incongruencia frente a la operatividad del proceso, de igual forma la OCI evidenció que esta acción depende de la  actividad de implementación 1.2 la cual se encuentra incumplida, por tal razón no se pudo verificar el cumplimiento total de la misma
</t>
    </r>
    <r>
      <rPr>
        <b/>
        <sz val="14"/>
        <color theme="1"/>
        <rFont val="Arial Narrow"/>
        <family val="2"/>
      </rPr>
      <t>Incumplida</t>
    </r>
  </si>
  <si>
    <r>
      <rPr>
        <b/>
        <sz val="14"/>
        <rFont val="Arial Narrow"/>
        <family val="2"/>
      </rPr>
      <t>Subcomponente 2</t>
    </r>
    <r>
      <rPr>
        <sz val="14"/>
        <rFont val="Arial Narrow"/>
        <family val="2"/>
      </rPr>
      <t xml:space="preserve">
Entrega de información en lenguaje sencillo que de cuenta de la gestión institucional.</t>
    </r>
  </si>
  <si>
    <t>30/03/2023:Se adjunta estrategia de lenguaje claro aprobada</t>
  </si>
  <si>
    <r>
      <rPr>
        <b/>
        <sz val="14"/>
        <rFont val="Arial Narrow"/>
        <family val="2"/>
      </rPr>
      <t xml:space="preserve">08/05/2023: </t>
    </r>
    <r>
      <rPr>
        <sz val="14"/>
        <rFont val="Arial Narrow"/>
        <family val="2"/>
      </rPr>
      <t xml:space="preserve">Se obsrerva documento de Estrategia de Lenguaje Claro, sencillo e incluyente.
</t>
    </r>
    <r>
      <rPr>
        <b/>
        <sz val="14"/>
        <rFont val="Arial Narrow"/>
        <family val="2"/>
      </rPr>
      <t>Cumplida</t>
    </r>
  </si>
  <si>
    <t>30/04/2023: Sin reporte por parte del proceso
30/11/2023: se anexa informe</t>
  </si>
  <si>
    <r>
      <t xml:space="preserve">08/05/2023: </t>
    </r>
    <r>
      <rPr>
        <sz val="14"/>
        <color theme="1"/>
        <rFont val="Arial Narrow"/>
        <family val="2"/>
      </rPr>
      <t xml:space="preserve">El proceso no reporta avance </t>
    </r>
    <r>
      <rPr>
        <b/>
        <sz val="14"/>
        <color theme="1"/>
        <rFont val="Arial Narrow"/>
        <family val="2"/>
      </rPr>
      <t xml:space="preserve">
08/09/2023: </t>
    </r>
    <r>
      <rPr>
        <sz val="14"/>
        <color theme="1"/>
        <rFont val="Arial Narrow"/>
        <family val="2"/>
      </rPr>
      <t xml:space="preserve">El proceso no reporta avance 
</t>
    </r>
    <r>
      <rPr>
        <b/>
        <sz val="14"/>
        <color theme="1"/>
        <rFont val="Arial Narrow"/>
        <family val="2"/>
      </rPr>
      <t xml:space="preserve">31/12/2023: </t>
    </r>
    <r>
      <rPr>
        <sz val="14"/>
        <color theme="1"/>
        <rFont val="Arial Narrow"/>
        <family val="2"/>
      </rPr>
      <t>Se observa informe de Estrategia de Lenguaje Claro Sencillo e Incluyente.</t>
    </r>
  </si>
  <si>
    <t>30/04/2023: Sin reporte por parte del proceso
31/10/2023: Se describe en el punto 3 del acta anexa</t>
  </si>
  <si>
    <r>
      <t xml:space="preserve">08/05/2023: </t>
    </r>
    <r>
      <rPr>
        <sz val="14"/>
        <color theme="1"/>
        <rFont val="Arial Narrow"/>
        <family val="2"/>
      </rPr>
      <t xml:space="preserve">El proceso no reporta avance </t>
    </r>
    <r>
      <rPr>
        <b/>
        <sz val="14"/>
        <color theme="1"/>
        <rFont val="Arial Narrow"/>
        <family val="2"/>
      </rPr>
      <t xml:space="preserve">
08/09/2023: </t>
    </r>
    <r>
      <rPr>
        <sz val="14"/>
        <color theme="1"/>
        <rFont val="Arial Narrow"/>
        <family val="2"/>
      </rPr>
      <t xml:space="preserve">El proceso no reporta avance 
</t>
    </r>
    <r>
      <rPr>
        <b/>
        <sz val="14"/>
        <color theme="1"/>
        <rFont val="Arial Narrow"/>
        <family val="2"/>
      </rPr>
      <t xml:space="preserve">31/12/2023: </t>
    </r>
    <r>
      <rPr>
        <sz val="14"/>
        <color theme="1"/>
        <rFont val="Arial Narrow"/>
        <family val="2"/>
      </rPr>
      <t>Teniendo en cuenta el reporte efectuado por el proceso se observa detalle de las actividades de la campaña descritas en el acta de mesa técnica presentada por el proceso.</t>
    </r>
  </si>
  <si>
    <r>
      <t xml:space="preserve">31/12/2023: </t>
    </r>
    <r>
      <rPr>
        <sz val="14"/>
        <rFont val="Arial Narrow"/>
        <family val="2"/>
      </rPr>
      <t xml:space="preserve">Se sugiere que la definición de metas y/o productos permitan identificar la gestión completa de la actividad.
</t>
    </r>
    <r>
      <rPr>
        <b/>
        <sz val="14"/>
        <rFont val="Arial Narrow"/>
        <family val="2"/>
      </rPr>
      <t>Cumplida</t>
    </r>
  </si>
  <si>
    <r>
      <rPr>
        <b/>
        <sz val="14"/>
        <rFont val="Arial Narrow"/>
        <family val="2"/>
      </rPr>
      <t>Subcomponente 3</t>
    </r>
    <r>
      <rPr>
        <sz val="14"/>
        <rFont val="Arial Narrow"/>
        <family val="2"/>
      </rPr>
      <t xml:space="preserve">
Apertura de la información presupuestal institucional y de resultados.</t>
    </r>
  </si>
  <si>
    <t>30/04/2023:Se genera el dataset y se publica en el portal de datos abiertos bogotá de manera mensual links: 1- https://datosabiertos.bogota.gov.co/dataset/informes-ejecucion-presupuestal-enero-de-2023 2- https://datosabiertos.bogota.gov.co/dataset/informes-ejecucion-presupuestal-febrero-de-2023 3- https://datosabiertos.bogota.gov.co/dataset/informes-ejecucion-presupuestal-marzo-de-2023</t>
  </si>
  <si>
    <r>
      <rPr>
        <b/>
        <sz val="14"/>
        <rFont val="Arial Narrow"/>
        <family val="2"/>
      </rPr>
      <t xml:space="preserve">08/05/2023: </t>
    </r>
    <r>
      <rPr>
        <sz val="14"/>
        <rFont val="Arial Narrow"/>
        <family val="2"/>
      </rPr>
      <t xml:space="preserve">Se obsrerva capturas de pantalla donde se observa la publicación mensual de dataset de ejecución presupuestal
</t>
    </r>
  </si>
  <si>
    <r>
      <t xml:space="preserve">
</t>
    </r>
    <r>
      <rPr>
        <b/>
        <sz val="14"/>
        <rFont val="Arial Narrow"/>
        <family val="2"/>
      </rPr>
      <t>Cumplida</t>
    </r>
  </si>
  <si>
    <t>30/04/2023: Se actualizarón y cargaron 13 dataset en la página web de datos abiertos bogotá.
30/06/2023: Total 2 trimestre de 2023: 18 Dataset
En el transcurso del año en vigencia: 23 Dataset
30/09/2023: Se publicaron 2 data set entre julio y septiembre del 2023.
31/12/2023:Se presenta el informe de actualización de los dataset cargados en la plataforma de datos abiertos Bogotá</t>
  </si>
  <si>
    <r>
      <rPr>
        <b/>
        <sz val="14"/>
        <rFont val="Arial Narrow"/>
        <family val="2"/>
      </rPr>
      <t xml:space="preserve">08/05/2023: </t>
    </r>
    <r>
      <rPr>
        <sz val="14"/>
        <rFont val="Arial Narrow"/>
        <family val="2"/>
      </rPr>
      <t xml:space="preserve">Se obsrerva reporte de publicación con corte a marzo 2023
08/09/2023: El proceso reporta a junio en total 23 dataset, según matriz datos abiertos publicados y actualizados
</t>
    </r>
    <r>
      <rPr>
        <b/>
        <sz val="14"/>
        <rFont val="Arial Narrow"/>
        <family val="2"/>
      </rPr>
      <t xml:space="preserve">31/12/2023: </t>
    </r>
    <r>
      <rPr>
        <sz val="14"/>
        <rFont val="Arial Narrow"/>
        <family val="2"/>
      </rPr>
      <t xml:space="preserve">Se observan 2 reportes de dataset
</t>
    </r>
  </si>
  <si>
    <r>
      <rPr>
        <b/>
        <sz val="14"/>
        <rFont val="Arial Narrow"/>
        <family val="2"/>
      </rPr>
      <t>Subcomponente 4</t>
    </r>
    <r>
      <rPr>
        <sz val="14"/>
        <rFont val="Arial Narrow"/>
        <family val="2"/>
      </rPr>
      <t xml:space="preserve">
Estandarización de datos abiertos para intercambio de información.</t>
    </r>
  </si>
  <si>
    <t>30/04/2023: Sin reporte por parte del proceso
30/09/2023: Se anexa documento con el link de la base de datos en bajo el estándar sdmx.</t>
  </si>
  <si>
    <r>
      <t xml:space="preserve">08/05/2023: </t>
    </r>
    <r>
      <rPr>
        <sz val="14"/>
        <color theme="1"/>
        <rFont val="Arial Narrow"/>
        <family val="2"/>
      </rPr>
      <t xml:space="preserve">El proceso no reporta avance </t>
    </r>
    <r>
      <rPr>
        <b/>
        <sz val="14"/>
        <color theme="1"/>
        <rFont val="Arial Narrow"/>
        <family val="2"/>
      </rPr>
      <t xml:space="preserve">
08/09/2023: </t>
    </r>
    <r>
      <rPr>
        <sz val="14"/>
        <color theme="1"/>
        <rFont val="Arial Narrow"/>
        <family val="2"/>
      </rPr>
      <t xml:space="preserve">El proceso no reporta avance 
</t>
    </r>
    <r>
      <rPr>
        <b/>
        <sz val="14"/>
        <color theme="1"/>
        <rFont val="Arial Narrow"/>
        <family val="2"/>
      </rPr>
      <t xml:space="preserve">31/12/2023: </t>
    </r>
    <r>
      <rPr>
        <sz val="14"/>
        <color theme="1"/>
        <rFont val="Arial Narrow"/>
        <family val="2"/>
      </rPr>
      <t xml:space="preserve">Se evidencia link citado en la actividad. </t>
    </r>
  </si>
  <si>
    <r>
      <rPr>
        <b/>
        <sz val="14"/>
        <color theme="9" tint="-0.249977111117893"/>
        <rFont val="Arial Narrow"/>
        <family val="2"/>
      </rPr>
      <t>Componente 6. PARTICIPACIÓN E INNOVACIÓN EN LA GESTIÓN PÚBLICA</t>
    </r>
    <r>
      <rPr>
        <b/>
        <sz val="14"/>
        <color theme="1"/>
        <rFont val="Arial Narrow"/>
        <family val="2"/>
      </rPr>
      <t xml:space="preserve">
</t>
    </r>
  </si>
  <si>
    <t>Componente 6. PARTICIPACIÓN E INNOVACIÓN EN LA GESTIÓN PÚBLICA</t>
  </si>
  <si>
    <r>
      <t xml:space="preserve">Subcomponente 1
</t>
    </r>
    <r>
      <rPr>
        <sz val="14"/>
        <rFont val="Arial Narrow"/>
        <family val="2"/>
      </rPr>
      <t>Ciudadanía en la toma de decisiones públicas</t>
    </r>
  </si>
  <si>
    <t>23/03/2022
08/03/2022</t>
  </si>
  <si>
    <t>30/01/2023: El plan fue aprobado por el CIGD del 30 de enero, se anexa acta. Fue publicado en la página web en el link https://www.uaesp.gov.co/content/planeacion</t>
  </si>
  <si>
    <r>
      <rPr>
        <b/>
        <sz val="14"/>
        <rFont val="Arial Narrow"/>
        <family val="2"/>
      </rPr>
      <t>08/05/2022:</t>
    </r>
    <r>
      <rPr>
        <sz val="14"/>
        <rFont val="Arial Narrow"/>
        <family val="2"/>
      </rPr>
      <t xml:space="preserve"> El proceso reporta el plan de participación ciudadana, el cual se encuentra debidamente publicado.
</t>
    </r>
    <r>
      <rPr>
        <b/>
        <sz val="14"/>
        <rFont val="Arial Narrow"/>
        <family val="2"/>
      </rPr>
      <t>Cumplida</t>
    </r>
    <r>
      <rPr>
        <sz val="14"/>
        <rFont val="Arial Narrow"/>
        <family val="2"/>
      </rPr>
      <t xml:space="preserve">
</t>
    </r>
  </si>
  <si>
    <t>30/04/2023: El proceso no reporta seguimiento.
31/12/2023: se anexa plan</t>
  </si>
  <si>
    <r>
      <t xml:space="preserve">08/05/2023: </t>
    </r>
    <r>
      <rPr>
        <sz val="14"/>
        <color theme="1"/>
        <rFont val="Arial Narrow"/>
        <family val="2"/>
      </rPr>
      <t xml:space="preserve">El proceso no reporta avance 
</t>
    </r>
    <r>
      <rPr>
        <b/>
        <sz val="14"/>
        <color theme="1"/>
        <rFont val="Arial Narrow"/>
        <family val="2"/>
      </rPr>
      <t>08/09/2023:</t>
    </r>
    <r>
      <rPr>
        <sz val="14"/>
        <color theme="1"/>
        <rFont val="Arial Narrow"/>
        <family val="2"/>
      </rPr>
      <t xml:space="preserve"> El proceso no reporta avance 
</t>
    </r>
    <r>
      <rPr>
        <b/>
        <sz val="14"/>
        <color theme="1"/>
        <rFont val="Arial Narrow"/>
        <family val="2"/>
      </rPr>
      <t xml:space="preserve">31/12/2023: </t>
    </r>
    <r>
      <rPr>
        <sz val="14"/>
        <color theme="1"/>
        <rFont val="Arial Narrow"/>
        <family val="2"/>
      </rPr>
      <t xml:space="preserve">Se observa informe  debidamente públicado en el siguiente link https://www.uaesp.gov.co/content/planeacion </t>
    </r>
    <r>
      <rPr>
        <b/>
        <sz val="14"/>
        <color theme="1"/>
        <rFont val="Arial Narrow"/>
        <family val="2"/>
      </rPr>
      <t xml:space="preserve">
</t>
    </r>
  </si>
  <si>
    <r>
      <rPr>
        <b/>
        <sz val="14"/>
        <rFont val="Arial Narrow"/>
        <family val="2"/>
      </rPr>
      <t>Subcomponente 2</t>
    </r>
    <r>
      <rPr>
        <sz val="14"/>
        <rFont val="Arial Narrow"/>
        <family val="2"/>
      </rPr>
      <t xml:space="preserve">
Iniciativas de innovación por articulación institucional</t>
    </r>
  </si>
  <si>
    <t>31/03/2023: Se anexa informe con la priorización inventario actualizado</t>
  </si>
  <si>
    <r>
      <rPr>
        <b/>
        <sz val="14"/>
        <rFont val="Arial Narrow"/>
        <family val="2"/>
      </rPr>
      <t xml:space="preserve">08/05/2023:  </t>
    </r>
    <r>
      <rPr>
        <sz val="14"/>
        <rFont val="Arial Narrow"/>
        <family val="2"/>
      </rPr>
      <t xml:space="preserve">Se visualiza informe priorización iniciativas de innovación mundial SIG 2023.
</t>
    </r>
    <r>
      <rPr>
        <b/>
        <sz val="14"/>
        <rFont val="Arial Narrow"/>
        <family val="2"/>
      </rPr>
      <t>Cumplida</t>
    </r>
  </si>
  <si>
    <t>30/04/2023: El proceso no reporta seguimiento.
30/05/2023: Se anexa plan de iniciativas de innovación programadas en el plan de trabajo de EGICO - Gestión del conocimiento e innovación en PLANNER</t>
  </si>
  <si>
    <r>
      <t xml:space="preserve">08/05/2023: </t>
    </r>
    <r>
      <rPr>
        <sz val="14"/>
        <color theme="1"/>
        <rFont val="Arial Narrow"/>
        <family val="2"/>
      </rPr>
      <t xml:space="preserve">El proceso no reporta avance </t>
    </r>
    <r>
      <rPr>
        <b/>
        <sz val="14"/>
        <color theme="1"/>
        <rFont val="Arial Narrow"/>
        <family val="2"/>
      </rPr>
      <t xml:space="preserve">
08/09/2023:</t>
    </r>
    <r>
      <rPr>
        <sz val="14"/>
        <color theme="1"/>
        <rFont val="Arial Narrow"/>
        <family val="2"/>
      </rPr>
      <t>Se observa la migración de un reporte de plan con fecha de septiembre 2023</t>
    </r>
  </si>
  <si>
    <t>30/04/2023: El proceso no reporta seguimiento.
31/12/2023: Se adjunta informe priorizacion d elas iniciativas que contienen componete de innovacion y particiacion ciudadana</t>
  </si>
  <si>
    <r>
      <t xml:space="preserve">08/05/2023: </t>
    </r>
    <r>
      <rPr>
        <sz val="14"/>
        <color theme="1"/>
        <rFont val="Arial Narrow"/>
        <family val="2"/>
      </rPr>
      <t xml:space="preserve">El proceso no reporta avance 
</t>
    </r>
    <r>
      <rPr>
        <b/>
        <sz val="14"/>
        <color theme="1"/>
        <rFont val="Arial Narrow"/>
        <family val="2"/>
      </rPr>
      <t>08/09/2023:</t>
    </r>
    <r>
      <rPr>
        <sz val="14"/>
        <color theme="1"/>
        <rFont val="Arial Narrow"/>
        <family val="2"/>
      </rPr>
      <t xml:space="preserve"> El proceso no reporta avance </t>
    </r>
    <r>
      <rPr>
        <b/>
        <sz val="14"/>
        <color theme="1"/>
        <rFont val="Arial Narrow"/>
        <family val="2"/>
      </rPr>
      <t xml:space="preserve">
31/12/2023: </t>
    </r>
    <r>
      <rPr>
        <sz val="14"/>
        <color theme="1"/>
        <rFont val="Arial Narrow"/>
        <family val="2"/>
      </rPr>
      <t xml:space="preserve">Se observa informe </t>
    </r>
    <r>
      <rPr>
        <b/>
        <sz val="14"/>
        <color theme="1"/>
        <rFont val="Arial Narrow"/>
        <family val="2"/>
      </rPr>
      <t xml:space="preserve"> </t>
    </r>
    <r>
      <rPr>
        <sz val="14"/>
        <color theme="1"/>
        <rFont val="Arial Narrow"/>
        <family val="2"/>
      </rPr>
      <t>de  iniciativas desarrolladas</t>
    </r>
    <r>
      <rPr>
        <b/>
        <sz val="14"/>
        <color theme="1"/>
        <rFont val="Arial Narrow"/>
        <family val="2"/>
      </rPr>
      <t xml:space="preserve">. </t>
    </r>
  </si>
  <si>
    <r>
      <t xml:space="preserve">Subcomponente 3
</t>
    </r>
    <r>
      <rPr>
        <sz val="14"/>
        <color theme="1"/>
        <rFont val="Arial"/>
        <family val="2"/>
      </rPr>
      <t>Redes de innovación pública</t>
    </r>
  </si>
  <si>
    <t>11-02-2022
11-03-2022</t>
  </si>
  <si>
    <t>30/04/2023: El proceso no reporta seguimiento.</t>
  </si>
  <si>
    <r>
      <t xml:space="preserve">08/05/2023: </t>
    </r>
    <r>
      <rPr>
        <sz val="14"/>
        <color theme="1"/>
        <rFont val="Arial Narrow"/>
        <family val="2"/>
      </rPr>
      <t xml:space="preserve">El proceso no reporta avance 
</t>
    </r>
    <r>
      <rPr>
        <b/>
        <sz val="14"/>
        <color theme="1"/>
        <rFont val="Arial Narrow"/>
        <family val="2"/>
      </rPr>
      <t>08/09/2023:</t>
    </r>
    <r>
      <rPr>
        <sz val="14"/>
        <color theme="1"/>
        <rFont val="Arial Narrow"/>
        <family val="2"/>
      </rPr>
      <t xml:space="preserve"> Se observa directorio publicado en la intranet de la UAESP </t>
    </r>
    <r>
      <rPr>
        <b/>
        <sz val="14"/>
        <color theme="1"/>
        <rFont val="Arial Narrow"/>
        <family val="2"/>
      </rPr>
      <t xml:space="preserve">
</t>
    </r>
  </si>
  <si>
    <t>11-02-2022
11-03-2022
08-04-2022</t>
  </si>
  <si>
    <t>30/04/2023: El proceso no reporta seguimiento.
31/12/2023: Informe de actividades en torno a la gestion del conocimiento y la innovacion en el laboratorio de innovacion de la sede administrativa</t>
  </si>
  <si>
    <r>
      <t xml:space="preserve">08/05/2023: </t>
    </r>
    <r>
      <rPr>
        <sz val="14"/>
        <color theme="1"/>
        <rFont val="Arial Narrow"/>
        <family val="2"/>
      </rPr>
      <t xml:space="preserve">El proceso no reporta avance 
</t>
    </r>
    <r>
      <rPr>
        <b/>
        <sz val="14"/>
        <color theme="1"/>
        <rFont val="Arial Narrow"/>
        <family val="2"/>
      </rPr>
      <t>08/09/2023:</t>
    </r>
    <r>
      <rPr>
        <sz val="14"/>
        <color theme="1"/>
        <rFont val="Arial Narrow"/>
        <family val="2"/>
      </rPr>
      <t xml:space="preserve"> El proceso no reporta avance 
</t>
    </r>
    <r>
      <rPr>
        <b/>
        <sz val="14"/>
        <color theme="1"/>
        <rFont val="Arial Narrow"/>
        <family val="2"/>
      </rPr>
      <t xml:space="preserve">31/12/2023: </t>
    </r>
    <r>
      <rPr>
        <sz val="14"/>
        <color theme="1"/>
        <rFont val="Arial Narrow"/>
        <family val="2"/>
      </rPr>
      <t>Se observa informe de las actividades de la UAESP en el marco de la innovación.</t>
    </r>
    <r>
      <rPr>
        <b/>
        <sz val="14"/>
        <color theme="1"/>
        <rFont val="Arial Narrow"/>
        <family val="2"/>
      </rPr>
      <t xml:space="preserve">
</t>
    </r>
  </si>
  <si>
    <r>
      <rPr>
        <b/>
        <sz val="14"/>
        <color theme="9" tint="-0.249977111117893"/>
        <rFont val="Arial Narrow"/>
        <family val="2"/>
      </rPr>
      <t>Componente 7. PROMOCIÓN DE LA INTEGRIDAD Y LA ÉTICA PÚBLICA</t>
    </r>
    <r>
      <rPr>
        <b/>
        <sz val="14"/>
        <color theme="1"/>
        <rFont val="Arial Narrow"/>
        <family val="2"/>
      </rPr>
      <t xml:space="preserve">
</t>
    </r>
  </si>
  <si>
    <t>Componente 7. PROMOCIÓN DE LA INTEGRIDAD Y LA ÉTICA PÚBLICA</t>
  </si>
  <si>
    <r>
      <t xml:space="preserve">Subcomponente 1
</t>
    </r>
    <r>
      <rPr>
        <sz val="14"/>
        <rFont val="Arial Narrow"/>
        <family val="2"/>
      </rPr>
      <t>Programas Gestión de Integridad</t>
    </r>
  </si>
  <si>
    <t>30/01/02023: El proceso no remite seguimiento pero si la evidencia de cumplimiento de la actividad.</t>
  </si>
  <si>
    <r>
      <rPr>
        <b/>
        <sz val="14"/>
        <rFont val="Arial Narrow"/>
        <family val="2"/>
      </rPr>
      <t>08/05/2022:</t>
    </r>
    <r>
      <rPr>
        <sz val="14"/>
        <rFont val="Arial Narrow"/>
        <family val="2"/>
      </rPr>
      <t xml:space="preserve"> Se visualiza el Plan de Integridad debidamente públicado.
</t>
    </r>
    <r>
      <rPr>
        <b/>
        <sz val="14"/>
        <rFont val="Arial Narrow"/>
        <family val="2"/>
      </rPr>
      <t>Cumplida</t>
    </r>
    <r>
      <rPr>
        <sz val="14"/>
        <rFont val="Arial Narrow"/>
        <family val="2"/>
      </rPr>
      <t xml:space="preserve">
</t>
    </r>
  </si>
  <si>
    <t>30/04/2023: El proceso no reporta seguimiento.
31/12/2023: Se anexa informe</t>
  </si>
  <si>
    <r>
      <t xml:space="preserve">08/05/2023: </t>
    </r>
    <r>
      <rPr>
        <sz val="14"/>
        <color theme="1"/>
        <rFont val="Arial Narrow"/>
        <family val="2"/>
      </rPr>
      <t xml:space="preserve">El proceso no reporta avance 
</t>
    </r>
    <r>
      <rPr>
        <b/>
        <sz val="14"/>
        <color theme="1"/>
        <rFont val="Arial Narrow"/>
        <family val="2"/>
      </rPr>
      <t xml:space="preserve">
08/09/2023:</t>
    </r>
    <r>
      <rPr>
        <sz val="14"/>
        <color theme="1"/>
        <rFont val="Arial Narrow"/>
        <family val="2"/>
      </rPr>
      <t xml:space="preserve"> El proceso no reporta avance
</t>
    </r>
    <r>
      <rPr>
        <b/>
        <sz val="14"/>
        <color theme="1"/>
        <rFont val="Arial Narrow"/>
        <family val="2"/>
      </rPr>
      <t xml:space="preserve">31/12/2023: </t>
    </r>
    <r>
      <rPr>
        <sz val="14"/>
        <color theme="1"/>
        <rFont val="Arial Narrow"/>
        <family val="2"/>
      </rPr>
      <t xml:space="preserve">Se observa informe, no obstante el mismo no se encuentra públicado. </t>
    </r>
    <r>
      <rPr>
        <b/>
        <sz val="14"/>
        <color theme="1"/>
        <rFont val="Arial Narrow"/>
        <family val="2"/>
      </rPr>
      <t xml:space="preserve">
</t>
    </r>
  </si>
  <si>
    <r>
      <t xml:space="preserve">31/12/2023: </t>
    </r>
    <r>
      <rPr>
        <sz val="14"/>
        <color theme="1"/>
        <rFont val="Arial Narrow"/>
        <family val="2"/>
      </rPr>
      <t>Si bien se presentó el informe no se evidenció la publicación del mismos como lo plantea la meta, por lo que se recomienda hacer la respectiva</t>
    </r>
    <r>
      <rPr>
        <b/>
        <sz val="14"/>
        <color theme="1"/>
        <rFont val="Arial Narrow"/>
        <family val="2"/>
      </rPr>
      <t xml:space="preserve"> publicación.
Cumplida</t>
    </r>
  </si>
  <si>
    <r>
      <rPr>
        <b/>
        <sz val="14"/>
        <rFont val="Arial Narrow"/>
        <family val="2"/>
      </rPr>
      <t>Subcomponente 2</t>
    </r>
    <r>
      <rPr>
        <sz val="14"/>
        <rFont val="Arial Narrow"/>
        <family val="2"/>
      </rPr>
      <t xml:space="preserve">
Promoción de la integridad en las instituciones y grupos de interés</t>
    </r>
  </si>
  <si>
    <t>30/04/2023: El proceso no reporta seguimiento.
30/06/2023: Marzo: El día 24 de marzo se realizó la Inducción Reinducción Código de Integridad - Valores Organizacionales, liderada por Talento Humano con una asistencia de 54 personas., Se realizó la jornada Jornada de Capacitación: Código de Integridad y Transparencia el día 20 de junio, con la participación de 48 personas.</t>
  </si>
  <si>
    <r>
      <t xml:space="preserve">08/05/2023: </t>
    </r>
    <r>
      <rPr>
        <sz val="14"/>
        <color theme="1"/>
        <rFont val="Arial Narrow"/>
        <family val="2"/>
      </rPr>
      <t xml:space="preserve">El proceso no reporta avance 
</t>
    </r>
    <r>
      <rPr>
        <b/>
        <sz val="14"/>
        <color theme="1"/>
        <rFont val="Arial Narrow"/>
        <family val="2"/>
      </rPr>
      <t xml:space="preserve">
08/09/2023:</t>
    </r>
    <r>
      <rPr>
        <sz val="14"/>
        <color theme="1"/>
        <rFont val="Arial Narrow"/>
        <family val="2"/>
      </rPr>
      <t xml:space="preserve"> Se observa evidencias de dos jornadas de inducción y reinducción efectuadas en marzo y junio 2023.</t>
    </r>
    <r>
      <rPr>
        <b/>
        <sz val="14"/>
        <color theme="1"/>
        <rFont val="Arial Narrow"/>
        <family val="2"/>
      </rPr>
      <t xml:space="preserve">
</t>
    </r>
  </si>
  <si>
    <r>
      <rPr>
        <b/>
        <sz val="14"/>
        <rFont val="Arial Narrow"/>
        <family val="2"/>
      </rPr>
      <t>Subcomponente 3</t>
    </r>
    <r>
      <rPr>
        <sz val="14"/>
        <rFont val="Arial Narrow"/>
        <family val="2"/>
      </rPr>
      <t xml:space="preserve">
Participación en las estrategias distritales de Integridad</t>
    </r>
  </si>
  <si>
    <t>30/04/2023: El proceso no reporta seguimiento.
31/12/2023: Se anexa informe</t>
  </si>
  <si>
    <r>
      <t xml:space="preserve">08/05/2023: </t>
    </r>
    <r>
      <rPr>
        <sz val="14"/>
        <color theme="1"/>
        <rFont val="Arial Narrow"/>
        <family val="2"/>
      </rPr>
      <t xml:space="preserve">El proceso no reporta avance 
</t>
    </r>
    <r>
      <rPr>
        <b/>
        <sz val="14"/>
        <color theme="1"/>
        <rFont val="Arial Narrow"/>
        <family val="2"/>
      </rPr>
      <t xml:space="preserve">
08/09/2023:</t>
    </r>
    <r>
      <rPr>
        <sz val="14"/>
        <color theme="1"/>
        <rFont val="Arial Narrow"/>
        <family val="2"/>
      </rPr>
      <t xml:space="preserve"> El proceso no reporta avance
</t>
    </r>
    <r>
      <rPr>
        <b/>
        <sz val="14"/>
        <color theme="1"/>
        <rFont val="Arial Narrow"/>
        <family val="2"/>
      </rPr>
      <t xml:space="preserve">31/12/2023: </t>
    </r>
    <r>
      <rPr>
        <sz val="14"/>
        <color theme="1"/>
        <rFont val="Arial Narrow"/>
        <family val="2"/>
      </rPr>
      <t>Se observa informe que comprende la descripción de información de SENDA de integridad.</t>
    </r>
    <r>
      <rPr>
        <b/>
        <sz val="14"/>
        <color theme="1"/>
        <rFont val="Arial Narrow"/>
        <family val="2"/>
      </rPr>
      <t xml:space="preserve">
</t>
    </r>
  </si>
  <si>
    <r>
      <t xml:space="preserve">Subcomponente 4
</t>
    </r>
    <r>
      <rPr>
        <sz val="14"/>
        <color theme="1"/>
        <rFont val="Arial"/>
        <family val="2"/>
      </rPr>
      <t>Gestión preventiva de conflicto de interés</t>
    </r>
  </si>
  <si>
    <t>30/03/2023: Se anexa estrategia actualizada aprobada y publicada en el link https://www.uaesp.gov.co/transparencia/planeacion/planes/estrategia-conflicto-intereses-uaesp-v2
30/11/2023 En el comité de CIGD 10 del mes de noviembre se aprueba y se publica en el link https://www.uaesp.gov.co/transparencia/planeacion/planes/pol%C3%ADtica-la-identificaci%C3%B3n-declaraci%C3%B3n-y-gesti%C3%B3n-posibles-conflictos</t>
  </si>
  <si>
    <r>
      <t xml:space="preserve">08/05/2023: </t>
    </r>
    <r>
      <rPr>
        <sz val="14"/>
        <color theme="1"/>
        <rFont val="Arial Narrow"/>
        <family val="2"/>
      </rPr>
      <t xml:space="preserve">El proceso reporta Estrategia de Conflicto de Intereses actualizada en el mes de abril de la vigencia actual, no obstante no se evidencia el segundo documento al que hace referencia la acción, razón por la cual queda como </t>
    </r>
    <r>
      <rPr>
        <b/>
        <sz val="14"/>
        <color theme="1"/>
        <rFont val="Arial Narrow"/>
        <family val="2"/>
      </rPr>
      <t xml:space="preserve">cumplida parcialmente
31/12/2023: </t>
    </r>
    <r>
      <rPr>
        <sz val="14"/>
        <color theme="1"/>
        <rFont val="Arial Narrow"/>
        <family val="2"/>
      </rPr>
      <t xml:space="preserve">La OAP presenta Política para la Identificación, Declaración y Gestión de Posibles Conflictos de Intereses V3 publicada en pàgina web. 
</t>
    </r>
  </si>
  <si>
    <r>
      <t xml:space="preserve">31/12/2023: </t>
    </r>
    <r>
      <rPr>
        <sz val="14"/>
        <rFont val="Arial Narrow"/>
        <family val="2"/>
      </rPr>
      <t xml:space="preserve">Se observó que la actividad tenía fecha de vencimiento en marzo 2023, no obstante en el ùltimo cuatrimestre el proceso entrega seguimiento donde cumple con la meta establecida. 
Por lo anterior, es necesario que la OAP realice los ajustes a los que haya lugar en el PAAC 2024 de tal manera que las actividades y sus plazos de cumplimiento estén alineados. </t>
    </r>
    <r>
      <rPr>
        <b/>
        <sz val="14"/>
        <rFont val="Arial Narrow"/>
        <family val="2"/>
      </rPr>
      <t xml:space="preserve">
Cumplida </t>
    </r>
  </si>
  <si>
    <r>
      <t xml:space="preserve">08/05/2023: </t>
    </r>
    <r>
      <rPr>
        <sz val="14"/>
        <color theme="1"/>
        <rFont val="Arial Narrow"/>
        <family val="2"/>
      </rPr>
      <t xml:space="preserve">El proceso no reporta avance 
</t>
    </r>
    <r>
      <rPr>
        <b/>
        <sz val="14"/>
        <color theme="1"/>
        <rFont val="Arial Narrow"/>
        <family val="2"/>
      </rPr>
      <t xml:space="preserve">
08/09/2023:</t>
    </r>
    <r>
      <rPr>
        <sz val="14"/>
        <color theme="1"/>
        <rFont val="Arial Narrow"/>
        <family val="2"/>
      </rPr>
      <t xml:space="preserve"> El proceso no reporta avance
</t>
    </r>
    <r>
      <rPr>
        <b/>
        <sz val="14"/>
        <color theme="1"/>
        <rFont val="Arial Narrow"/>
        <family val="2"/>
      </rPr>
      <t>31/12/2023</t>
    </r>
    <r>
      <rPr>
        <sz val="14"/>
        <color theme="1"/>
        <rFont val="Arial Narrow"/>
        <family val="2"/>
      </rPr>
      <t>: Se observa informe referido en la actividad.</t>
    </r>
    <r>
      <rPr>
        <b/>
        <sz val="14"/>
        <color theme="1"/>
        <rFont val="Arial Narrow"/>
        <family val="2"/>
      </rPr>
      <t xml:space="preserve">
</t>
    </r>
  </si>
  <si>
    <r>
      <rPr>
        <b/>
        <sz val="14"/>
        <rFont val="Arial Narrow"/>
        <family val="2"/>
      </rPr>
      <t>Subcomponente 5</t>
    </r>
    <r>
      <rPr>
        <sz val="14"/>
        <rFont val="Arial Narrow"/>
        <family val="2"/>
      </rPr>
      <t xml:space="preserve">
Gestión prácticas Antisoborno, Antifraude</t>
    </r>
  </si>
  <si>
    <t>30/04/2023: El proceso no reporta seguimiento.
30/08/2023: Se encuentra la política actualizada y publicada en la página web. https://www.uaesp.gov.co/transparencia/planeacion/planes/pol%C3%ADtica-anticorrupci%C3%B3n-versi%C3%B3n-3</t>
  </si>
  <si>
    <r>
      <t xml:space="preserve">08/05/2023: </t>
    </r>
    <r>
      <rPr>
        <sz val="14"/>
        <color theme="1"/>
        <rFont val="Arial Narrow"/>
        <family val="2"/>
      </rPr>
      <t xml:space="preserve">El proceso no reporta avance </t>
    </r>
    <r>
      <rPr>
        <b/>
        <sz val="14"/>
        <color theme="1"/>
        <rFont val="Arial Narrow"/>
        <family val="2"/>
      </rPr>
      <t xml:space="preserve">
08/09/2023: </t>
    </r>
    <r>
      <rPr>
        <sz val="14"/>
        <color theme="1"/>
        <rFont val="Arial Narrow"/>
        <family val="2"/>
      </rPr>
      <t xml:space="preserve">Se observa actualización de la Politica debidamente publicada con fecha 27 de agosto 2023, dado que la actividad estaba planeada para mayo, se da por cumplida extemporanea
</t>
    </r>
    <r>
      <rPr>
        <b/>
        <sz val="14"/>
        <color theme="1"/>
        <rFont val="Arial Narrow"/>
        <family val="2"/>
      </rPr>
      <t>31/12/2023:</t>
    </r>
    <r>
      <rPr>
        <sz val="14"/>
        <color theme="1"/>
        <rFont val="Arial Narrow"/>
        <family val="2"/>
      </rPr>
      <t xml:space="preserve"> Se encontraba ya cumpplida a septiembre</t>
    </r>
    <r>
      <rPr>
        <b/>
        <sz val="14"/>
        <color theme="1"/>
        <rFont val="Arial Narrow"/>
        <family val="2"/>
      </rPr>
      <t xml:space="preserve">
</t>
    </r>
  </si>
  <si>
    <t xml:space="preserve">ok </t>
  </si>
  <si>
    <r>
      <rPr>
        <b/>
        <sz val="14"/>
        <color theme="9" tint="-0.249977111117893"/>
        <rFont val="Arial Narrow"/>
        <family val="2"/>
      </rPr>
      <t>Componente 8. GESTIÓN DE RIESGOS DE CORRUPCIÓN - MAPAS DE RIESGO</t>
    </r>
    <r>
      <rPr>
        <b/>
        <sz val="14"/>
        <color theme="1"/>
        <rFont val="Arial Narrow"/>
        <family val="2"/>
      </rPr>
      <t xml:space="preserve">
</t>
    </r>
  </si>
  <si>
    <t>Componente 8. GESTIÓN DE RIESGOS DE CORRUPCIÓN - MAPAS DE RIESGO</t>
  </si>
  <si>
    <r>
      <t xml:space="preserve">Subcomponente 1
</t>
    </r>
    <r>
      <rPr>
        <sz val="14"/>
        <rFont val="Arial Narrow"/>
        <family val="2"/>
      </rPr>
      <t>Acciones de fortalecimiento a herramientas de detección</t>
    </r>
  </si>
  <si>
    <t>31/01/2023: Los riesgos fueron aprobados por el CIGD del 30 de enero, se anexa acta. Fueron publicados en la página web en el link https://www.uaesp.gov.co/transparencia/planeacion/planes en la sección de Plan Anticorrupción y Atención al Ciudadano / 2023</t>
  </si>
  <si>
    <r>
      <rPr>
        <b/>
        <sz val="14"/>
        <rFont val="Arial Narrow"/>
        <family val="2"/>
      </rPr>
      <t>08/05/2022:</t>
    </r>
    <r>
      <rPr>
        <sz val="14"/>
        <rFont val="Arial Narrow"/>
        <family val="2"/>
      </rPr>
      <t xml:space="preserve"> Se consulta el link https://www.uaesp.gov.co/transparencia/planeacion/planes, donde en la pestaña PAAC se evidencia publicación de los mapas de riesgos desagregado por procesos, así mismo se observa acta de CIGD del 31 de enero 2023 donde se aprueban los mismos.
</t>
    </r>
  </si>
  <si>
    <r>
      <rPr>
        <b/>
        <sz val="14"/>
        <rFont val="Arial Narrow"/>
        <family val="2"/>
      </rPr>
      <t>Subcomponente 2</t>
    </r>
    <r>
      <rPr>
        <sz val="14"/>
        <rFont val="Arial Narrow"/>
        <family val="2"/>
      </rPr>
      <t xml:space="preserve">
Fortalecimiento de políticas de riesgos</t>
    </r>
  </si>
  <si>
    <r>
      <t xml:space="preserve">Realizar la revisión de la política de riesgos en el marco del Comité Institucional de Coordinación de Control Interno (CICCI). </t>
    </r>
    <r>
      <rPr>
        <b/>
        <sz val="14"/>
        <color theme="1"/>
        <rFont val="Arial"/>
        <family val="2"/>
      </rPr>
      <t xml:space="preserve">Nota: </t>
    </r>
    <r>
      <rPr>
        <sz val="14"/>
        <color theme="1"/>
        <rFont val="Arial"/>
        <family val="2"/>
      </rPr>
      <t>La Oficina de Control Interno incluirá el punto en la citación del Comité para que todos los integrantes aporten sobre las revisiones a que haya lugar.</t>
    </r>
  </si>
  <si>
    <t>31/01/2023:La revisión fue efectuada en la primera reunión del CICCI de enero del 2023. Se adjunta evidencia de la convocatoria y el anexo.</t>
  </si>
  <si>
    <r>
      <rPr>
        <b/>
        <sz val="14"/>
        <rFont val="Arial Narrow"/>
        <family val="2"/>
      </rPr>
      <t>08/05/2022:</t>
    </r>
    <r>
      <rPr>
        <sz val="14"/>
        <rFont val="Arial Narrow"/>
        <family val="2"/>
      </rPr>
      <t xml:space="preserve"> Se observa acta de CICI del 31 de enero 2023 donde se evidencia la revisión propuesta.
</t>
    </r>
  </si>
  <si>
    <r>
      <rPr>
        <b/>
        <sz val="14"/>
        <rFont val="Arial Narrow"/>
        <family val="2"/>
      </rPr>
      <t>Subcomponente 3</t>
    </r>
    <r>
      <rPr>
        <sz val="14"/>
        <rFont val="Arial Narrow"/>
        <family val="2"/>
      </rPr>
      <t xml:space="preserve">
Fortalecimiento a mapas de riesgos</t>
    </r>
  </si>
  <si>
    <r>
      <t xml:space="preserve">08/05/2023: </t>
    </r>
    <r>
      <rPr>
        <sz val="14"/>
        <color theme="1"/>
        <rFont val="Arial Narrow"/>
        <family val="2"/>
      </rPr>
      <t xml:space="preserve">El proceso no reporta avance 
</t>
    </r>
    <r>
      <rPr>
        <b/>
        <sz val="14"/>
        <color theme="1"/>
        <rFont val="Arial Narrow"/>
        <family val="2"/>
      </rPr>
      <t>08/09/2023:</t>
    </r>
    <r>
      <rPr>
        <sz val="14"/>
        <color theme="1"/>
        <rFont val="Arial Narrow"/>
        <family val="2"/>
      </rPr>
      <t xml:space="preserve"> El proceso no reporta avance , dado que la acción tenía plazo de cumplimiento hasta junio 2023 se da por incumplida.
</t>
    </r>
    <r>
      <rPr>
        <b/>
        <sz val="14"/>
        <color theme="1"/>
        <rFont val="Arial Narrow"/>
        <family val="2"/>
      </rPr>
      <t xml:space="preserve">
31/12/2023: </t>
    </r>
    <r>
      <rPr>
        <sz val="14"/>
        <color theme="1"/>
        <rFont val="Arial Narrow"/>
        <family val="2"/>
      </rPr>
      <t xml:space="preserve">Teniendo en cuenta que la actividad no se cumplió a junio como estaba programada ni se ajustó dentro del PAAC no se evidencia cumplimiento a diciembre. </t>
    </r>
  </si>
  <si>
    <r>
      <t xml:space="preserve">31/12/2023: </t>
    </r>
    <r>
      <rPr>
        <sz val="14"/>
        <rFont val="Arial Narrow"/>
        <family val="2"/>
      </rPr>
      <t xml:space="preserve">Se sugiere que en estos casos y en compañía de la  OAP se revisen y ajusten las programación con su respectivos argumentos </t>
    </r>
    <r>
      <rPr>
        <b/>
        <sz val="14"/>
        <rFont val="Arial Narrow"/>
        <family val="2"/>
      </rPr>
      <t xml:space="preserve">
Incumplida</t>
    </r>
  </si>
  <si>
    <r>
      <rPr>
        <b/>
        <sz val="14"/>
        <rFont val="Arial Narrow"/>
        <family val="2"/>
      </rPr>
      <t>Subcomponente 4</t>
    </r>
    <r>
      <rPr>
        <sz val="14"/>
        <rFont val="Arial Narrow"/>
        <family val="2"/>
      </rPr>
      <t xml:space="preserve">
Consulta, divulgación, monitoreo - revisión y seguimiento</t>
    </r>
  </si>
  <si>
    <t>30/04/2023:Fue ejecutado el primer seguimiento a las matrices de riesgo de la entidad. Se adjuntan evidencias del seguimiento en las matrices, memorando e informe de auditoria.
30/05/2023: Fue ejecutado el segundo seguimiento a las matrices de riesgo de la entidad. Se adjuntan evidencias memorando e informe de auditoria; las matrices están en ONE DRIVE compartido por la Oficina de Planeación (https://uaespdc.sharepoint.com/:f:/s/EQUIPOOAP266/ElM3e1Non0hDs4pMhSEa7PQBP7zrWxOiKxpRAG0Va7bzmw?e=C3bdGf)
30/09/2023</t>
  </si>
  <si>
    <r>
      <t xml:space="preserve">08/05/2023: </t>
    </r>
    <r>
      <rPr>
        <sz val="14"/>
        <color theme="1"/>
        <rFont val="Arial Narrow"/>
        <family val="2"/>
      </rPr>
      <t xml:space="preserve">El proceso reporta seguimiento con corte a 31/12/2022.
	</t>
    </r>
    <r>
      <rPr>
        <b/>
        <sz val="14"/>
        <color theme="1"/>
        <rFont val="Arial Narrow"/>
        <family val="2"/>
      </rPr>
      <t xml:space="preserve">
08/09/2023:</t>
    </r>
    <r>
      <rPr>
        <sz val="14"/>
        <color theme="1"/>
        <rFont val="Arial Narrow"/>
        <family val="2"/>
      </rPr>
      <t>El proceso reporta el segundo seguimiento de mapas de riesgos.
31/12/2023:El proceso reporta el tercer seguimiento de mapas de riesgos.</t>
    </r>
  </si>
  <si>
    <r>
      <rPr>
        <b/>
        <sz val="14"/>
        <color theme="9" tint="-0.249977111117893"/>
        <rFont val="Arial Narrow"/>
        <family val="2"/>
      </rPr>
      <t>Componente 9: MEDIDAS DE DEBIDA DILIGENCIA Y PREVENCIÓN DE LAVADO DE ACTIVOS</t>
    </r>
    <r>
      <rPr>
        <b/>
        <sz val="14"/>
        <color theme="1"/>
        <rFont val="Arial Narrow"/>
        <family val="2"/>
      </rPr>
      <t xml:space="preserve">
</t>
    </r>
  </si>
  <si>
    <t>Componente 9. MEDIDAS DE DEBIDA DILIGENCIA Y PREVENCIÓN DE LAVADO DE ACTIVOS</t>
  </si>
  <si>
    <r>
      <t xml:space="preserve">Subcomponente 1
</t>
    </r>
    <r>
      <rPr>
        <sz val="14"/>
        <rFont val="Arial Narrow"/>
        <family val="2"/>
      </rPr>
      <t>Adecuación institucional para cumplir con la debida diligencia</t>
    </r>
  </si>
  <si>
    <t>30/04/2023: El proceso no reporta seguimiento.
31/07/2023: El 15/05/2023 se llevó a cabo reunión entre integrantes de los grupos de calidad y de contratos de la Subdirección de Asuntos Legales, en la cual se definieron, inicialmente los documentos que podrían ser objeto de ajuste. Se adjunta como evidencia la correspondiente acta de reunión. ACCIÓN CUMPLIDA.</t>
  </si>
  <si>
    <r>
      <t xml:space="preserve">08/05/2023: </t>
    </r>
    <r>
      <rPr>
        <sz val="14"/>
        <color theme="1"/>
        <rFont val="Arial Narrow"/>
        <family val="2"/>
      </rPr>
      <t xml:space="preserve">El proceso no reporta avance </t>
    </r>
    <r>
      <rPr>
        <b/>
        <sz val="14"/>
        <color theme="1"/>
        <rFont val="Arial Narrow"/>
        <family val="2"/>
      </rPr>
      <t xml:space="preserve">
08/09/2023: </t>
    </r>
    <r>
      <rPr>
        <sz val="14"/>
        <color theme="1"/>
        <rFont val="Arial Narrow"/>
        <family val="2"/>
      </rPr>
      <t>El proceso reporta un acta del 15 de mayo 2023 que corresponde a  una mesa de trabajo</t>
    </r>
    <r>
      <rPr>
        <b/>
        <sz val="14"/>
        <color theme="1"/>
        <rFont val="Arial Narrow"/>
        <family val="2"/>
      </rPr>
      <t xml:space="preserve">.
 </t>
    </r>
  </si>
  <si>
    <r>
      <rPr>
        <sz val="14"/>
        <color theme="1"/>
        <rFont val="Arial Narrow"/>
        <family val="2"/>
      </rPr>
      <t xml:space="preserve">
</t>
    </r>
    <r>
      <rPr>
        <b/>
        <sz val="14"/>
        <color theme="1"/>
        <rFont val="Arial Narrow"/>
        <family val="2"/>
      </rPr>
      <t>Cumplida</t>
    </r>
  </si>
  <si>
    <t>30/04/2023:Se anexa plan de trabajo y acta de aprobación</t>
  </si>
  <si>
    <r>
      <rPr>
        <b/>
        <sz val="14"/>
        <rFont val="Arial Narrow"/>
        <family val="2"/>
      </rPr>
      <t xml:space="preserve">08/05/2023:  </t>
    </r>
    <r>
      <rPr>
        <sz val="14"/>
        <rFont val="Arial Narrow"/>
        <family val="2"/>
      </rPr>
      <t xml:space="preserve">Se visualiza Plan de trabajo y acta del 27 de abril 2023, mediante la cual se egfectuó la construcción del plan de trabajo debida diligencia para adaptar y/o desarrollar la debida diligencia.
</t>
    </r>
  </si>
  <si>
    <t xml:space="preserve">30/04/2023: El proceso no reporta seguimiento.
31/12/2023: Se adjunta informe de seguimiento plan de trabajo debida diligencia con sus respectivas evidencias. </t>
  </si>
  <si>
    <r>
      <t xml:space="preserve">08/05/2023: </t>
    </r>
    <r>
      <rPr>
        <sz val="14"/>
        <color theme="1"/>
        <rFont val="Arial Narrow"/>
        <family val="2"/>
      </rPr>
      <t xml:space="preserve">El proceso no reporta avance </t>
    </r>
    <r>
      <rPr>
        <b/>
        <sz val="14"/>
        <color theme="1"/>
        <rFont val="Arial Narrow"/>
        <family val="2"/>
      </rPr>
      <t xml:space="preserve">
08/09/2023: </t>
    </r>
    <r>
      <rPr>
        <sz val="14"/>
        <color theme="1"/>
        <rFont val="Arial Narrow"/>
        <family val="2"/>
      </rPr>
      <t xml:space="preserve">El proceso no reporta avance 
</t>
    </r>
    <r>
      <rPr>
        <b/>
        <sz val="14"/>
        <color theme="1"/>
        <rFont val="Arial Narrow"/>
        <family val="2"/>
      </rPr>
      <t xml:space="preserve">31/12/2023: </t>
    </r>
    <r>
      <rPr>
        <sz val="14"/>
        <color theme="1"/>
        <rFont val="Arial Narrow"/>
        <family val="2"/>
      </rPr>
      <t>Se observa informe debidamente aprobado.</t>
    </r>
  </si>
  <si>
    <r>
      <rPr>
        <b/>
        <sz val="14"/>
        <rFont val="Arial Narrow"/>
        <family val="2"/>
      </rPr>
      <t>Subcomponente 3</t>
    </r>
    <r>
      <rPr>
        <sz val="14"/>
        <rFont val="Arial Narrow"/>
        <family val="2"/>
      </rPr>
      <t xml:space="preserve">
</t>
    </r>
    <r>
      <rPr>
        <sz val="14"/>
        <color theme="1"/>
        <rFont val="Arial"/>
        <family val="2"/>
      </rPr>
      <t>Gestión de la debida diligencia</t>
    </r>
  </si>
  <si>
    <t>30/04/2023: Se adjuntan cuatro (4) contratos de prestación de servicios en los cuales se diligenció y aplicó el formato de relación de contratos de prestación de servicios, persona natural, como requisito para la suscipción de los contratos, dando cumplimiento a lo dispuesto por el artículo 17 del Decretro 189 de 2020.
30/06/2023: Se adjutan los cuatro (4) contratos de prestación de servicios respecto de los cuales se aplicó el formato de contratos suscritos con otras entidades estatales. Igualmente, se adjunta reporte con información general.</t>
  </si>
  <si>
    <r>
      <t xml:space="preserve">08/05/2023: </t>
    </r>
    <r>
      <rPr>
        <sz val="14"/>
        <color theme="1"/>
        <rFont val="Arial Narrow"/>
        <family val="2"/>
      </rPr>
      <t xml:space="preserve">Se observa formato de relación de cuatro (04) contratos de prestación de servicios, no obstante no se evidencia reporte citado en la acción
</t>
    </r>
    <r>
      <rPr>
        <b/>
        <sz val="14"/>
        <color theme="1"/>
        <rFont val="Arial Narrow"/>
        <family val="2"/>
      </rPr>
      <t>08/09/2023:</t>
    </r>
    <r>
      <rPr>
        <sz val="14"/>
        <color theme="1"/>
        <rFont val="Arial Narrow"/>
        <family val="2"/>
      </rPr>
      <t xml:space="preserve"> Se observa reporte de contratos con la aplicación del formato de contratos suscritos con otras entidades</t>
    </r>
    <r>
      <rPr>
        <b/>
        <sz val="14"/>
        <color theme="1"/>
        <rFont val="Arial Narrow"/>
        <family val="2"/>
      </rPr>
      <t xml:space="preserve">
</t>
    </r>
  </si>
  <si>
    <t>30/04/2023: Se adjuntan cuatro (4) contratos en los cuales se incorporó la cláusula denominada "compromiso anticorupción, en  cumplimiento de lo establecido por el artículo 14 del Decretro 189 de 2020.
30/06/2023: Se adjuntan cuatro (4) pactos de transparencia suscritos por quienes van a celebrar contratos con la Unidad. Así mismo, se remite relación que contiene los contratos en los cuales se incorporó  cláusula  atinente al compromiso anticorrupción con sus minutas.</t>
  </si>
  <si>
    <r>
      <t xml:space="preserve">08/05/2023: </t>
    </r>
    <r>
      <rPr>
        <sz val="14"/>
        <color theme="1"/>
        <rFont val="Arial Narrow"/>
        <family val="2"/>
      </rPr>
      <t>El proceso reporta como evidencia un listado de contratos, no obstante el mismo no permite visualizar lo descrito en esta acción.
Razón por la cual no es posible asignar porcentaje de avance.</t>
    </r>
    <r>
      <rPr>
        <b/>
        <sz val="14"/>
        <color theme="1"/>
        <rFont val="Arial Narrow"/>
        <family val="2"/>
      </rPr>
      <t xml:space="preserve">
08/09/2023: </t>
    </r>
    <r>
      <rPr>
        <sz val="14"/>
        <color theme="1"/>
        <rFont val="Arial Narrow"/>
        <family val="2"/>
      </rPr>
      <t>Se observa reporte de contratos con pactos de transparencia.</t>
    </r>
  </si>
  <si>
    <t xml:space="preserve">30/04/2023: En el curso del primer trimestre de 2023, se encuentran en cuso seis (6) procesos de contratación. Conformer lo establecido en el presente lineamiento una vez se cuente con las correspondientes resoluciones de apertura o de adjudicación porferidas en el curso de dichos procesos, se reportarán ante la OAP.
30/06/2023: Se adjunta reporte y cuatro (4) minutas de contratos, en los cuales se incorporaron cláusulas contractuales relacionadas con el pacto de transparencia y compromiso anticorrupción. </t>
  </si>
  <si>
    <r>
      <t xml:space="preserve">08/05/2023: </t>
    </r>
    <r>
      <rPr>
        <sz val="14"/>
        <color theme="1"/>
        <rFont val="Arial Narrow"/>
        <family val="2"/>
      </rPr>
      <t xml:space="preserve">El proceso reporta como evidencia 4 contratos, no obstante el mismo no permite visualizar lo descrito en esta acción.
Razón por la cual no es posible asignar porcentaje de avance.
</t>
    </r>
    <r>
      <rPr>
        <b/>
        <sz val="14"/>
        <color theme="1"/>
        <rFont val="Arial Narrow"/>
        <family val="2"/>
      </rPr>
      <t xml:space="preserve">
08/09/2023: </t>
    </r>
    <r>
      <rPr>
        <sz val="14"/>
        <color theme="1"/>
        <rFont val="Arial Narrow"/>
        <family val="2"/>
      </rPr>
      <t>Se observa reporte de cuatro minutas de contratos con cláusulas contractuales de pacto de transparencia.</t>
    </r>
  </si>
  <si>
    <t/>
  </si>
  <si>
    <t>Nombre de la entidad:</t>
  </si>
  <si>
    <t>UNIDAD ADMINISTRATIVA ESPECIAL DE SERVICIOS PÚBLICOS</t>
  </si>
  <si>
    <t>Orden:</t>
  </si>
  <si>
    <t>Territorial</t>
  </si>
  <si>
    <t>Sector administrativo:</t>
  </si>
  <si>
    <t>No Aplica</t>
  </si>
  <si>
    <t>Año vigencia:</t>
  </si>
  <si>
    <t>2023</t>
  </si>
  <si>
    <t>Departamento:</t>
  </si>
  <si>
    <t>Bogotá D.C</t>
  </si>
  <si>
    <t>Municipio:</t>
  </si>
  <si>
    <t>BOGOTÁ</t>
  </si>
  <si>
    <t>DATOS TRÁMITES A RACIONALIZAR</t>
  </si>
  <si>
    <t>ACCIONES DE RACIONALIZACIÓN A DESARROLLAR</t>
  </si>
  <si>
    <t>PLAN DE EJECUCIÓN</t>
  </si>
  <si>
    <t>MONITOREO</t>
  </si>
  <si>
    <t>SEGUIMIENTO Y EVALUACIÓN</t>
  </si>
  <si>
    <t>Tipo</t>
  </si>
  <si>
    <t>Número</t>
  </si>
  <si>
    <t>Nombre</t>
  </si>
  <si>
    <t>Estado</t>
  </si>
  <si>
    <t>Situación actual</t>
  </si>
  <si>
    <t>Mejora a implementar</t>
  </si>
  <si>
    <t>Beneficio al ciudadano y/o entidad</t>
  </si>
  <si>
    <t>Tipo racionalización</t>
  </si>
  <si>
    <t>Acciones racionalización</t>
  </si>
  <si>
    <t>Fecha final racionalización</t>
  </si>
  <si>
    <t>Fecha final implementación</t>
  </si>
  <si>
    <t>Justificación</t>
  </si>
  <si>
    <t>Monitoreo jefe planeación</t>
  </si>
  <si>
    <t xml:space="preserve"> Valor ejecutado (%)</t>
  </si>
  <si>
    <t>Observaciones/Recomendaciones</t>
  </si>
  <si>
    <t>Seguimiento jefe control interno</t>
  </si>
  <si>
    <t>Único</t>
  </si>
  <si>
    <t>1236</t>
  </si>
  <si>
    <t>Aprobación de estudios fotométricos para proyectos de alumbrado público</t>
  </si>
  <si>
    <t>Inscrito</t>
  </si>
  <si>
    <t>El tramite tiene tiempo de respuesta de 15 días hábiles</t>
  </si>
  <si>
    <t>Unificación de procedimientos internos</t>
  </si>
  <si>
    <t>Reducción de 15 días a 10 días de respuesta.</t>
  </si>
  <si>
    <t>Administrativa</t>
  </si>
  <si>
    <t>Reducción del tiempo de respuesta o duración del trámite</t>
  </si>
  <si>
    <t>01/02/2023</t>
  </si>
  <si>
    <t>30/10/2023</t>
  </si>
  <si>
    <t>Alumbrado Público</t>
  </si>
  <si>
    <t>Sí</t>
  </si>
  <si>
    <t>El proceso remite plan de trabajo</t>
  </si>
  <si>
    <t>Respondió</t>
  </si>
  <si>
    <t>Pregunta</t>
  </si>
  <si>
    <t>Observación</t>
  </si>
  <si>
    <t>1. ¿Cuenta con el plan de trabajo para implementar la propuesta de mejora del trámite?</t>
  </si>
  <si>
    <t>Se observa plan de trabajo de la acción de racionalización planteada.</t>
  </si>
  <si>
    <t>No</t>
  </si>
  <si>
    <t>2. ¿Se implementó la mejora del trámite en la entidad?</t>
  </si>
  <si>
    <t>3. ¿Se actualizó el trámite en el SUIT incluyendo la mejora?</t>
  </si>
  <si>
    <t>4. ¿Se ha realizado la socialización de la mejora tanto en la entidad como con los usuarios?</t>
  </si>
  <si>
    <t>5. ¿El usuario está recibiendo los beneficios de la mejora del trámite?</t>
  </si>
  <si>
    <t>6. ¿La entidad ya cuenta con mecanismos para medir los beneficios que recibirá el usuario por la mejora del trámite?</t>
  </si>
  <si>
    <t>El trámite se ejecuta en dos fases</t>
  </si>
  <si>
    <t>Unificación de los procedimientos internos asociados al trámite.</t>
  </si>
  <si>
    <t>Mejora u optimización del proceso o procedimiento asociado al trámite</t>
  </si>
  <si>
    <t>Se observa plan de trabajo para la acción de racionalización planteada.</t>
  </si>
  <si>
    <t>Se encuetra en proceso de ajuste por parte de la subdirección</t>
  </si>
  <si>
    <t>De acuerdo al monitoreo entregado por la oficina asesora de planeación, no se evidenció el avance frente a la acción de racionalización</t>
  </si>
  <si>
    <t>70231</t>
  </si>
  <si>
    <t>Certificado de incorporación de la infraestructura al sistema de alumbrado público en zonas de cesión ubicados en Bogotá D.C</t>
  </si>
  <si>
    <t>El trámite tiene tiempo de respuesta de 15 días hábiles</t>
  </si>
  <si>
    <t>Reducción tiempo de respuesta de 15  a 11 días hábiles</t>
  </si>
  <si>
    <t>Se encuentra en proceso de ajuste del lineamiento por parte de la subdirección.</t>
  </si>
  <si>
    <t>De acuerdo al monitoreo entregado por la Oficina Asesora de planeación no se evidenció avance frente a la acción formulada</t>
  </si>
  <si>
    <t>Fecha generación : 2024-01-18</t>
  </si>
  <si>
    <t>UNIDAD ADMINISTRATIVA ESPECIAL DE SERVICIOS PUBLICOS</t>
  </si>
  <si>
    <t>TERRITORIAL</t>
  </si>
  <si>
    <t>NO APLICA</t>
  </si>
  <si>
    <t>Consolidado de las Estrategias de racionalización de trámites implementadas</t>
  </si>
  <si>
    <t>DATOS TRÁMITES RACIONALIZADOS</t>
  </si>
  <si>
    <t>ACCIONES DE RACIONALIZACIÓN IMPLEMENTADAS</t>
  </si>
  <si>
    <t>Situación anterior</t>
  </si>
  <si>
    <t>Mejora implementada</t>
  </si>
  <si>
    <t>Fecha final Implementación</t>
  </si>
  <si>
    <t>Monitoreo Jefe Planeación</t>
  </si>
  <si>
    <t>Valor ejecutado (%)</t>
  </si>
  <si>
    <t>18/12/2023</t>
  </si>
  <si>
    <t>Si</t>
  </si>
  <si>
    <t>Se realiza la actualización de la sistematización del trámite en los requisitos del mismo, cumpliendo así con la racionalziación.</t>
  </si>
  <si>
    <t>No, de acuerdo con el acta del 15 de diciembre del 2023 de la Subdirección de Alumbrado público y aportada por la oficina de planeación, se evidencia que el trámite relacionado a la unificación de las etapas del procedimiento ALP-PC04_v7 "Revisión, verificación y aprobación de diseños fotométricos no se pudo realizar por los argumentos expuestos dicha acta.</t>
  </si>
  <si>
    <t>la OAP informa que se realizó la actualización de los requisitos del trámite sin embargo, esto no corresponde a la mejora de que trata la acción de racionalización.</t>
  </si>
  <si>
    <t>No se evidencia socialización al interior de la entidad. En cuanto a la socialización a los usuarios la oficina de planeación manifiesta que se programa para realizarla en el 1er trimestre del 2024. Por lo tanto no se evidencia su cumplimiento.</t>
  </si>
  <si>
    <t>No aplica por cuanto no se evidenció la racionalización del trámite.</t>
  </si>
  <si>
    <t>Se evidencia un indicador del proceso en el cual se mide los tiempos de atención de solicitudes de estudios fotométricos, sin embargo no se evidencia medición referente a la unificación de las etapas del procedimiento relacionadas en la racionalización.</t>
  </si>
  <si>
    <t>1238</t>
  </si>
  <si>
    <t>Registro Único Funerario - RUF</t>
  </si>
  <si>
    <t>Eliminado</t>
  </si>
  <si>
    <t>Trámite para registro único funerario para operadores de servicios funerarios.</t>
  </si>
  <si>
    <t>Eliminar el trámite de registro por normativa distrital.</t>
  </si>
  <si>
    <t>No tener que registrarse para validarse como operador de servicios funerarios.</t>
  </si>
  <si>
    <t>Normativa</t>
  </si>
  <si>
    <t>Eliminación del trámite</t>
  </si>
  <si>
    <t>02/05/2023</t>
  </si>
  <si>
    <t>31/10/2023</t>
  </si>
  <si>
    <t>27/12/2023</t>
  </si>
  <si>
    <t>Se realizó la eliminación del trámite en la plataforma</t>
  </si>
  <si>
    <t>La Oficina Asesora de Planeación informa que no se requiere el trámite dada la eliminación en la normatividad Distrital en la formulación del POT artículo 608 del Decreto 555 del 2021</t>
  </si>
  <si>
    <t>La mejora identificada es la eliminación del trámite.</t>
  </si>
  <si>
    <t>Se evidencia el registro de eliminación del trámite en el SUIT</t>
  </si>
  <si>
    <t>Se evidenció en la Página Web de la UAESP, específicamente en la pestaña Atención y Servicios a la ciudadanía la descripción de la eliminación del trámite en concordancia con la Resolución Interna 989 del 2023.</t>
  </si>
  <si>
    <t>No Aplica beneficios ya que el trámite está eliminado.</t>
  </si>
  <si>
    <t>Al ser una estrategia de eliminación, no aplica la medición de beneficios del trámite.</t>
  </si>
  <si>
    <t>Se realiza el ajuste del tiempo de respuesta del trámite y se actualiza en la plataforma, cumpliendo así la estrategia de racionalización</t>
  </si>
  <si>
    <t>Según lo manifestado por la OAP el plan de trabajo fue implementado, sin embargo se sugiere remitirlo en un documento especifico.</t>
  </si>
  <si>
    <t>Mediante consulta de los indicadores del proceso y de acuerdo a lo manifestado por la Oficina de planeación, se evidenció un indicador de medición de tiempos de atención menor o igual a 11 días hábiles sobre la inclusión en la infraestructura de alumbrado público.</t>
  </si>
  <si>
    <t>si, se observa en SUIT la actualización del trámite.</t>
  </si>
  <si>
    <t>De acuerdo a lo manifestado con la Oficina Asesora de Planeación la socialización se tiene programada para el 1er trimestre de la vigencia 2024, por lo tanto a diciembre 2023 no se realizó la socialización.</t>
  </si>
  <si>
    <t>De acuerdo a lo evidenciado en las mediciones del indicador, se observó un cumplimiento del 89% del indicador cumpliendo con el nivel satisfactorio del mismo. por consiguiente esto denota el beneficio que el usuario está recibiendo con el respectivo trámite.</t>
  </si>
  <si>
    <t>Se evidencia la medición a través del indicador generado dentro del proceso.</t>
  </si>
  <si>
    <t>PROCESOS</t>
  </si>
  <si>
    <t>Participación Ciudadana</t>
  </si>
  <si>
    <t>Gestión Integral de Residuos</t>
  </si>
  <si>
    <t>Dependencias Misionales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</si>
</sst>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font>
      <sz val="11"/>
      <color theme="1"/>
      <name val="Calibri"/>
      <family val="2"/>
      <scheme val="minor"/>
    </font>
    <font>
      <sz val="11"/>
      <color theme="1"/>
      <name val="Arial"/>
      <family val="2"/>
    </font>
    <font>
      <b/>
      <sz val="11"/>
      <color theme="1"/>
      <name val="Arial"/>
      <family val="2"/>
    </font>
    <font>
      <b/>
      <sz val="9"/>
      <color indexed="81"/>
      <name val="Tahoma"/>
      <family val="2"/>
    </font>
    <font>
      <sz val="9"/>
      <color indexed="81"/>
      <name val="Tahoma"/>
      <family val="2"/>
    </font>
    <font>
      <sz val="8"/>
      <name val="Calibri"/>
      <family val="2"/>
      <scheme val="minor"/>
    </font>
    <font>
      <sz val="11"/>
      <name val="Arial"/>
      <family val="2"/>
    </font>
    <font>
      <sz val="11"/>
      <color theme="1"/>
      <name val="Calibri"/>
      <family val="2"/>
      <scheme val="minor"/>
    </font>
    <font>
      <b/>
      <sz val="11"/>
      <color rgb="FF000000"/>
      <name val="Arial"/>
      <family val="2"/>
    </font>
    <font>
      <b/>
      <sz val="11"/>
      <color theme="1"/>
      <name val="Calibri"/>
      <family val="2"/>
      <scheme val="minor"/>
    </font>
    <font>
      <sz val="12"/>
      <color theme="1"/>
      <name val="Arial Narrow"/>
      <family val="2"/>
    </font>
    <font>
      <b/>
      <sz val="12"/>
      <color theme="9" tint="-0.249977111117893"/>
      <name val="Arial Narrow"/>
      <family val="2"/>
    </font>
    <font>
      <b/>
      <sz val="12"/>
      <color theme="1"/>
      <name val="Arial Narrow"/>
      <family val="2"/>
    </font>
    <font>
      <b/>
      <sz val="12"/>
      <color theme="0"/>
      <name val="Arial Narrow"/>
      <family val="2"/>
    </font>
    <font>
      <sz val="11"/>
      <color rgb="FF000000"/>
      <name val="Arial"/>
      <family val="2"/>
    </font>
    <font>
      <b/>
      <sz val="14"/>
      <color theme="9" tint="-0.249977111117893"/>
      <name val="Arial Narrow"/>
      <family val="2"/>
    </font>
    <font>
      <sz val="14"/>
      <color theme="1"/>
      <name val="Arial Narrow"/>
      <family val="2"/>
    </font>
    <font>
      <b/>
      <sz val="14"/>
      <color theme="4"/>
      <name val="Arial Narrow"/>
      <family val="2"/>
    </font>
    <font>
      <b/>
      <sz val="14"/>
      <name val="Arial Narrow"/>
      <family val="2"/>
    </font>
    <font>
      <b/>
      <sz val="14"/>
      <color theme="1"/>
      <name val="Arial Narrow"/>
      <family val="2"/>
    </font>
    <font>
      <b/>
      <sz val="14"/>
      <color theme="0"/>
      <name val="Arial Narrow"/>
      <family val="2"/>
    </font>
    <font>
      <sz val="14"/>
      <name val="Arial Narrow"/>
      <family val="2"/>
    </font>
    <font>
      <sz val="14"/>
      <color rgb="FF000000"/>
      <name val="Arial Narrow"/>
      <family val="2"/>
    </font>
    <font>
      <sz val="14"/>
      <color rgb="FFFF0000"/>
      <name val="Arial Narrow"/>
      <family val="2"/>
    </font>
    <font>
      <b/>
      <sz val="14"/>
      <color theme="1"/>
      <name val="Arial"/>
      <family val="2"/>
    </font>
    <font>
      <sz val="14"/>
      <color theme="1"/>
      <name val="Arial"/>
      <family val="2"/>
    </font>
    <font>
      <sz val="14"/>
      <name val="Arial"/>
      <family val="2"/>
    </font>
    <font>
      <sz val="10"/>
      <name val="Arial"/>
      <family val="2"/>
    </font>
    <font>
      <sz val="9"/>
      <name val="SansSerif"/>
    </font>
    <font>
      <b/>
      <sz val="11"/>
      <color indexed="59"/>
      <name val="SansSerif"/>
    </font>
    <font>
      <b/>
      <sz val="11"/>
      <color indexed="72"/>
      <name val="SansSerif"/>
    </font>
    <font>
      <b/>
      <sz val="9"/>
      <color indexed="72"/>
      <name val="SansSerif"/>
    </font>
    <font>
      <sz val="9"/>
      <color indexed="72"/>
      <name val="SansSerif"/>
    </font>
    <font>
      <b/>
      <sz val="14"/>
      <color rgb="FF000000"/>
      <name val="Arial Narrow"/>
      <family val="2"/>
    </font>
    <font>
      <sz val="10"/>
      <name val="Arial"/>
    </font>
    <font>
      <sz val="7"/>
      <color indexed="72"/>
      <name val="SansSerif"/>
    </font>
    <font>
      <b/>
      <sz val="7"/>
      <color indexed="72"/>
      <name val="SansSerif"/>
    </font>
  </fonts>
  <fills count="12">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rgb="FFFFF2CC"/>
        <bgColor indexed="64"/>
      </patternFill>
    </fill>
    <fill>
      <patternFill patternType="solid">
        <fgColor indexed="9"/>
        <bgColor indexed="64"/>
      </patternFill>
    </fill>
    <fill>
      <patternFill patternType="solid">
        <fgColor indexed="22"/>
        <bgColor indexed="64"/>
      </patternFill>
    </fill>
    <fill>
      <patternFill patternType="solid">
        <fgColor theme="0"/>
        <bgColor rgb="FF000000"/>
      </patternFill>
    </fill>
  </fills>
  <borders count="69">
    <border>
      <left/>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right style="thin">
        <color indexed="64"/>
      </right>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right style="dotted">
        <color indexed="64"/>
      </right>
      <top style="dotted">
        <color indexed="64"/>
      </top>
      <bottom style="dotted">
        <color indexed="64"/>
      </bottom>
      <diagonal/>
    </border>
    <border>
      <left/>
      <right style="dotted">
        <color indexed="64"/>
      </right>
      <top/>
      <bottom style="dotted">
        <color indexed="64"/>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bottom/>
      <diagonal/>
    </border>
    <border>
      <left/>
      <right style="medium">
        <color indexed="8"/>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hair">
        <color auto="1"/>
      </left>
      <right style="hair">
        <color auto="1"/>
      </right>
      <top style="hair">
        <color auto="1"/>
      </top>
      <bottom style="hair">
        <color auto="1"/>
      </bottom>
      <diagonal/>
    </border>
    <border>
      <left style="hair">
        <color indexed="64"/>
      </left>
      <right style="dotted">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style="dotted">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bottom style="thin">
        <color auto="1"/>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auto="1"/>
      </top>
      <bottom style="thin">
        <color auto="1"/>
      </bottom>
      <diagonal/>
    </border>
    <border>
      <left style="thin">
        <color indexed="8"/>
      </left>
      <right style="medium">
        <color indexed="8"/>
      </right>
      <top/>
      <bottom style="medium">
        <color indexed="8"/>
      </bottom>
      <diagonal/>
    </border>
    <border>
      <left/>
      <right style="medium">
        <color indexed="59"/>
      </right>
      <top style="medium">
        <color indexed="59"/>
      </top>
      <bottom style="medium">
        <color indexed="59"/>
      </bottom>
      <diagonal/>
    </border>
    <border>
      <left/>
      <right/>
      <top style="medium">
        <color indexed="59"/>
      </top>
      <bottom style="medium">
        <color indexed="59"/>
      </bottom>
      <diagonal/>
    </border>
    <border>
      <left style="medium">
        <color indexed="59"/>
      </left>
      <right/>
      <top style="medium">
        <color indexed="59"/>
      </top>
      <bottom style="medium">
        <color indexed="59"/>
      </bottom>
      <diagonal/>
    </border>
    <border>
      <left/>
      <right style="medium">
        <color indexed="59"/>
      </right>
      <top/>
      <bottom style="medium">
        <color indexed="59"/>
      </bottom>
      <diagonal/>
    </border>
    <border>
      <left/>
      <right/>
      <top/>
      <bottom style="medium">
        <color indexed="59"/>
      </bottom>
      <diagonal/>
    </border>
    <border>
      <left style="medium">
        <color indexed="59"/>
      </left>
      <right/>
      <top/>
      <bottom style="medium">
        <color indexed="59"/>
      </bottom>
      <diagonal/>
    </border>
    <border>
      <left/>
      <right style="medium">
        <color indexed="59"/>
      </right>
      <top/>
      <bottom/>
      <diagonal/>
    </border>
    <border>
      <left style="medium">
        <color indexed="59"/>
      </left>
      <right/>
      <top/>
      <bottom/>
      <diagonal/>
    </border>
    <border>
      <left/>
      <right style="medium">
        <color indexed="59"/>
      </right>
      <top style="medium">
        <color indexed="59"/>
      </top>
      <bottom/>
      <diagonal/>
    </border>
    <border>
      <left/>
      <right/>
      <top style="medium">
        <color indexed="59"/>
      </top>
      <bottom/>
      <diagonal/>
    </border>
    <border>
      <left style="medium">
        <color indexed="59"/>
      </left>
      <right/>
      <top style="medium">
        <color indexed="59"/>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hair">
        <color indexed="64"/>
      </left>
      <right style="hair">
        <color indexed="64"/>
      </right>
      <top style="thin">
        <color auto="1"/>
      </top>
      <bottom style="hair">
        <color auto="1"/>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medium">
        <color indexed="8"/>
      </right>
      <top style="thin">
        <color indexed="8"/>
      </top>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s>
  <cellStyleXfs count="5">
    <xf numFmtId="0" fontId="0" fillId="0" borderId="0"/>
    <xf numFmtId="9" fontId="7" fillId="0" borderId="0" applyFont="0" applyFill="0" applyBorder="0" applyAlignment="0" applyProtection="0"/>
    <xf numFmtId="0" fontId="27" fillId="0" borderId="0"/>
    <xf numFmtId="0" fontId="27" fillId="0" borderId="0" applyNumberFormat="0" applyFont="0" applyFill="0" applyBorder="0" applyAlignment="0" applyProtection="0"/>
    <xf numFmtId="0" fontId="34" fillId="0" borderId="0" applyNumberFormat="0" applyFont="0" applyFill="0" applyBorder="0" applyAlignment="0" applyProtection="0"/>
  </cellStyleXfs>
  <cellXfs count="519">
    <xf numFmtId="0" fontId="0" fillId="0" borderId="0" xfId="0"/>
    <xf numFmtId="0" fontId="0" fillId="0" borderId="0" xfId="0" applyAlignment="1">
      <alignment horizontal="center" vertical="center"/>
    </xf>
    <xf numFmtId="0" fontId="9" fillId="0" borderId="0" xfId="0" applyFont="1"/>
    <xf numFmtId="0" fontId="10" fillId="0" borderId="0" xfId="0" applyFont="1"/>
    <xf numFmtId="0" fontId="11" fillId="0" borderId="0" xfId="0" applyFont="1" applyAlignment="1">
      <alignment horizontal="center" vertical="center" wrapText="1"/>
    </xf>
    <xf numFmtId="0" fontId="12" fillId="0" borderId="0" xfId="0" applyFont="1"/>
    <xf numFmtId="0" fontId="10" fillId="0" borderId="0" xfId="0" applyFont="1" applyAlignment="1">
      <alignment horizontal="justify" vertical="center"/>
    </xf>
    <xf numFmtId="0" fontId="10" fillId="0" borderId="0" xfId="0" applyFont="1" applyAlignment="1">
      <alignment horizontal="justify" vertical="center" wrapText="1"/>
    </xf>
    <xf numFmtId="0" fontId="10" fillId="0" borderId="0" xfId="0" applyFont="1" applyAlignment="1">
      <alignment vertical="center" wrapText="1"/>
    </xf>
    <xf numFmtId="0" fontId="10" fillId="0" borderId="0" xfId="0" applyFont="1" applyAlignment="1">
      <alignment wrapText="1"/>
    </xf>
    <xf numFmtId="0" fontId="10" fillId="2" borderId="0" xfId="0" applyFont="1" applyFill="1"/>
    <xf numFmtId="0" fontId="11" fillId="2" borderId="0" xfId="0" applyFont="1" applyFill="1" applyAlignment="1">
      <alignment horizontal="center" vertical="center" wrapText="1"/>
    </xf>
    <xf numFmtId="0" fontId="1" fillId="0" borderId="0" xfId="0" applyFont="1" applyAlignment="1">
      <alignment vertical="center"/>
    </xf>
    <xf numFmtId="9" fontId="1" fillId="0" borderId="0" xfId="0" applyNumberFormat="1" applyFont="1" applyAlignment="1">
      <alignment vertical="center"/>
    </xf>
    <xf numFmtId="9" fontId="1" fillId="0" borderId="0" xfId="1" applyFont="1" applyAlignment="1" applyProtection="1">
      <alignment vertical="center"/>
    </xf>
    <xf numFmtId="0" fontId="8" fillId="3" borderId="5" xfId="0" applyFont="1" applyFill="1" applyBorder="1" applyAlignment="1">
      <alignment horizontal="center" vertical="center" wrapText="1"/>
    </xf>
    <xf numFmtId="9" fontId="8" fillId="3" borderId="5" xfId="0" applyNumberFormat="1" applyFont="1" applyFill="1" applyBorder="1" applyAlignment="1">
      <alignment horizontal="center" vertical="center" wrapText="1"/>
    </xf>
    <xf numFmtId="0" fontId="1" fillId="0" borderId="4" xfId="0" applyFont="1" applyBorder="1" applyAlignment="1">
      <alignment vertical="center" wrapText="1"/>
    </xf>
    <xf numFmtId="0" fontId="1" fillId="0" borderId="1" xfId="0" applyFont="1" applyBorder="1" applyAlignment="1">
      <alignment horizontal="center" vertical="center"/>
    </xf>
    <xf numFmtId="0" fontId="1" fillId="0" borderId="4" xfId="0" applyFont="1" applyBorder="1" applyAlignment="1">
      <alignment horizontal="left" vertical="center" wrapText="1"/>
    </xf>
    <xf numFmtId="0" fontId="1" fillId="0" borderId="4" xfId="0" applyFont="1" applyBorder="1" applyAlignment="1">
      <alignment horizontal="center" vertical="center" wrapText="1"/>
    </xf>
    <xf numFmtId="14" fontId="1" fillId="0" borderId="4" xfId="0" applyNumberFormat="1" applyFont="1" applyBorder="1" applyAlignment="1">
      <alignment horizontal="center" vertical="center" wrapText="1"/>
    </xf>
    <xf numFmtId="0" fontId="1" fillId="0" borderId="4" xfId="0" applyFont="1" applyBorder="1" applyAlignment="1">
      <alignment horizontal="center" vertical="center"/>
    </xf>
    <xf numFmtId="9" fontId="1" fillId="0" borderId="4" xfId="1" applyFont="1" applyFill="1" applyBorder="1" applyAlignment="1" applyProtection="1">
      <alignment horizontal="center" vertical="center"/>
    </xf>
    <xf numFmtId="9" fontId="1" fillId="0" borderId="4" xfId="0" applyNumberFormat="1"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9" fontId="1" fillId="0" borderId="1" xfId="1" applyFont="1" applyFill="1" applyBorder="1" applyAlignment="1" applyProtection="1">
      <alignment horizontal="center" vertical="center"/>
    </xf>
    <xf numFmtId="9" fontId="1" fillId="0" borderId="1" xfId="0" applyNumberFormat="1" applyFont="1" applyBorder="1" applyAlignment="1">
      <alignment horizontal="center" vertical="center"/>
    </xf>
    <xf numFmtId="0" fontId="1" fillId="0" borderId="1" xfId="0" applyFont="1" applyBorder="1" applyAlignment="1">
      <alignment vertical="center" wrapText="1"/>
    </xf>
    <xf numFmtId="0" fontId="6" fillId="0" borderId="1" xfId="0" applyFont="1" applyBorder="1" applyAlignment="1">
      <alignment horizontal="left" vertical="center" wrapText="1"/>
    </xf>
    <xf numFmtId="0" fontId="1" fillId="0" borderId="3" xfId="0" applyFont="1" applyBorder="1" applyAlignment="1">
      <alignment vertical="center" wrapText="1"/>
    </xf>
    <xf numFmtId="0" fontId="1" fillId="0" borderId="8" xfId="0" applyFont="1" applyBorder="1" applyAlignment="1">
      <alignment horizontal="center" vertical="center"/>
    </xf>
    <xf numFmtId="0" fontId="1" fillId="0" borderId="8" xfId="0" applyFont="1" applyBorder="1" applyAlignment="1">
      <alignment horizontal="left" vertical="center" wrapText="1"/>
    </xf>
    <xf numFmtId="0" fontId="1" fillId="0" borderId="8" xfId="0" applyFont="1" applyBorder="1" applyAlignment="1">
      <alignment horizontal="center" vertical="center" wrapText="1"/>
    </xf>
    <xf numFmtId="14" fontId="1" fillId="0" borderId="8" xfId="0" applyNumberFormat="1" applyFont="1" applyBorder="1" applyAlignment="1">
      <alignment horizontal="center" vertical="center" wrapText="1"/>
    </xf>
    <xf numFmtId="9" fontId="1" fillId="0" borderId="8" xfId="1" applyFont="1" applyFill="1" applyBorder="1" applyAlignment="1" applyProtection="1">
      <alignment horizontal="center" vertical="center"/>
    </xf>
    <xf numFmtId="9" fontId="1" fillId="0" borderId="8" xfId="0" applyNumberFormat="1"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9" fontId="1" fillId="0" borderId="2" xfId="1" applyFont="1" applyFill="1" applyBorder="1" applyAlignment="1" applyProtection="1">
      <alignment horizontal="center" vertical="center"/>
    </xf>
    <xf numFmtId="9" fontId="1" fillId="0" borderId="2" xfId="0" applyNumberFormat="1" applyFont="1" applyBorder="1" applyAlignment="1">
      <alignment horizontal="center" vertical="center"/>
    </xf>
    <xf numFmtId="0" fontId="1" fillId="0" borderId="6" xfId="0" applyFont="1" applyBorder="1" applyAlignment="1">
      <alignment horizontal="center" vertical="center"/>
    </xf>
    <xf numFmtId="9" fontId="1" fillId="0" borderId="6" xfId="0" applyNumberFormat="1" applyFont="1" applyBorder="1" applyAlignment="1">
      <alignment horizontal="center" vertical="center"/>
    </xf>
    <xf numFmtId="9" fontId="1" fillId="0" borderId="3" xfId="1" applyFont="1" applyFill="1" applyBorder="1" applyAlignment="1" applyProtection="1">
      <alignment horizontal="center" vertical="center"/>
    </xf>
    <xf numFmtId="9" fontId="1" fillId="0" borderId="3" xfId="0" applyNumberFormat="1" applyFont="1" applyBorder="1" applyAlignment="1">
      <alignment horizontal="center" vertical="center"/>
    </xf>
    <xf numFmtId="14" fontId="1" fillId="0" borderId="5" xfId="0" applyNumberFormat="1" applyFont="1" applyBorder="1" applyAlignment="1">
      <alignment horizontal="center" vertical="center" wrapText="1"/>
    </xf>
    <xf numFmtId="0" fontId="1" fillId="0" borderId="5" xfId="0" applyFont="1" applyBorder="1" applyAlignment="1">
      <alignment vertical="center" wrapText="1"/>
    </xf>
    <xf numFmtId="0" fontId="6" fillId="0" borderId="2" xfId="0" applyFont="1" applyBorder="1" applyAlignment="1">
      <alignment horizontal="left" vertical="center" wrapText="1"/>
    </xf>
    <xf numFmtId="14" fontId="1" fillId="0" borderId="4" xfId="0" applyNumberFormat="1" applyFont="1" applyBorder="1" applyAlignment="1">
      <alignment horizontal="center" vertical="center"/>
    </xf>
    <xf numFmtId="0" fontId="1" fillId="0" borderId="4" xfId="0" applyFont="1" applyBorder="1" applyAlignment="1" applyProtection="1">
      <alignment horizontal="center" vertical="center"/>
      <protection locked="0"/>
    </xf>
    <xf numFmtId="9" fontId="1" fillId="0" borderId="4"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9" fontId="1" fillId="0" borderId="1" xfId="1" applyFont="1" applyFill="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9" fontId="1" fillId="0" borderId="8" xfId="1" applyFont="1" applyFill="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9" fontId="1" fillId="0" borderId="2" xfId="1" applyFont="1" applyFill="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9" fontId="1" fillId="0" borderId="3" xfId="1" applyFont="1" applyFill="1" applyBorder="1" applyAlignment="1" applyProtection="1">
      <alignment horizontal="center" vertical="center"/>
      <protection locked="0"/>
    </xf>
    <xf numFmtId="0" fontId="1" fillId="0" borderId="2" xfId="0" applyFont="1" applyBorder="1" applyAlignment="1" applyProtection="1">
      <alignment horizontal="left" vertical="center" wrapText="1"/>
      <protection locked="0"/>
    </xf>
    <xf numFmtId="9" fontId="1" fillId="0" borderId="4" xfId="0" applyNumberFormat="1" applyFont="1" applyBorder="1" applyAlignment="1" applyProtection="1">
      <alignment horizontal="center" vertical="center"/>
      <protection locked="0"/>
    </xf>
    <xf numFmtId="9" fontId="1" fillId="0" borderId="1" xfId="0" applyNumberFormat="1" applyFont="1" applyBorder="1" applyAlignment="1" applyProtection="1">
      <alignment horizontal="center" vertical="center"/>
      <protection locked="0"/>
    </xf>
    <xf numFmtId="9" fontId="1" fillId="0" borderId="8" xfId="0" applyNumberFormat="1" applyFont="1" applyBorder="1" applyAlignment="1" applyProtection="1">
      <alignment horizontal="center" vertical="center"/>
      <protection locked="0"/>
    </xf>
    <xf numFmtId="9" fontId="1" fillId="0" borderId="2" xfId="0" applyNumberFormat="1" applyFont="1" applyBorder="1" applyAlignment="1" applyProtection="1">
      <alignment horizontal="center" vertical="center"/>
      <protection locked="0"/>
    </xf>
    <xf numFmtId="9" fontId="1" fillId="0" borderId="3" xfId="0" applyNumberFormat="1" applyFont="1" applyBorder="1" applyAlignment="1" applyProtection="1">
      <alignment horizontal="center" vertical="center"/>
      <protection locked="0"/>
    </xf>
    <xf numFmtId="0" fontId="1" fillId="0" borderId="4"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3"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4" fillId="0" borderId="9" xfId="0" applyFont="1" applyBorder="1" applyAlignment="1">
      <alignment wrapText="1"/>
    </xf>
    <xf numFmtId="0" fontId="14" fillId="0" borderId="0" xfId="0" applyFont="1" applyAlignment="1">
      <alignment vertical="center" wrapText="1"/>
    </xf>
    <xf numFmtId="0" fontId="1" fillId="0" borderId="3" xfId="0" applyFont="1" applyBorder="1" applyAlignment="1" applyProtection="1">
      <alignment horizontal="left" vertical="center" wrapText="1"/>
      <protection locked="0"/>
    </xf>
    <xf numFmtId="0" fontId="1" fillId="0" borderId="8" xfId="0" applyFont="1" applyBorder="1" applyAlignment="1" applyProtection="1">
      <alignment horizontal="left" vertical="center"/>
      <protection locked="0"/>
    </xf>
    <xf numFmtId="0" fontId="16" fillId="0" borderId="0" xfId="0" applyFont="1"/>
    <xf numFmtId="0" fontId="19" fillId="0" borderId="0" xfId="0" applyFont="1" applyAlignment="1">
      <alignment vertical="center" wrapText="1"/>
    </xf>
    <xf numFmtId="0" fontId="19" fillId="0" borderId="0" xfId="0" applyFont="1" applyAlignment="1">
      <alignment horizontal="center"/>
    </xf>
    <xf numFmtId="0" fontId="20" fillId="4" borderId="10" xfId="0" applyFont="1" applyFill="1" applyBorder="1" applyAlignment="1">
      <alignment horizontal="center" vertical="center" wrapText="1"/>
    </xf>
    <xf numFmtId="0" fontId="16" fillId="6" borderId="0" xfId="0" applyFont="1" applyFill="1"/>
    <xf numFmtId="0" fontId="19" fillId="0" borderId="0" xfId="0" applyFont="1"/>
    <xf numFmtId="14" fontId="16" fillId="5" borderId="10" xfId="0" applyNumberFormat="1" applyFont="1" applyFill="1" applyBorder="1" applyAlignment="1">
      <alignment horizontal="center" vertical="center"/>
    </xf>
    <xf numFmtId="9" fontId="16" fillId="5" borderId="10" xfId="0" applyNumberFormat="1" applyFont="1" applyFill="1" applyBorder="1" applyAlignment="1">
      <alignment horizontal="center" vertical="center"/>
    </xf>
    <xf numFmtId="0" fontId="16" fillId="5" borderId="0" xfId="0" applyFont="1" applyFill="1"/>
    <xf numFmtId="0" fontId="16" fillId="0" borderId="0" xfId="0" applyFont="1" applyAlignment="1">
      <alignment horizontal="center" vertical="center"/>
    </xf>
    <xf numFmtId="0" fontId="21" fillId="5" borderId="10" xfId="0" applyFont="1" applyFill="1" applyBorder="1" applyAlignment="1">
      <alignment horizontal="left" vertical="center" wrapText="1"/>
    </xf>
    <xf numFmtId="9" fontId="21" fillId="5" borderId="10" xfId="1" applyFont="1" applyFill="1" applyBorder="1" applyAlignment="1">
      <alignment horizontal="center" vertical="center" wrapText="1"/>
    </xf>
    <xf numFmtId="0" fontId="16" fillId="8" borderId="0" xfId="0" applyFont="1" applyFill="1"/>
    <xf numFmtId="0" fontId="19" fillId="0" borderId="0" xfId="0" applyFont="1" applyAlignment="1">
      <alignment vertical="center"/>
    </xf>
    <xf numFmtId="0" fontId="18" fillId="5" borderId="10" xfId="0" applyFont="1" applyFill="1" applyBorder="1" applyAlignment="1">
      <alignment horizontal="center" vertical="center"/>
    </xf>
    <xf numFmtId="14" fontId="16" fillId="5" borderId="10" xfId="0" applyNumberFormat="1" applyFont="1" applyFill="1" applyBorder="1" applyAlignment="1">
      <alignment horizontal="center" vertical="center" wrapText="1"/>
    </xf>
    <xf numFmtId="0" fontId="21" fillId="5" borderId="10" xfId="0" applyFont="1" applyFill="1" applyBorder="1" applyAlignment="1">
      <alignment vertical="center" wrapText="1"/>
    </xf>
    <xf numFmtId="0" fontId="25" fillId="5" borderId="1" xfId="0" applyFont="1" applyFill="1" applyBorder="1" applyAlignment="1">
      <alignment horizontal="left" vertical="center" wrapText="1"/>
    </xf>
    <xf numFmtId="0" fontId="21" fillId="6" borderId="0" xfId="0" applyFont="1" applyFill="1" applyAlignment="1">
      <alignment horizontal="left" vertical="center" wrapText="1"/>
    </xf>
    <xf numFmtId="0" fontId="18" fillId="5" borderId="0" xfId="0" applyFont="1" applyFill="1" applyAlignment="1">
      <alignment horizontal="center" vertical="center" wrapText="1"/>
    </xf>
    <xf numFmtId="0" fontId="25" fillId="0" borderId="0" xfId="0" applyFont="1" applyAlignment="1">
      <alignment horizontal="left" vertical="center" wrapText="1"/>
    </xf>
    <xf numFmtId="0" fontId="21" fillId="6" borderId="0" xfId="0" applyFont="1" applyFill="1" applyAlignment="1">
      <alignment horizontal="center" vertical="center" wrapText="1"/>
    </xf>
    <xf numFmtId="14" fontId="25" fillId="0" borderId="0" xfId="0" applyNumberFormat="1" applyFont="1" applyAlignment="1">
      <alignment horizontal="center" vertical="center" wrapText="1"/>
    </xf>
    <xf numFmtId="0" fontId="21" fillId="7" borderId="0" xfId="0" applyFont="1" applyFill="1" applyAlignment="1">
      <alignment wrapText="1"/>
    </xf>
    <xf numFmtId="14" fontId="21" fillId="7" borderId="0" xfId="0" applyNumberFormat="1" applyFont="1" applyFill="1" applyAlignment="1">
      <alignment horizontal="left" vertical="top" wrapText="1"/>
    </xf>
    <xf numFmtId="164" fontId="21" fillId="6" borderId="0" xfId="1" applyNumberFormat="1" applyFont="1" applyFill="1" applyBorder="1" applyAlignment="1">
      <alignment horizontal="center" vertical="center" wrapText="1"/>
    </xf>
    <xf numFmtId="9" fontId="21" fillId="6" borderId="0" xfId="1" applyFont="1" applyFill="1" applyBorder="1" applyAlignment="1">
      <alignment horizontal="center" vertical="center" wrapText="1"/>
    </xf>
    <xf numFmtId="14" fontId="16" fillId="6" borderId="0" xfId="0" applyNumberFormat="1" applyFont="1" applyFill="1" applyAlignment="1">
      <alignment horizontal="center" vertical="center"/>
    </xf>
    <xf numFmtId="0" fontId="21" fillId="5" borderId="0" xfId="0" applyFont="1" applyFill="1" applyAlignment="1">
      <alignment horizontal="justify" vertical="center" wrapText="1"/>
    </xf>
    <xf numFmtId="0" fontId="21" fillId="0" borderId="0" xfId="0" applyFont="1" applyAlignment="1">
      <alignment horizontal="justify" vertical="center" wrapText="1"/>
    </xf>
    <xf numFmtId="0" fontId="28" fillId="0" borderId="0" xfId="3" applyNumberFormat="1" applyFont="1" applyFill="1" applyBorder="1" applyAlignment="1" applyProtection="1">
      <alignment horizontal="left" vertical="top" wrapText="1"/>
    </xf>
    <xf numFmtId="0" fontId="27" fillId="0" borderId="0" xfId="3" applyNumberFormat="1" applyFont="1" applyFill="1" applyBorder="1" applyAlignment="1"/>
    <xf numFmtId="0" fontId="31" fillId="0" borderId="16" xfId="3" applyNumberFormat="1" applyFont="1" applyFill="1" applyBorder="1" applyAlignment="1" applyProtection="1">
      <alignment horizontal="center" vertical="center" wrapText="1"/>
    </xf>
    <xf numFmtId="0" fontId="31" fillId="10" borderId="16" xfId="3" applyNumberFormat="1" applyFont="1" applyFill="1" applyBorder="1" applyAlignment="1" applyProtection="1">
      <alignment horizontal="center" vertical="center" wrapText="1"/>
    </xf>
    <xf numFmtId="0" fontId="21" fillId="5" borderId="10" xfId="0" applyFont="1" applyFill="1" applyBorder="1" applyAlignment="1">
      <alignment horizontal="center" vertical="center" wrapText="1"/>
    </xf>
    <xf numFmtId="14" fontId="25" fillId="5" borderId="1" xfId="0" applyNumberFormat="1" applyFont="1" applyFill="1" applyBorder="1" applyAlignment="1">
      <alignment horizontal="center" vertical="center" wrapText="1"/>
    </xf>
    <xf numFmtId="0" fontId="19" fillId="5" borderId="10" xfId="0" applyFont="1" applyFill="1" applyBorder="1" applyAlignment="1">
      <alignment horizontal="justify" vertical="top" wrapText="1"/>
    </xf>
    <xf numFmtId="0" fontId="18" fillId="5" borderId="10" xfId="0" applyFont="1" applyFill="1" applyBorder="1" applyAlignment="1">
      <alignment horizontal="left" vertical="center"/>
    </xf>
    <xf numFmtId="14" fontId="25" fillId="5" borderId="4" xfId="0" applyNumberFormat="1" applyFont="1" applyFill="1" applyBorder="1" applyAlignment="1">
      <alignment horizontal="center" vertical="center" wrapText="1"/>
    </xf>
    <xf numFmtId="0" fontId="18" fillId="5" borderId="10" xfId="0" applyFont="1" applyFill="1" applyBorder="1" applyAlignment="1">
      <alignment horizontal="left" vertical="center" wrapText="1"/>
    </xf>
    <xf numFmtId="0" fontId="25" fillId="5" borderId="3" xfId="0" applyFont="1" applyFill="1" applyBorder="1" applyAlignment="1">
      <alignment horizontal="left" vertical="center" wrapText="1"/>
    </xf>
    <xf numFmtId="14" fontId="25" fillId="5" borderId="3" xfId="0" applyNumberFormat="1" applyFont="1" applyFill="1" applyBorder="1" applyAlignment="1">
      <alignment horizontal="center" vertical="center" wrapText="1"/>
    </xf>
    <xf numFmtId="0" fontId="25" fillId="5" borderId="2" xfId="0" applyFont="1" applyFill="1" applyBorder="1" applyAlignment="1">
      <alignment horizontal="left" vertical="center" wrapText="1"/>
    </xf>
    <xf numFmtId="14" fontId="25" fillId="5" borderId="2" xfId="0" applyNumberFormat="1" applyFont="1" applyFill="1" applyBorder="1" applyAlignment="1">
      <alignment horizontal="center" vertical="center" wrapText="1"/>
    </xf>
    <xf numFmtId="0" fontId="22" fillId="5" borderId="15" xfId="0" applyFont="1" applyFill="1" applyBorder="1" applyAlignment="1">
      <alignment vertical="center" wrapText="1"/>
    </xf>
    <xf numFmtId="14" fontId="22" fillId="5" borderId="10" xfId="0" applyNumberFormat="1" applyFont="1" applyFill="1" applyBorder="1" applyAlignment="1">
      <alignment horizontal="center" vertical="center" wrapText="1"/>
    </xf>
    <xf numFmtId="0" fontId="22" fillId="5" borderId="14" xfId="0" applyFont="1" applyFill="1" applyBorder="1" applyAlignment="1">
      <alignment horizontal="left" vertical="center" wrapText="1"/>
    </xf>
    <xf numFmtId="15" fontId="21" fillId="11" borderId="12" xfId="0" applyNumberFormat="1" applyFont="1" applyFill="1" applyBorder="1" applyAlignment="1">
      <alignment wrapText="1"/>
    </xf>
    <xf numFmtId="0" fontId="21" fillId="11" borderId="14" xfId="0" applyFont="1" applyFill="1" applyBorder="1" applyAlignment="1">
      <alignment vertical="center" wrapText="1"/>
    </xf>
    <xf numFmtId="0" fontId="25" fillId="5" borderId="4" xfId="0" applyFont="1" applyFill="1" applyBorder="1" applyAlignment="1">
      <alignment horizontal="left" vertical="center" wrapText="1"/>
    </xf>
    <xf numFmtId="14" fontId="21" fillId="11" borderId="10" xfId="0" applyNumberFormat="1" applyFont="1" applyFill="1" applyBorder="1" applyAlignment="1">
      <alignment wrapText="1"/>
    </xf>
    <xf numFmtId="14" fontId="21" fillId="11" borderId="12" xfId="0" applyNumberFormat="1" applyFont="1" applyFill="1" applyBorder="1" applyAlignment="1">
      <alignment wrapText="1"/>
    </xf>
    <xf numFmtId="0" fontId="18" fillId="5" borderId="14" xfId="0" applyFont="1" applyFill="1" applyBorder="1" applyAlignment="1">
      <alignment horizontal="center" vertical="center"/>
    </xf>
    <xf numFmtId="0" fontId="25" fillId="5" borderId="3" xfId="0" applyFont="1" applyFill="1" applyBorder="1" applyAlignment="1">
      <alignment horizontal="center" vertical="center" wrapText="1"/>
    </xf>
    <xf numFmtId="0" fontId="22" fillId="11" borderId="12" xfId="0" applyFont="1" applyFill="1" applyBorder="1" applyAlignment="1">
      <alignment wrapText="1"/>
    </xf>
    <xf numFmtId="0" fontId="25" fillId="5" borderId="2" xfId="0" applyFont="1" applyFill="1" applyBorder="1" applyAlignment="1">
      <alignment horizontal="center" vertical="center" wrapText="1"/>
    </xf>
    <xf numFmtId="0" fontId="20" fillId="4" borderId="31" xfId="0" applyFont="1" applyFill="1" applyBorder="1" applyAlignment="1">
      <alignment horizontal="center" vertical="center" wrapText="1"/>
    </xf>
    <xf numFmtId="0" fontId="21" fillId="6" borderId="31" xfId="0" applyFont="1" applyFill="1" applyBorder="1" applyAlignment="1">
      <alignment horizontal="left" vertical="center" wrapText="1"/>
    </xf>
    <xf numFmtId="0" fontId="25" fillId="0" borderId="31" xfId="0" applyFont="1" applyBorder="1" applyAlignment="1">
      <alignment horizontal="center" vertical="center"/>
    </xf>
    <xf numFmtId="0" fontId="25" fillId="0" borderId="31" xfId="0" applyFont="1" applyBorder="1" applyAlignment="1">
      <alignment horizontal="left" vertical="center" wrapText="1"/>
    </xf>
    <xf numFmtId="0" fontId="1" fillId="0" borderId="31" xfId="0" applyFont="1" applyBorder="1" applyAlignment="1">
      <alignment horizontal="center" vertical="center" wrapText="1"/>
    </xf>
    <xf numFmtId="0" fontId="25" fillId="0" borderId="31" xfId="0" applyFont="1" applyBorder="1" applyAlignment="1">
      <alignment horizontal="center" vertical="center" wrapText="1"/>
    </xf>
    <xf numFmtId="14" fontId="1" fillId="0" borderId="31" xfId="0" applyNumberFormat="1" applyFont="1" applyBorder="1" applyAlignment="1">
      <alignment horizontal="center" vertical="center" wrapText="1"/>
    </xf>
    <xf numFmtId="14" fontId="21" fillId="6" borderId="31" xfId="0" applyNumberFormat="1" applyFont="1" applyFill="1" applyBorder="1" applyAlignment="1">
      <alignment horizontal="center" vertical="center" wrapText="1"/>
    </xf>
    <xf numFmtId="0" fontId="16" fillId="6" borderId="31" xfId="0" applyFont="1" applyFill="1" applyBorder="1" applyAlignment="1">
      <alignment vertical="center" wrapText="1"/>
    </xf>
    <xf numFmtId="9" fontId="16" fillId="6" borderId="31" xfId="0" applyNumberFormat="1" applyFont="1" applyFill="1" applyBorder="1" applyAlignment="1">
      <alignment horizontal="center" vertical="center"/>
    </xf>
    <xf numFmtId="14" fontId="16" fillId="6" borderId="31" xfId="0" applyNumberFormat="1" applyFont="1" applyFill="1" applyBorder="1" applyAlignment="1">
      <alignment horizontal="center" vertical="center" wrapText="1"/>
    </xf>
    <xf numFmtId="0" fontId="19" fillId="6" borderId="31" xfId="0" applyFont="1" applyFill="1" applyBorder="1" applyAlignment="1">
      <alignment horizontal="justify" vertical="top" wrapText="1"/>
    </xf>
    <xf numFmtId="0" fontId="19" fillId="5" borderId="31" xfId="0" applyFont="1" applyFill="1" applyBorder="1" applyAlignment="1">
      <alignment horizontal="justify" vertical="center" wrapText="1"/>
    </xf>
    <xf numFmtId="0" fontId="25" fillId="5" borderId="31" xfId="0" applyFont="1" applyFill="1" applyBorder="1" applyAlignment="1">
      <alignment horizontal="center" vertical="center"/>
    </xf>
    <xf numFmtId="0" fontId="25" fillId="5" borderId="31" xfId="0" applyFont="1" applyFill="1" applyBorder="1" applyAlignment="1">
      <alignment horizontal="left" vertical="center" wrapText="1"/>
    </xf>
    <xf numFmtId="0" fontId="1" fillId="5" borderId="31" xfId="0" applyFont="1" applyFill="1" applyBorder="1" applyAlignment="1">
      <alignment horizontal="center" vertical="center" wrapText="1"/>
    </xf>
    <xf numFmtId="0" fontId="25" fillId="5" borderId="31" xfId="0" applyFont="1" applyFill="1" applyBorder="1" applyAlignment="1">
      <alignment horizontal="center" vertical="center" wrapText="1"/>
    </xf>
    <xf numFmtId="14" fontId="1" fillId="5" borderId="31" xfId="0" applyNumberFormat="1" applyFont="1" applyFill="1" applyBorder="1" applyAlignment="1">
      <alignment horizontal="center" vertical="center" wrapText="1"/>
    </xf>
    <xf numFmtId="14" fontId="21" fillId="5" borderId="31" xfId="0" applyNumberFormat="1" applyFont="1" applyFill="1" applyBorder="1" applyAlignment="1">
      <alignment horizontal="center" vertical="center" wrapText="1"/>
    </xf>
    <xf numFmtId="0" fontId="16" fillId="5" borderId="31" xfId="0" applyFont="1" applyFill="1" applyBorder="1" applyAlignment="1">
      <alignment vertical="center" wrapText="1"/>
    </xf>
    <xf numFmtId="9" fontId="16" fillId="5" borderId="31" xfId="0" applyNumberFormat="1" applyFont="1" applyFill="1" applyBorder="1" applyAlignment="1">
      <alignment horizontal="center" vertical="center"/>
    </xf>
    <xf numFmtId="14" fontId="16" fillId="5" borderId="31" xfId="0" applyNumberFormat="1" applyFont="1" applyFill="1" applyBorder="1" applyAlignment="1">
      <alignment horizontal="center" vertical="center" wrapText="1"/>
    </xf>
    <xf numFmtId="0" fontId="19" fillId="5" borderId="31" xfId="0" applyFont="1" applyFill="1" applyBorder="1" applyAlignment="1">
      <alignment horizontal="justify" vertical="top" wrapText="1"/>
    </xf>
    <xf numFmtId="0" fontId="19" fillId="6" borderId="31" xfId="0" applyFont="1" applyFill="1" applyBorder="1" applyAlignment="1">
      <alignment horizontal="justify" vertical="center" wrapText="1"/>
    </xf>
    <xf numFmtId="0" fontId="21" fillId="5" borderId="31" xfId="0" applyFont="1" applyFill="1" applyBorder="1" applyAlignment="1">
      <alignment horizontal="justify" vertical="center" wrapText="1"/>
    </xf>
    <xf numFmtId="0" fontId="18" fillId="5" borderId="31" xfId="0" applyFont="1" applyFill="1" applyBorder="1" applyAlignment="1">
      <alignment horizontal="center" vertical="center" wrapText="1"/>
    </xf>
    <xf numFmtId="0" fontId="26" fillId="5" borderId="31" xfId="0" applyFont="1" applyFill="1" applyBorder="1" applyAlignment="1">
      <alignment horizontal="left" vertical="center" wrapText="1"/>
    </xf>
    <xf numFmtId="0" fontId="21" fillId="5" borderId="31" xfId="0" applyFont="1" applyFill="1" applyBorder="1" applyAlignment="1">
      <alignment horizontal="left" vertical="center" wrapText="1"/>
    </xf>
    <xf numFmtId="14" fontId="25" fillId="5" borderId="31" xfId="0" applyNumberFormat="1" applyFont="1" applyFill="1" applyBorder="1" applyAlignment="1">
      <alignment horizontal="center" vertical="center" wrapText="1"/>
    </xf>
    <xf numFmtId="0" fontId="19" fillId="5" borderId="31" xfId="0" applyFont="1" applyFill="1" applyBorder="1" applyAlignment="1">
      <alignment horizontal="justify" vertical="center"/>
    </xf>
    <xf numFmtId="9" fontId="16" fillId="5" borderId="31" xfId="1" applyFont="1" applyFill="1" applyBorder="1" applyAlignment="1">
      <alignment horizontal="center" vertical="center"/>
    </xf>
    <xf numFmtId="0" fontId="19" fillId="6" borderId="31" xfId="0" applyFont="1" applyFill="1" applyBorder="1" applyAlignment="1">
      <alignment horizontal="left" vertical="center"/>
    </xf>
    <xf numFmtId="0" fontId="18" fillId="5" borderId="31" xfId="0" applyFont="1" applyFill="1" applyBorder="1" applyAlignment="1">
      <alignment horizontal="justify" vertical="top" wrapText="1"/>
    </xf>
    <xf numFmtId="0" fontId="18" fillId="6" borderId="31" xfId="0" applyFont="1" applyFill="1" applyBorder="1" applyAlignment="1">
      <alignment horizontal="justify" vertical="top" wrapText="1"/>
    </xf>
    <xf numFmtId="0" fontId="21" fillId="5" borderId="31" xfId="0" applyFont="1" applyFill="1" applyBorder="1" applyAlignment="1">
      <alignment horizontal="justify" vertical="top" wrapText="1"/>
    </xf>
    <xf numFmtId="0" fontId="21" fillId="5" borderId="31" xfId="0" applyFont="1" applyFill="1" applyBorder="1" applyAlignment="1">
      <alignment horizontal="center" vertical="center" wrapText="1"/>
    </xf>
    <xf numFmtId="14" fontId="16" fillId="5" borderId="31" xfId="0" applyNumberFormat="1" applyFont="1" applyFill="1" applyBorder="1" applyAlignment="1">
      <alignment horizontal="center" vertical="center"/>
    </xf>
    <xf numFmtId="0" fontId="20" fillId="4" borderId="34" xfId="0" applyFont="1" applyFill="1" applyBorder="1" applyAlignment="1">
      <alignment horizontal="center" vertical="center" wrapText="1"/>
    </xf>
    <xf numFmtId="0" fontId="16" fillId="0" borderId="31" xfId="0" applyFont="1" applyBorder="1" applyAlignment="1">
      <alignment horizontal="left" vertical="center" wrapText="1"/>
    </xf>
    <xf numFmtId="0" fontId="19" fillId="5" borderId="31" xfId="0" applyFont="1" applyFill="1" applyBorder="1" applyAlignment="1">
      <alignment horizontal="center" vertical="center"/>
    </xf>
    <xf numFmtId="0" fontId="16" fillId="5" borderId="31" xfId="0" applyFont="1" applyFill="1" applyBorder="1" applyAlignment="1">
      <alignment horizontal="left" vertical="center" wrapText="1"/>
    </xf>
    <xf numFmtId="0" fontId="16" fillId="5" borderId="31" xfId="0" applyFont="1" applyFill="1" applyBorder="1" applyAlignment="1">
      <alignment horizontal="center" vertical="center" wrapText="1"/>
    </xf>
    <xf numFmtId="14" fontId="16" fillId="5" borderId="31" xfId="0" applyNumberFormat="1" applyFont="1" applyFill="1" applyBorder="1" applyAlignment="1">
      <alignment horizontal="center"/>
    </xf>
    <xf numFmtId="0" fontId="16" fillId="5" borderId="31" xfId="0" applyFont="1" applyFill="1" applyBorder="1" applyAlignment="1">
      <alignment vertical="top" wrapText="1"/>
    </xf>
    <xf numFmtId="0" fontId="19" fillId="5" borderId="34" xfId="0" applyFont="1" applyFill="1" applyBorder="1" applyAlignment="1">
      <alignment horizontal="justify" vertical="center"/>
    </xf>
    <xf numFmtId="0" fontId="19" fillId="5" borderId="34" xfId="0" applyFont="1" applyFill="1" applyBorder="1" applyAlignment="1">
      <alignment horizontal="justify" vertical="center" wrapText="1"/>
    </xf>
    <xf numFmtId="0" fontId="25" fillId="0" borderId="31" xfId="0" applyFont="1" applyBorder="1" applyAlignment="1">
      <alignment vertical="center" wrapText="1"/>
    </xf>
    <xf numFmtId="14" fontId="25" fillId="0" borderId="31" xfId="0" applyNumberFormat="1" applyFont="1" applyBorder="1" applyAlignment="1">
      <alignment horizontal="center" vertical="center" wrapText="1"/>
    </xf>
    <xf numFmtId="14" fontId="21" fillId="5" borderId="31" xfId="0" applyNumberFormat="1" applyFont="1" applyFill="1" applyBorder="1" applyAlignment="1">
      <alignment horizontal="center" vertical="top" wrapText="1"/>
    </xf>
    <xf numFmtId="14" fontId="19" fillId="5" borderId="31" xfId="0" applyNumberFormat="1" applyFont="1" applyFill="1" applyBorder="1" applyAlignment="1">
      <alignment horizontal="justify" vertical="center" wrapText="1"/>
    </xf>
    <xf numFmtId="14" fontId="19" fillId="5" borderId="34" xfId="0" applyNumberFormat="1" applyFont="1" applyFill="1" applyBorder="1" applyAlignment="1">
      <alignment horizontal="justify" vertical="center" wrapText="1"/>
    </xf>
    <xf numFmtId="0" fontId="21" fillId="11" borderId="31" xfId="0" applyFont="1" applyFill="1" applyBorder="1" applyAlignment="1">
      <alignment wrapText="1"/>
    </xf>
    <xf numFmtId="9" fontId="21" fillId="5" borderId="31" xfId="1" applyFont="1" applyFill="1" applyBorder="1" applyAlignment="1">
      <alignment horizontal="center" vertical="center" wrapText="1"/>
    </xf>
    <xf numFmtId="14" fontId="18" fillId="5" borderId="34" xfId="0" applyNumberFormat="1" applyFont="1" applyFill="1" applyBorder="1" applyAlignment="1">
      <alignment horizontal="justify" vertical="center" wrapText="1"/>
    </xf>
    <xf numFmtId="0" fontId="22" fillId="5" borderId="31" xfId="0" applyFont="1" applyFill="1" applyBorder="1" applyAlignment="1">
      <alignment vertical="center" wrapText="1"/>
    </xf>
    <xf numFmtId="0" fontId="21" fillId="11" borderId="31" xfId="0" applyFont="1" applyFill="1" applyBorder="1" applyAlignment="1">
      <alignment horizontal="right" vertical="top" wrapText="1"/>
    </xf>
    <xf numFmtId="0" fontId="21" fillId="11" borderId="31" xfId="0" applyFont="1" applyFill="1" applyBorder="1" applyAlignment="1">
      <alignment vertical="top" wrapText="1"/>
    </xf>
    <xf numFmtId="0" fontId="18" fillId="5" borderId="34" xfId="0" applyFont="1" applyFill="1" applyBorder="1" applyAlignment="1">
      <alignment horizontal="justify" vertical="center" wrapText="1"/>
    </xf>
    <xf numFmtId="14" fontId="21" fillId="11" borderId="31" xfId="0" applyNumberFormat="1" applyFont="1" applyFill="1" applyBorder="1" applyAlignment="1">
      <alignment horizontal="left" vertical="top" wrapText="1"/>
    </xf>
    <xf numFmtId="0" fontId="1" fillId="5" borderId="31" xfId="0" applyFont="1" applyFill="1" applyBorder="1" applyAlignment="1">
      <alignment horizontal="left" vertical="center" wrapText="1"/>
    </xf>
    <xf numFmtId="9" fontId="21" fillId="6" borderId="31" xfId="1" applyFont="1" applyFill="1" applyBorder="1" applyAlignment="1">
      <alignment horizontal="center" vertical="center" wrapText="1"/>
    </xf>
    <xf numFmtId="0" fontId="18" fillId="0" borderId="34" xfId="0" applyFont="1" applyBorder="1" applyAlignment="1">
      <alignment horizontal="justify" vertical="center" wrapText="1"/>
    </xf>
    <xf numFmtId="0" fontId="18" fillId="0" borderId="31" xfId="0" applyFont="1" applyBorder="1" applyAlignment="1">
      <alignment horizontal="center" vertical="center" wrapText="1"/>
    </xf>
    <xf numFmtId="0" fontId="18" fillId="5" borderId="34" xfId="0" applyFont="1" applyFill="1" applyBorder="1" applyAlignment="1">
      <alignment horizontal="justify" vertical="center"/>
    </xf>
    <xf numFmtId="0" fontId="23" fillId="11" borderId="31" xfId="0" applyFont="1" applyFill="1" applyBorder="1" applyAlignment="1">
      <alignment wrapText="1"/>
    </xf>
    <xf numFmtId="0" fontId="20" fillId="4" borderId="39" xfId="0" applyFont="1" applyFill="1" applyBorder="1" applyAlignment="1">
      <alignment horizontal="center" vertical="center" wrapText="1"/>
    </xf>
    <xf numFmtId="0" fontId="21" fillId="5" borderId="40" xfId="0" applyFont="1" applyFill="1" applyBorder="1" applyAlignment="1">
      <alignment horizontal="center" vertical="center" wrapText="1"/>
    </xf>
    <xf numFmtId="0" fontId="18" fillId="5" borderId="39" xfId="0" applyFont="1" applyFill="1" applyBorder="1" applyAlignment="1">
      <alignment horizontal="center" vertical="center"/>
    </xf>
    <xf numFmtId="0" fontId="21" fillId="5" borderId="39" xfId="0" applyFont="1" applyFill="1" applyBorder="1" applyAlignment="1">
      <alignment horizontal="left" vertical="center" wrapText="1"/>
    </xf>
    <xf numFmtId="14" fontId="16" fillId="5" borderId="39" xfId="0" applyNumberFormat="1" applyFont="1" applyFill="1" applyBorder="1" applyAlignment="1">
      <alignment horizontal="right" vertical="top" wrapText="1"/>
    </xf>
    <xf numFmtId="0" fontId="22" fillId="5" borderId="39" xfId="0" applyFont="1" applyFill="1" applyBorder="1" applyAlignment="1">
      <alignment vertical="top" wrapText="1"/>
    </xf>
    <xf numFmtId="9" fontId="21" fillId="5" borderId="39" xfId="1" applyFont="1" applyFill="1" applyBorder="1" applyAlignment="1">
      <alignment horizontal="center" vertical="center" wrapText="1"/>
    </xf>
    <xf numFmtId="9" fontId="21" fillId="5" borderId="40" xfId="1" applyFont="1" applyFill="1" applyBorder="1" applyAlignment="1">
      <alignment horizontal="center" vertical="center" wrapText="1"/>
    </xf>
    <xf numFmtId="14" fontId="16" fillId="5" borderId="39" xfId="0" applyNumberFormat="1" applyFont="1" applyFill="1" applyBorder="1" applyAlignment="1">
      <alignment horizontal="center" vertical="center" wrapText="1"/>
    </xf>
    <xf numFmtId="0" fontId="19" fillId="5" borderId="39" xfId="0" applyFont="1" applyFill="1" applyBorder="1" applyAlignment="1">
      <alignment horizontal="justify" vertical="top" wrapText="1"/>
    </xf>
    <xf numFmtId="0" fontId="19" fillId="5" borderId="39" xfId="0" applyFont="1" applyFill="1" applyBorder="1" applyAlignment="1">
      <alignment vertical="center" wrapText="1"/>
    </xf>
    <xf numFmtId="0" fontId="16" fillId="5" borderId="39" xfId="0" applyFont="1" applyFill="1" applyBorder="1"/>
    <xf numFmtId="0" fontId="22" fillId="5" borderId="39" xfId="0" applyFont="1" applyFill="1" applyBorder="1" applyAlignment="1">
      <alignment vertical="center" wrapText="1"/>
    </xf>
    <xf numFmtId="0" fontId="18" fillId="5" borderId="39" xfId="0" applyFont="1" applyFill="1" applyBorder="1" applyAlignment="1">
      <alignment vertical="center" wrapText="1"/>
    </xf>
    <xf numFmtId="0" fontId="16" fillId="5" borderId="39" xfId="0" applyFont="1" applyFill="1" applyBorder="1" applyAlignment="1">
      <alignment horizontal="right" vertical="center" wrapText="1"/>
    </xf>
    <xf numFmtId="0" fontId="19" fillId="0" borderId="42" xfId="0" applyFont="1" applyBorder="1" applyAlignment="1">
      <alignment horizontal="center" vertical="center"/>
    </xf>
    <xf numFmtId="0" fontId="21" fillId="5" borderId="33" xfId="0" applyFont="1" applyFill="1" applyBorder="1" applyAlignment="1">
      <alignment horizontal="left" vertical="center" wrapText="1"/>
    </xf>
    <xf numFmtId="0" fontId="16" fillId="5" borderId="33" xfId="0" applyFont="1" applyFill="1" applyBorder="1"/>
    <xf numFmtId="0" fontId="22" fillId="5" borderId="33" xfId="0" applyFont="1" applyFill="1" applyBorder="1" applyAlignment="1">
      <alignment vertical="center" wrapText="1"/>
    </xf>
    <xf numFmtId="9" fontId="21" fillId="5" borderId="33" xfId="1" applyFont="1" applyFill="1" applyBorder="1" applyAlignment="1">
      <alignment horizontal="center" vertical="center" wrapText="1"/>
    </xf>
    <xf numFmtId="14" fontId="16" fillId="6" borderId="33" xfId="0" applyNumberFormat="1" applyFont="1" applyFill="1" applyBorder="1" applyAlignment="1">
      <alignment horizontal="center" vertical="center" wrapText="1"/>
    </xf>
    <xf numFmtId="0" fontId="19" fillId="6" borderId="33" xfId="0" applyFont="1" applyFill="1" applyBorder="1" applyAlignment="1">
      <alignment horizontal="justify" vertical="top" wrapText="1"/>
    </xf>
    <xf numFmtId="0" fontId="19" fillId="5" borderId="33" xfId="0" applyFont="1" applyFill="1" applyBorder="1" applyAlignment="1">
      <alignment vertical="center" wrapText="1"/>
    </xf>
    <xf numFmtId="0" fontId="18" fillId="5" borderId="31" xfId="0" applyFont="1" applyFill="1" applyBorder="1" applyAlignment="1">
      <alignment horizontal="center" vertical="center"/>
    </xf>
    <xf numFmtId="0" fontId="25" fillId="5" borderId="31" xfId="0" applyFont="1" applyFill="1" applyBorder="1" applyAlignment="1">
      <alignment vertical="center" wrapText="1"/>
    </xf>
    <xf numFmtId="0" fontId="25" fillId="5" borderId="31" xfId="0" applyFont="1" applyFill="1" applyBorder="1" applyAlignment="1">
      <alignment vertical="center"/>
    </xf>
    <xf numFmtId="14" fontId="16" fillId="5" borderId="31" xfId="0" applyNumberFormat="1" applyFont="1" applyFill="1" applyBorder="1" applyAlignment="1">
      <alignment horizontal="right" vertical="top" wrapText="1"/>
    </xf>
    <xf numFmtId="14" fontId="21" fillId="5" borderId="31" xfId="0" applyNumberFormat="1" applyFont="1" applyFill="1" applyBorder="1" applyAlignment="1">
      <alignment horizontal="left" vertical="top" wrapText="1"/>
    </xf>
    <xf numFmtId="0" fontId="19" fillId="5" borderId="31" xfId="0" applyFont="1" applyFill="1" applyBorder="1" applyAlignment="1">
      <alignment vertical="center" wrapText="1"/>
    </xf>
    <xf numFmtId="14" fontId="21" fillId="5" borderId="31" xfId="0" applyNumberFormat="1" applyFont="1" applyFill="1" applyBorder="1" applyAlignment="1">
      <alignment horizontal="left" vertical="center" wrapText="1"/>
    </xf>
    <xf numFmtId="0" fontId="16" fillId="5" borderId="31" xfId="0" applyFont="1" applyFill="1" applyBorder="1"/>
    <xf numFmtId="0" fontId="21" fillId="5" borderId="31" xfId="0" applyFont="1" applyFill="1" applyBorder="1" applyAlignment="1">
      <alignment vertical="center" wrapText="1"/>
    </xf>
    <xf numFmtId="0" fontId="18" fillId="5" borderId="31" xfId="0" applyFont="1" applyFill="1" applyBorder="1" applyAlignment="1">
      <alignment vertical="center" wrapText="1"/>
    </xf>
    <xf numFmtId="0" fontId="16" fillId="5" borderId="31" xfId="0" applyFont="1" applyFill="1" applyBorder="1" applyAlignment="1">
      <alignment horizontal="right" vertical="center" wrapText="1"/>
    </xf>
    <xf numFmtId="0" fontId="22" fillId="5" borderId="31" xfId="0" applyFont="1" applyFill="1" applyBorder="1" applyAlignment="1">
      <alignment vertical="top" wrapText="1"/>
    </xf>
    <xf numFmtId="14" fontId="23" fillId="5" borderId="31" xfId="0" applyNumberFormat="1" applyFont="1" applyFill="1" applyBorder="1" applyAlignment="1">
      <alignment horizontal="center" vertical="center" wrapText="1"/>
    </xf>
    <xf numFmtId="14" fontId="22" fillId="5" borderId="39" xfId="0" applyNumberFormat="1" applyFont="1" applyFill="1" applyBorder="1" applyAlignment="1">
      <alignment horizontal="center" vertical="center" wrapText="1"/>
    </xf>
    <xf numFmtId="0" fontId="22" fillId="5" borderId="39" xfId="0" applyFont="1" applyFill="1" applyBorder="1" applyAlignment="1">
      <alignment horizontal="left" vertical="center" wrapText="1"/>
    </xf>
    <xf numFmtId="14" fontId="16" fillId="5" borderId="39" xfId="0" applyNumberFormat="1" applyFont="1" applyFill="1" applyBorder="1" applyAlignment="1">
      <alignment horizontal="center" vertical="center"/>
    </xf>
    <xf numFmtId="0" fontId="21" fillId="5" borderId="39" xfId="0" applyFont="1" applyFill="1" applyBorder="1" applyAlignment="1">
      <alignment vertical="center" wrapText="1"/>
    </xf>
    <xf numFmtId="0" fontId="18" fillId="5" borderId="39" xfId="0" applyFont="1" applyFill="1" applyBorder="1" applyAlignment="1">
      <alignment horizontal="left" vertical="center"/>
    </xf>
    <xf numFmtId="15" fontId="21" fillId="11" borderId="37" xfId="0" applyNumberFormat="1" applyFont="1" applyFill="1" applyBorder="1" applyAlignment="1">
      <alignment wrapText="1"/>
    </xf>
    <xf numFmtId="0" fontId="21" fillId="11" borderId="39" xfId="0" applyFont="1" applyFill="1" applyBorder="1" applyAlignment="1">
      <alignment vertical="center" wrapText="1"/>
    </xf>
    <xf numFmtId="9" fontId="16" fillId="5" borderId="39" xfId="0" applyNumberFormat="1" applyFont="1" applyFill="1" applyBorder="1" applyAlignment="1">
      <alignment horizontal="center" vertical="center"/>
    </xf>
    <xf numFmtId="9" fontId="16" fillId="5" borderId="40" xfId="0" applyNumberFormat="1" applyFont="1" applyFill="1" applyBorder="1" applyAlignment="1">
      <alignment horizontal="center" vertical="center"/>
    </xf>
    <xf numFmtId="14" fontId="25" fillId="5" borderId="35" xfId="0" applyNumberFormat="1" applyFont="1" applyFill="1" applyBorder="1" applyAlignment="1">
      <alignment horizontal="center" vertical="center" wrapText="1"/>
    </xf>
    <xf numFmtId="0" fontId="25" fillId="5" borderId="35" xfId="0" applyFont="1" applyFill="1" applyBorder="1" applyAlignment="1">
      <alignment horizontal="center" vertical="center" wrapText="1"/>
    </xf>
    <xf numFmtId="0" fontId="22" fillId="11" borderId="37" xfId="0" applyFont="1" applyFill="1" applyBorder="1" applyAlignment="1">
      <alignment wrapText="1"/>
    </xf>
    <xf numFmtId="0" fontId="18" fillId="0" borderId="39" xfId="0" applyFont="1" applyBorder="1" applyAlignment="1">
      <alignment horizontal="center" vertical="center"/>
    </xf>
    <xf numFmtId="0" fontId="25" fillId="0" borderId="35" xfId="0" applyFont="1" applyBorder="1" applyAlignment="1">
      <alignment horizontal="left" vertical="center" wrapText="1"/>
    </xf>
    <xf numFmtId="0" fontId="25" fillId="0" borderId="43" xfId="0" applyFont="1" applyBorder="1" applyAlignment="1">
      <alignment horizontal="center" vertical="center" wrapText="1"/>
    </xf>
    <xf numFmtId="14" fontId="25" fillId="0" borderId="35" xfId="0" applyNumberFormat="1" applyFont="1" applyBorder="1" applyAlignment="1">
      <alignment horizontal="center" vertical="center" wrapText="1"/>
    </xf>
    <xf numFmtId="0" fontId="22" fillId="7" borderId="37" xfId="0" applyFont="1" applyFill="1" applyBorder="1" applyAlignment="1">
      <alignment wrapText="1"/>
    </xf>
    <xf numFmtId="0" fontId="21" fillId="7" borderId="39" xfId="0" applyFont="1" applyFill="1" applyBorder="1" applyAlignment="1">
      <alignment vertical="center" wrapText="1"/>
    </xf>
    <xf numFmtId="9" fontId="21" fillId="6" borderId="39" xfId="1" applyFont="1" applyFill="1" applyBorder="1" applyAlignment="1">
      <alignment horizontal="center" vertical="center" wrapText="1"/>
    </xf>
    <xf numFmtId="14" fontId="16" fillId="6" borderId="39" xfId="0" applyNumberFormat="1" applyFont="1" applyFill="1" applyBorder="1" applyAlignment="1">
      <alignment horizontal="center" vertical="center" wrapText="1"/>
    </xf>
    <xf numFmtId="0" fontId="19" fillId="6" borderId="39" xfId="0" applyFont="1" applyFill="1" applyBorder="1" applyAlignment="1">
      <alignment horizontal="justify" vertical="top" wrapText="1"/>
    </xf>
    <xf numFmtId="0" fontId="19" fillId="6" borderId="39" xfId="0" applyFont="1" applyFill="1" applyBorder="1" applyAlignment="1">
      <alignment vertical="center" wrapText="1"/>
    </xf>
    <xf numFmtId="0" fontId="16" fillId="5" borderId="42" xfId="0" applyFont="1" applyFill="1" applyBorder="1"/>
    <xf numFmtId="0" fontId="18" fillId="5" borderId="33" xfId="0" applyFont="1" applyFill="1" applyBorder="1" applyAlignment="1">
      <alignment horizontal="center" vertical="center"/>
    </xf>
    <xf numFmtId="15" fontId="21" fillId="11" borderId="42" xfId="0" applyNumberFormat="1" applyFont="1" applyFill="1" applyBorder="1" applyAlignment="1">
      <alignment wrapText="1"/>
    </xf>
    <xf numFmtId="0" fontId="21" fillId="11" borderId="33" xfId="0" applyFont="1" applyFill="1" applyBorder="1" applyAlignment="1">
      <alignment vertical="center" wrapText="1"/>
    </xf>
    <xf numFmtId="9" fontId="16" fillId="5" borderId="33" xfId="0" applyNumberFormat="1" applyFont="1" applyFill="1" applyBorder="1" applyAlignment="1">
      <alignment horizontal="center" vertical="center"/>
    </xf>
    <xf numFmtId="14" fontId="16" fillId="5" borderId="33" xfId="0" applyNumberFormat="1" applyFont="1" applyFill="1" applyBorder="1" applyAlignment="1">
      <alignment horizontal="center" vertical="center" wrapText="1"/>
    </xf>
    <xf numFmtId="0" fontId="19" fillId="5" borderId="33" xfId="0" applyFont="1" applyFill="1" applyBorder="1" applyAlignment="1">
      <alignment horizontal="justify" vertical="top" wrapText="1"/>
    </xf>
    <xf numFmtId="0" fontId="25" fillId="5" borderId="42" xfId="0" applyFont="1" applyFill="1" applyBorder="1" applyAlignment="1">
      <alignment horizontal="left" vertical="center" wrapText="1"/>
    </xf>
    <xf numFmtId="0" fontId="25" fillId="5" borderId="42" xfId="0" applyFont="1" applyFill="1" applyBorder="1" applyAlignment="1">
      <alignment horizontal="center" vertical="center" wrapText="1"/>
    </xf>
    <xf numFmtId="14" fontId="25" fillId="5" borderId="42" xfId="0" applyNumberFormat="1" applyFont="1" applyFill="1" applyBorder="1" applyAlignment="1">
      <alignment horizontal="center" vertical="center" wrapText="1"/>
    </xf>
    <xf numFmtId="14" fontId="21" fillId="11" borderId="39" xfId="0" applyNumberFormat="1" applyFont="1" applyFill="1" applyBorder="1" applyAlignment="1">
      <alignment wrapText="1"/>
    </xf>
    <xf numFmtId="0" fontId="18" fillId="5" borderId="31" xfId="0" applyFont="1" applyFill="1" applyBorder="1" applyAlignment="1">
      <alignment horizontal="left" vertical="center" wrapText="1"/>
    </xf>
    <xf numFmtId="14" fontId="25" fillId="5" borderId="31" xfId="0" applyNumberFormat="1" applyFont="1" applyFill="1" applyBorder="1" applyAlignment="1">
      <alignment horizontal="center" vertical="center"/>
    </xf>
    <xf numFmtId="14" fontId="22" fillId="5" borderId="31" xfId="0" applyNumberFormat="1" applyFont="1" applyFill="1" applyBorder="1" applyAlignment="1">
      <alignment horizontal="center" vertical="center" wrapText="1"/>
    </xf>
    <xf numFmtId="0" fontId="22" fillId="5" borderId="31" xfId="0" applyFont="1" applyFill="1" applyBorder="1" applyAlignment="1">
      <alignment horizontal="left" vertical="center" wrapText="1"/>
    </xf>
    <xf numFmtId="0" fontId="18" fillId="5" borderId="31" xfId="0" applyFont="1" applyFill="1" applyBorder="1" applyAlignment="1">
      <alignment horizontal="left" vertical="center"/>
    </xf>
    <xf numFmtId="15" fontId="21" fillId="11" borderId="31" xfId="0" applyNumberFormat="1" applyFont="1" applyFill="1" applyBorder="1" applyAlignment="1">
      <alignment wrapText="1"/>
    </xf>
    <xf numFmtId="0" fontId="21" fillId="11" borderId="31" xfId="0" applyFont="1" applyFill="1" applyBorder="1" applyAlignment="1">
      <alignment vertical="center" wrapText="1"/>
    </xf>
    <xf numFmtId="0" fontId="18" fillId="6" borderId="31" xfId="0" applyFont="1" applyFill="1" applyBorder="1" applyAlignment="1">
      <alignment horizontal="center" vertical="center"/>
    </xf>
    <xf numFmtId="15" fontId="21" fillId="7" borderId="31" xfId="0" applyNumberFormat="1" applyFont="1" applyFill="1" applyBorder="1" applyAlignment="1">
      <alignment wrapText="1"/>
    </xf>
    <xf numFmtId="0" fontId="21" fillId="7" borderId="31" xfId="0" applyFont="1" applyFill="1" applyBorder="1" applyAlignment="1">
      <alignment vertical="center" wrapText="1"/>
    </xf>
    <xf numFmtId="0" fontId="22" fillId="7" borderId="31" xfId="0" applyFont="1" applyFill="1" applyBorder="1" applyAlignment="1">
      <alignment wrapText="1"/>
    </xf>
    <xf numFmtId="0" fontId="22" fillId="11" borderId="31" xfId="0" applyFont="1" applyFill="1" applyBorder="1" applyAlignment="1">
      <alignment wrapText="1"/>
    </xf>
    <xf numFmtId="0" fontId="25" fillId="5" borderId="31" xfId="0" applyFont="1" applyFill="1" applyBorder="1" applyAlignment="1" applyProtection="1">
      <alignment horizontal="left" vertical="center" wrapText="1"/>
      <protection locked="0"/>
    </xf>
    <xf numFmtId="0" fontId="22" fillId="5" borderId="31" xfId="0" applyFont="1" applyFill="1" applyBorder="1"/>
    <xf numFmtId="0" fontId="18" fillId="5" borderId="33" xfId="0" applyFont="1" applyFill="1" applyBorder="1" applyAlignment="1">
      <alignment horizontal="left" vertical="center" wrapText="1"/>
    </xf>
    <xf numFmtId="0" fontId="18" fillId="5" borderId="39" xfId="0" applyFont="1" applyFill="1" applyBorder="1" applyAlignment="1">
      <alignment horizontal="left" vertical="center" wrapText="1"/>
    </xf>
    <xf numFmtId="0" fontId="34" fillId="0" borderId="0" xfId="4" applyNumberFormat="1" applyFont="1" applyFill="1" applyBorder="1" applyAlignment="1"/>
    <xf numFmtId="0" fontId="28" fillId="0" borderId="0" xfId="4" applyNumberFormat="1" applyFont="1" applyFill="1" applyBorder="1" applyAlignment="1" applyProtection="1">
      <alignment horizontal="left" vertical="top" wrapText="1"/>
    </xf>
    <xf numFmtId="0" fontId="36" fillId="10" borderId="16" xfId="4" applyNumberFormat="1" applyFont="1" applyFill="1" applyBorder="1" applyAlignment="1" applyProtection="1">
      <alignment horizontal="center" vertical="center" wrapText="1"/>
    </xf>
    <xf numFmtId="0" fontId="36" fillId="9" borderId="16" xfId="4" applyNumberFormat="1" applyFont="1" applyFill="1" applyBorder="1" applyAlignment="1" applyProtection="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7" xfId="0" applyFont="1" applyBorder="1" applyAlignment="1">
      <alignment horizontal="center" vertical="center" wrapText="1"/>
    </xf>
    <xf numFmtId="0" fontId="1" fillId="0" borderId="7" xfId="0" applyFont="1" applyBorder="1" applyAlignment="1">
      <alignment horizontal="center" vertical="center" wrapText="1"/>
    </xf>
    <xf numFmtId="0" fontId="20" fillId="4" borderId="36" xfId="0" applyFont="1" applyFill="1" applyBorder="1" applyAlignment="1">
      <alignment horizontal="center" vertical="center" wrapText="1"/>
    </xf>
    <xf numFmtId="0" fontId="20" fillId="4" borderId="36" xfId="0" applyFont="1" applyFill="1" applyBorder="1" applyAlignment="1">
      <alignment horizontal="center" vertical="center"/>
    </xf>
    <xf numFmtId="0" fontId="18" fillId="5" borderId="39" xfId="0" applyFont="1" applyFill="1" applyBorder="1" applyAlignment="1">
      <alignment horizontal="center" vertical="center" wrapText="1"/>
    </xf>
    <xf numFmtId="0" fontId="18" fillId="5" borderId="33" xfId="0" applyFont="1" applyFill="1" applyBorder="1" applyAlignment="1">
      <alignment horizontal="center" vertical="center" wrapText="1"/>
    </xf>
    <xf numFmtId="164" fontId="16" fillId="5" borderId="40" xfId="0" applyNumberFormat="1" applyFont="1" applyFill="1" applyBorder="1" applyAlignment="1">
      <alignment horizontal="center" vertical="center"/>
    </xf>
    <xf numFmtId="164" fontId="16" fillId="5" borderId="41" xfId="0" applyNumberFormat="1" applyFont="1" applyFill="1" applyBorder="1" applyAlignment="1">
      <alignment horizontal="center" vertical="center"/>
    </xf>
    <xf numFmtId="164" fontId="16" fillId="5" borderId="42" xfId="0" applyNumberFormat="1" applyFont="1" applyFill="1" applyBorder="1" applyAlignment="1">
      <alignment horizontal="center" vertical="center"/>
    </xf>
    <xf numFmtId="0" fontId="21" fillId="5" borderId="39" xfId="0" applyFont="1" applyFill="1" applyBorder="1" applyAlignment="1">
      <alignment horizontal="center" vertical="center" wrapText="1"/>
    </xf>
    <xf numFmtId="0" fontId="21" fillId="5" borderId="33" xfId="0" applyFont="1" applyFill="1" applyBorder="1" applyAlignment="1">
      <alignment horizontal="center" vertical="center" wrapText="1"/>
    </xf>
    <xf numFmtId="9" fontId="21" fillId="5" borderId="40" xfId="1" applyFont="1" applyFill="1" applyBorder="1" applyAlignment="1">
      <alignment horizontal="center" vertical="center" wrapText="1"/>
    </xf>
    <xf numFmtId="9" fontId="21" fillId="5" borderId="41" xfId="1" applyFont="1" applyFill="1" applyBorder="1" applyAlignment="1">
      <alignment horizontal="center" vertical="center" wrapText="1"/>
    </xf>
    <xf numFmtId="9" fontId="21" fillId="5" borderId="42" xfId="1" applyFont="1" applyFill="1" applyBorder="1" applyAlignment="1">
      <alignment horizontal="center" vertical="center" wrapText="1"/>
    </xf>
    <xf numFmtId="9" fontId="21" fillId="5" borderId="31" xfId="1" applyFont="1" applyFill="1" applyBorder="1" applyAlignment="1">
      <alignment horizontal="center" vertical="center" wrapText="1"/>
    </xf>
    <xf numFmtId="0" fontId="20" fillId="4" borderId="39" xfId="0" applyFont="1" applyFill="1" applyBorder="1" applyAlignment="1">
      <alignment horizontal="center" vertical="center"/>
    </xf>
    <xf numFmtId="0" fontId="19" fillId="0" borderId="0" xfId="0" applyFont="1" applyAlignment="1">
      <alignment horizontal="center" wrapText="1"/>
    </xf>
    <xf numFmtId="0" fontId="20" fillId="4" borderId="39" xfId="0" applyFont="1" applyFill="1" applyBorder="1" applyAlignment="1">
      <alignment horizontal="center" vertical="center" wrapText="1"/>
    </xf>
    <xf numFmtId="0" fontId="20" fillId="4" borderId="31" xfId="0" applyFont="1" applyFill="1" applyBorder="1" applyAlignment="1">
      <alignment horizontal="center" vertical="center" wrapText="1"/>
    </xf>
    <xf numFmtId="0" fontId="20" fillId="4" borderId="31" xfId="0" applyFont="1" applyFill="1" applyBorder="1" applyAlignment="1">
      <alignment horizontal="center" vertical="center"/>
    </xf>
    <xf numFmtId="164" fontId="16" fillId="5" borderId="31" xfId="0" applyNumberFormat="1" applyFont="1" applyFill="1" applyBorder="1" applyAlignment="1">
      <alignment horizontal="center" vertical="center"/>
    </xf>
    <xf numFmtId="0" fontId="21" fillId="5" borderId="31" xfId="0" applyFont="1" applyFill="1" applyBorder="1" applyAlignment="1">
      <alignment horizontal="center" vertical="center" wrapText="1"/>
    </xf>
    <xf numFmtId="0" fontId="21" fillId="5" borderId="31" xfId="0" applyFont="1" applyFill="1" applyBorder="1" applyAlignment="1">
      <alignment horizontal="left" vertical="center" wrapText="1"/>
    </xf>
    <xf numFmtId="0" fontId="20" fillId="4" borderId="35" xfId="0" applyFont="1" applyFill="1" applyBorder="1" applyAlignment="1">
      <alignment horizontal="center" vertical="center" wrapText="1"/>
    </xf>
    <xf numFmtId="0" fontId="20" fillId="4" borderId="37" xfId="0" applyFont="1" applyFill="1" applyBorder="1" applyAlignment="1">
      <alignment horizontal="center" vertical="center" wrapText="1"/>
    </xf>
    <xf numFmtId="0" fontId="20" fillId="4" borderId="35" xfId="0" applyFont="1" applyFill="1" applyBorder="1" applyAlignment="1">
      <alignment horizontal="center" vertical="center"/>
    </xf>
    <xf numFmtId="0" fontId="20" fillId="4" borderId="37" xfId="0" applyFont="1" applyFill="1" applyBorder="1" applyAlignment="1">
      <alignment horizontal="center" vertical="center"/>
    </xf>
    <xf numFmtId="0" fontId="20" fillId="4" borderId="38" xfId="0" applyFont="1" applyFill="1" applyBorder="1" applyAlignment="1">
      <alignment horizontal="center" vertical="center"/>
    </xf>
    <xf numFmtId="0" fontId="20" fillId="4" borderId="38" xfId="0" applyFont="1" applyFill="1" applyBorder="1" applyAlignment="1">
      <alignment horizontal="center" vertical="center" wrapText="1"/>
    </xf>
    <xf numFmtId="9" fontId="16" fillId="0" borderId="31" xfId="0" applyNumberFormat="1" applyFont="1" applyBorder="1" applyAlignment="1">
      <alignment horizontal="center" vertical="center"/>
    </xf>
    <xf numFmtId="0" fontId="0" fillId="0" borderId="31" xfId="0" applyBorder="1" applyAlignment="1">
      <alignment horizontal="center" vertical="center"/>
    </xf>
    <xf numFmtId="164" fontId="21" fillId="5" borderId="31" xfId="0" applyNumberFormat="1" applyFont="1" applyFill="1" applyBorder="1" applyAlignment="1">
      <alignment horizontal="center" vertical="center"/>
    </xf>
    <xf numFmtId="0" fontId="21" fillId="6" borderId="31" xfId="0" applyFont="1" applyFill="1" applyBorder="1" applyAlignment="1">
      <alignment horizontal="left" vertical="center" wrapText="1"/>
    </xf>
    <xf numFmtId="0" fontId="0" fillId="0" borderId="31" xfId="0" applyBorder="1" applyAlignment="1">
      <alignment horizontal="left" vertical="center" wrapText="1"/>
    </xf>
    <xf numFmtId="9" fontId="16" fillId="6" borderId="31" xfId="0" applyNumberFormat="1" applyFont="1" applyFill="1" applyBorder="1" applyAlignment="1">
      <alignment horizontal="center" vertical="center"/>
    </xf>
    <xf numFmtId="0" fontId="21" fillId="5" borderId="31" xfId="0" applyFont="1" applyFill="1" applyBorder="1" applyAlignment="1">
      <alignment horizontal="justify" vertical="center" wrapText="1"/>
    </xf>
    <xf numFmtId="0" fontId="0" fillId="0" borderId="31" xfId="0" applyBorder="1" applyAlignment="1">
      <alignment horizontal="justify" vertical="center" wrapText="1"/>
    </xf>
    <xf numFmtId="0" fontId="20" fillId="4" borderId="33" xfId="0" applyFont="1" applyFill="1" applyBorder="1" applyAlignment="1">
      <alignment horizontal="center" vertical="center"/>
    </xf>
    <xf numFmtId="9" fontId="21" fillId="6" borderId="31" xfId="0" applyNumberFormat="1" applyFont="1" applyFill="1" applyBorder="1" applyAlignment="1">
      <alignment horizontal="center" vertical="center"/>
    </xf>
    <xf numFmtId="0" fontId="20" fillId="4" borderId="33" xfId="0" applyFont="1" applyFill="1" applyBorder="1" applyAlignment="1">
      <alignment horizontal="center" vertical="center" wrapText="1"/>
    </xf>
    <xf numFmtId="0" fontId="20" fillId="4" borderId="32" xfId="0" applyFont="1" applyFill="1" applyBorder="1" applyAlignment="1">
      <alignment horizontal="center" vertical="center"/>
    </xf>
    <xf numFmtId="0" fontId="17" fillId="0" borderId="0" xfId="0" applyFont="1" applyAlignment="1">
      <alignment horizontal="center" wrapText="1"/>
    </xf>
    <xf numFmtId="9" fontId="21" fillId="6" borderId="31" xfId="1" applyFont="1" applyFill="1" applyBorder="1" applyAlignment="1">
      <alignment horizontal="center" vertical="center" wrapText="1"/>
    </xf>
    <xf numFmtId="0" fontId="16" fillId="5" borderId="31" xfId="0" applyFont="1" applyFill="1" applyBorder="1" applyAlignment="1">
      <alignment horizontal="left" vertical="center" wrapText="1"/>
    </xf>
    <xf numFmtId="0" fontId="0" fillId="5" borderId="31" xfId="0" applyFill="1" applyBorder="1" applyAlignment="1">
      <alignment horizontal="left" vertical="center" wrapText="1"/>
    </xf>
    <xf numFmtId="9" fontId="16" fillId="5" borderId="31" xfId="0" applyNumberFormat="1" applyFont="1" applyFill="1" applyBorder="1" applyAlignment="1">
      <alignment horizontal="center" vertical="center"/>
    </xf>
    <xf numFmtId="0" fontId="0" fillId="5" borderId="31" xfId="0" applyFill="1" applyBorder="1" applyAlignment="1">
      <alignment horizontal="center" vertical="center"/>
    </xf>
    <xf numFmtId="0" fontId="16" fillId="0" borderId="31" xfId="0" applyFont="1" applyBorder="1" applyAlignment="1">
      <alignment horizontal="left" vertical="center" wrapText="1"/>
    </xf>
    <xf numFmtId="0" fontId="18" fillId="5" borderId="31"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6" borderId="10" xfId="0" applyFont="1" applyFill="1" applyBorder="1" applyAlignment="1">
      <alignment horizontal="left" vertical="center" wrapText="1"/>
    </xf>
    <xf numFmtId="9" fontId="21" fillId="6" borderId="11" xfId="1" applyFont="1" applyFill="1" applyBorder="1" applyAlignment="1">
      <alignment horizontal="center" vertical="center" wrapText="1"/>
    </xf>
    <xf numFmtId="9" fontId="21" fillId="6" borderId="12" xfId="1" applyFont="1" applyFill="1" applyBorder="1" applyAlignment="1">
      <alignment horizontal="center" vertical="center" wrapText="1"/>
    </xf>
    <xf numFmtId="164" fontId="16" fillId="6" borderId="11" xfId="0" applyNumberFormat="1" applyFont="1" applyFill="1" applyBorder="1" applyAlignment="1">
      <alignment horizontal="center" vertical="center"/>
    </xf>
    <xf numFmtId="164" fontId="16" fillId="6" borderId="13" xfId="0" applyNumberFormat="1" applyFont="1" applyFill="1" applyBorder="1" applyAlignment="1">
      <alignment horizontal="center" vertical="center"/>
    </xf>
    <xf numFmtId="0" fontId="21" fillId="6" borderId="10" xfId="0" applyFont="1" applyFill="1" applyBorder="1" applyAlignment="1">
      <alignment horizontal="left" vertical="center" wrapText="1"/>
    </xf>
    <xf numFmtId="0" fontId="21" fillId="6" borderId="11" xfId="0" applyFont="1" applyFill="1" applyBorder="1" applyAlignment="1">
      <alignment horizontal="left" vertical="center" wrapText="1"/>
    </xf>
    <xf numFmtId="9" fontId="16" fillId="6" borderId="11" xfId="0" applyNumberFormat="1" applyFont="1" applyFill="1" applyBorder="1" applyAlignment="1">
      <alignment horizontal="center" vertical="center"/>
    </xf>
    <xf numFmtId="9" fontId="16" fillId="6" borderId="13" xfId="0" applyNumberFormat="1" applyFont="1" applyFill="1" applyBorder="1" applyAlignment="1">
      <alignment horizontal="center" vertical="center"/>
    </xf>
    <xf numFmtId="9" fontId="16" fillId="6" borderId="12" xfId="0" applyNumberFormat="1" applyFont="1" applyFill="1" applyBorder="1" applyAlignment="1">
      <alignment horizontal="center" vertical="center"/>
    </xf>
    <xf numFmtId="0" fontId="20" fillId="4" borderId="10" xfId="0" applyFont="1" applyFill="1" applyBorder="1" applyAlignment="1">
      <alignment horizontal="center" vertical="center" wrapText="1"/>
    </xf>
    <xf numFmtId="0" fontId="20" fillId="4" borderId="10" xfId="0" applyFont="1" applyFill="1" applyBorder="1" applyAlignment="1">
      <alignment horizontal="center" vertical="center"/>
    </xf>
    <xf numFmtId="0" fontId="24" fillId="5" borderId="10" xfId="0" applyFont="1" applyFill="1" applyBorder="1" applyAlignment="1">
      <alignment horizontal="left" vertical="center" wrapText="1"/>
    </xf>
    <xf numFmtId="9" fontId="21" fillId="5" borderId="11" xfId="1" applyFont="1" applyFill="1" applyBorder="1" applyAlignment="1">
      <alignment horizontal="center" vertical="center" wrapText="1"/>
    </xf>
    <xf numFmtId="9" fontId="21" fillId="5" borderId="13" xfId="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xf>
    <xf numFmtId="0" fontId="18" fillId="6" borderId="31" xfId="0" applyFont="1" applyFill="1" applyBorder="1" applyAlignment="1">
      <alignment horizontal="justify" vertical="center" wrapText="1"/>
    </xf>
    <xf numFmtId="164" fontId="16" fillId="6" borderId="31" xfId="0" applyNumberFormat="1" applyFont="1" applyFill="1" applyBorder="1" applyAlignment="1">
      <alignment horizontal="center" vertical="center"/>
    </xf>
    <xf numFmtId="0" fontId="21" fillId="0" borderId="31" xfId="0" applyFont="1" applyBorder="1" applyAlignment="1">
      <alignment horizontal="center" vertical="center" wrapText="1"/>
    </xf>
    <xf numFmtId="9" fontId="21" fillId="5" borderId="31" xfId="0" applyNumberFormat="1" applyFont="1" applyFill="1" applyBorder="1" applyAlignment="1">
      <alignment horizontal="center" vertical="center"/>
    </xf>
    <xf numFmtId="0" fontId="18" fillId="5" borderId="40" xfId="0" applyFont="1" applyFill="1" applyBorder="1" applyAlignment="1">
      <alignment horizontal="center" vertical="center" wrapText="1"/>
    </xf>
    <xf numFmtId="0" fontId="18" fillId="5" borderId="41" xfId="0" applyFont="1" applyFill="1" applyBorder="1" applyAlignment="1">
      <alignment horizontal="center" vertical="center" wrapText="1"/>
    </xf>
    <xf numFmtId="0" fontId="18" fillId="6" borderId="39" xfId="0" applyFont="1" applyFill="1" applyBorder="1" applyAlignment="1">
      <alignment horizontal="left" vertical="center" wrapText="1"/>
    </xf>
    <xf numFmtId="9" fontId="21" fillId="6" borderId="40" xfId="1" applyFont="1" applyFill="1" applyBorder="1" applyAlignment="1">
      <alignment horizontal="center" vertical="center" wrapText="1"/>
    </xf>
    <xf numFmtId="9" fontId="21" fillId="6" borderId="37" xfId="1" applyFont="1" applyFill="1" applyBorder="1" applyAlignment="1">
      <alignment horizontal="center" vertical="center" wrapText="1"/>
    </xf>
    <xf numFmtId="164" fontId="16" fillId="6" borderId="40" xfId="0" applyNumberFormat="1" applyFont="1" applyFill="1" applyBorder="1" applyAlignment="1">
      <alignment horizontal="center" vertical="center"/>
    </xf>
    <xf numFmtId="164" fontId="16" fillId="6" borderId="41" xfId="0" applyNumberFormat="1" applyFont="1" applyFill="1" applyBorder="1" applyAlignment="1">
      <alignment horizontal="center" vertical="center"/>
    </xf>
    <xf numFmtId="0" fontId="24" fillId="0" borderId="39" xfId="0" applyFont="1" applyBorder="1" applyAlignment="1">
      <alignment horizontal="left" vertical="center" wrapText="1"/>
    </xf>
    <xf numFmtId="9" fontId="21" fillId="6" borderId="41" xfId="1" applyFont="1" applyFill="1" applyBorder="1" applyAlignment="1">
      <alignment horizontal="center" vertical="center" wrapText="1"/>
    </xf>
    <xf numFmtId="0" fontId="16" fillId="0" borderId="31" xfId="0" applyFont="1" applyBorder="1" applyAlignment="1">
      <alignment horizontal="center" vertical="center" wrapText="1"/>
    </xf>
    <xf numFmtId="0" fontId="0" fillId="0" borderId="31" xfId="0" applyBorder="1" applyAlignment="1">
      <alignment horizontal="center" vertical="center" wrapText="1"/>
    </xf>
    <xf numFmtId="0" fontId="32" fillId="9" borderId="28" xfId="3" applyFont="1" applyFill="1" applyBorder="1" applyAlignment="1">
      <alignment horizontal="center" vertical="center" wrapText="1"/>
    </xf>
    <xf numFmtId="0" fontId="32" fillId="9" borderId="29" xfId="3" applyFont="1" applyFill="1" applyBorder="1" applyAlignment="1">
      <alignment horizontal="center" vertical="center" wrapText="1"/>
    </xf>
    <xf numFmtId="0" fontId="32" fillId="9" borderId="30" xfId="3" applyFont="1" applyFill="1" applyBorder="1" applyAlignment="1">
      <alignment horizontal="center" vertical="center" wrapText="1"/>
    </xf>
    <xf numFmtId="0" fontId="32" fillId="9" borderId="28" xfId="3" applyFont="1" applyFill="1" applyBorder="1" applyAlignment="1">
      <alignment horizontal="justify" vertical="center" wrapText="1"/>
    </xf>
    <xf numFmtId="0" fontId="32" fillId="9" borderId="29" xfId="3" applyFont="1" applyFill="1" applyBorder="1" applyAlignment="1">
      <alignment horizontal="justify" vertical="center" wrapText="1"/>
    </xf>
    <xf numFmtId="0" fontId="32" fillId="9" borderId="30" xfId="3" applyFont="1" applyFill="1" applyBorder="1" applyAlignment="1">
      <alignment horizontal="justify" vertical="center" wrapText="1"/>
    </xf>
    <xf numFmtId="0" fontId="32" fillId="9" borderId="20" xfId="3" applyFont="1" applyFill="1" applyBorder="1" applyAlignment="1">
      <alignment horizontal="left" vertical="center" wrapText="1"/>
    </xf>
    <xf numFmtId="0" fontId="32" fillId="9" borderId="22" xfId="3" applyFont="1" applyFill="1" applyBorder="1" applyAlignment="1">
      <alignment horizontal="left" vertical="center" wrapText="1"/>
    </xf>
    <xf numFmtId="0" fontId="32" fillId="9" borderId="26" xfId="3" applyFont="1" applyFill="1" applyBorder="1" applyAlignment="1">
      <alignment horizontal="left" vertical="center" wrapText="1"/>
    </xf>
    <xf numFmtId="0" fontId="32" fillId="9" borderId="27" xfId="3" applyFont="1" applyFill="1" applyBorder="1" applyAlignment="1">
      <alignment horizontal="left" vertical="center" wrapText="1"/>
    </xf>
    <xf numFmtId="0" fontId="32" fillId="9" borderId="23" xfId="3" applyFont="1" applyFill="1" applyBorder="1" applyAlignment="1">
      <alignment horizontal="left" vertical="center" wrapText="1"/>
    </xf>
    <xf numFmtId="0" fontId="32" fillId="9" borderId="25" xfId="3" applyFont="1" applyFill="1" applyBorder="1" applyAlignment="1">
      <alignment horizontal="left" vertical="center" wrapText="1"/>
    </xf>
    <xf numFmtId="0" fontId="32" fillId="9" borderId="20" xfId="3" applyFont="1" applyFill="1" applyBorder="1" applyAlignment="1">
      <alignment horizontal="center" vertical="center" wrapText="1"/>
    </xf>
    <xf numFmtId="0" fontId="32" fillId="9" borderId="22" xfId="3" applyFont="1" applyFill="1" applyBorder="1" applyAlignment="1">
      <alignment horizontal="center" vertical="center" wrapText="1"/>
    </xf>
    <xf numFmtId="0" fontId="32" fillId="9" borderId="26" xfId="3" applyFont="1" applyFill="1" applyBorder="1" applyAlignment="1">
      <alignment horizontal="center" vertical="center" wrapText="1"/>
    </xf>
    <xf numFmtId="0" fontId="32" fillId="9" borderId="27" xfId="3" applyFont="1" applyFill="1" applyBorder="1" applyAlignment="1">
      <alignment horizontal="center" vertical="center" wrapText="1"/>
    </xf>
    <xf numFmtId="0" fontId="32" fillId="9" borderId="23" xfId="3" applyFont="1" applyFill="1" applyBorder="1" applyAlignment="1">
      <alignment horizontal="center" vertical="center" wrapText="1"/>
    </xf>
    <xf numFmtId="0" fontId="32" fillId="9" borderId="25" xfId="3" applyFont="1" applyFill="1" applyBorder="1" applyAlignment="1">
      <alignment horizontal="center" vertical="center" wrapText="1"/>
    </xf>
    <xf numFmtId="0" fontId="32" fillId="9" borderId="28" xfId="3" applyFont="1" applyFill="1" applyBorder="1" applyAlignment="1">
      <alignment horizontal="left" vertical="center" wrapText="1"/>
    </xf>
    <xf numFmtId="0" fontId="32" fillId="9" borderId="29" xfId="3" applyFont="1" applyFill="1" applyBorder="1" applyAlignment="1">
      <alignment horizontal="left" vertical="center" wrapText="1"/>
    </xf>
    <xf numFmtId="0" fontId="32" fillId="9" borderId="30" xfId="3" applyFont="1" applyFill="1" applyBorder="1" applyAlignment="1">
      <alignment horizontal="left" vertical="center" wrapText="1"/>
    </xf>
    <xf numFmtId="0" fontId="32" fillId="9" borderId="21" xfId="3" applyFont="1" applyFill="1" applyBorder="1" applyAlignment="1">
      <alignment horizontal="left" vertical="center" wrapText="1"/>
    </xf>
    <xf numFmtId="0" fontId="27" fillId="0" borderId="0" xfId="3" applyNumberFormat="1" applyFont="1" applyFill="1" applyBorder="1" applyAlignment="1"/>
    <xf numFmtId="0" fontId="32" fillId="9" borderId="24" xfId="3" applyFont="1" applyFill="1" applyBorder="1" applyAlignment="1">
      <alignment horizontal="left" vertical="center" wrapText="1"/>
    </xf>
    <xf numFmtId="0" fontId="32" fillId="0" borderId="28" xfId="3" applyFont="1" applyBorder="1" applyAlignment="1">
      <alignment horizontal="left" vertical="center" wrapText="1"/>
    </xf>
    <xf numFmtId="0" fontId="32" fillId="0" borderId="29" xfId="3" applyFont="1" applyBorder="1" applyAlignment="1">
      <alignment horizontal="left" vertical="center" wrapText="1"/>
    </xf>
    <xf numFmtId="0" fontId="32" fillId="0" borderId="30" xfId="3" applyFont="1" applyBorder="1" applyAlignment="1">
      <alignment horizontal="left" vertical="center" wrapText="1"/>
    </xf>
    <xf numFmtId="0" fontId="31" fillId="0" borderId="17" xfId="3" applyFont="1" applyBorder="1" applyAlignment="1">
      <alignment horizontal="center" vertical="center" wrapText="1"/>
    </xf>
    <xf numFmtId="0" fontId="31" fillId="0" borderId="19" xfId="3" applyFont="1" applyBorder="1" applyAlignment="1">
      <alignment horizontal="center" vertical="center" wrapText="1"/>
    </xf>
    <xf numFmtId="0" fontId="31" fillId="0" borderId="18" xfId="3" applyFont="1" applyBorder="1" applyAlignment="1">
      <alignment horizontal="center" vertical="center" wrapText="1"/>
    </xf>
    <xf numFmtId="0" fontId="30" fillId="0" borderId="0" xfId="3" applyNumberFormat="1" applyFont="1" applyFill="1" applyBorder="1" applyAlignment="1" applyProtection="1">
      <alignment horizontal="left" vertical="center" wrapText="1"/>
    </xf>
    <xf numFmtId="0" fontId="30" fillId="0" borderId="20" xfId="3" applyFont="1" applyBorder="1" applyAlignment="1">
      <alignment horizontal="left" vertical="center" wrapText="1"/>
    </xf>
    <xf numFmtId="0" fontId="30" fillId="0" borderId="21" xfId="3" applyFont="1" applyBorder="1" applyAlignment="1">
      <alignment horizontal="left" vertical="center" wrapText="1"/>
    </xf>
    <xf numFmtId="0" fontId="30" fillId="0" borderId="22" xfId="3" applyFont="1" applyBorder="1" applyAlignment="1">
      <alignment horizontal="left" vertical="center" wrapText="1"/>
    </xf>
    <xf numFmtId="0" fontId="30" fillId="0" borderId="23" xfId="3" applyFont="1" applyBorder="1" applyAlignment="1">
      <alignment horizontal="left" vertical="center" wrapText="1"/>
    </xf>
    <xf numFmtId="0" fontId="30" fillId="0" borderId="24" xfId="3" applyFont="1" applyBorder="1" applyAlignment="1">
      <alignment horizontal="left" vertical="center" wrapText="1"/>
    </xf>
    <xf numFmtId="0" fontId="30" fillId="0" borderId="25" xfId="3" applyFont="1" applyBorder="1" applyAlignment="1">
      <alignment horizontal="left" vertical="center" wrapText="1"/>
    </xf>
    <xf numFmtId="0" fontId="30" fillId="0" borderId="26" xfId="3" applyFont="1" applyBorder="1" applyAlignment="1">
      <alignment horizontal="left" vertical="center" wrapText="1"/>
    </xf>
    <xf numFmtId="0" fontId="30" fillId="0" borderId="27" xfId="3" applyFont="1" applyBorder="1" applyAlignment="1">
      <alignment horizontal="left" vertical="center" wrapText="1"/>
    </xf>
    <xf numFmtId="0" fontId="29" fillId="0" borderId="0" xfId="3" applyNumberFormat="1" applyFont="1" applyFill="1" applyBorder="1" applyAlignment="1" applyProtection="1">
      <alignment horizontal="center" vertical="center" wrapText="1"/>
    </xf>
    <xf numFmtId="0" fontId="30" fillId="0" borderId="17" xfId="3" applyFont="1" applyBorder="1" applyAlignment="1">
      <alignment horizontal="left" vertical="center" wrapText="1"/>
    </xf>
    <xf numFmtId="0" fontId="30" fillId="0" borderId="18" xfId="3" applyFont="1" applyBorder="1" applyAlignment="1">
      <alignment horizontal="left" vertical="center" wrapText="1"/>
    </xf>
    <xf numFmtId="0" fontId="30" fillId="0" borderId="19" xfId="3" applyFont="1" applyBorder="1" applyAlignment="1">
      <alignment horizontal="left" vertical="center" wrapText="1"/>
    </xf>
    <xf numFmtId="0" fontId="29" fillId="0" borderId="0" xfId="4" applyNumberFormat="1" applyFont="1" applyFill="1" applyBorder="1" applyAlignment="1" applyProtection="1">
      <alignment horizontal="center" vertical="center" wrapText="1"/>
    </xf>
    <xf numFmtId="0" fontId="34" fillId="0" borderId="0" xfId="4" applyNumberFormat="1" applyFont="1" applyFill="1" applyBorder="1" applyAlignment="1"/>
    <xf numFmtId="0" fontId="32" fillId="0" borderId="0" xfId="4" applyNumberFormat="1" applyFont="1" applyFill="1" applyBorder="1" applyAlignment="1" applyProtection="1">
      <alignment horizontal="left" vertical="top" wrapText="1"/>
    </xf>
    <xf numFmtId="0" fontId="29" fillId="0" borderId="0" xfId="4" applyNumberFormat="1" applyFont="1" applyFill="1" applyBorder="1" applyAlignment="1" applyProtection="1">
      <alignment horizontal="right" vertical="center" wrapText="1"/>
    </xf>
    <xf numFmtId="0" fontId="29" fillId="0" borderId="0" xfId="4" applyNumberFormat="1" applyFont="1" applyFill="1" applyBorder="1" applyAlignment="1" applyProtection="1">
      <alignment horizontal="left" vertical="center" wrapText="1"/>
    </xf>
    <xf numFmtId="0" fontId="29" fillId="0" borderId="47" xfId="4" applyFont="1" applyBorder="1" applyAlignment="1">
      <alignment horizontal="left" vertical="center" wrapText="1"/>
    </xf>
    <xf numFmtId="0" fontId="29" fillId="0" borderId="46" xfId="4" applyFont="1" applyBorder="1" applyAlignment="1">
      <alignment horizontal="left" vertical="center" wrapText="1"/>
    </xf>
    <xf numFmtId="0" fontId="29" fillId="0" borderId="45" xfId="4" applyFont="1" applyBorder="1" applyAlignment="1">
      <alignment horizontal="left" vertical="center" wrapText="1"/>
    </xf>
    <xf numFmtId="0" fontId="29" fillId="0" borderId="55" xfId="4" applyFont="1" applyBorder="1" applyAlignment="1">
      <alignment horizontal="left" vertical="center" wrapText="1"/>
    </xf>
    <xf numFmtId="0" fontId="29" fillId="0" borderId="54" xfId="4" applyFont="1" applyBorder="1" applyAlignment="1">
      <alignment horizontal="left" vertical="center" wrapText="1"/>
    </xf>
    <xf numFmtId="0" fontId="29" fillId="0" borderId="53" xfId="4" applyFont="1" applyBorder="1" applyAlignment="1">
      <alignment horizontal="left" vertical="center" wrapText="1"/>
    </xf>
    <xf numFmtId="0" fontId="29" fillId="0" borderId="50" xfId="4" applyFont="1" applyBorder="1" applyAlignment="1">
      <alignment horizontal="left" vertical="center" wrapText="1"/>
    </xf>
    <xf numFmtId="0" fontId="29" fillId="0" borderId="49" xfId="4" applyFont="1" applyBorder="1" applyAlignment="1">
      <alignment horizontal="left" vertical="center" wrapText="1"/>
    </xf>
    <xf numFmtId="0" fontId="29" fillId="0" borderId="48" xfId="4" applyFont="1" applyBorder="1" applyAlignment="1">
      <alignment horizontal="left" vertical="center" wrapText="1"/>
    </xf>
    <xf numFmtId="0" fontId="31" fillId="10" borderId="17" xfId="4" applyFont="1" applyFill="1" applyBorder="1" applyAlignment="1">
      <alignment horizontal="center" vertical="center" wrapText="1"/>
    </xf>
    <xf numFmtId="0" fontId="31" fillId="10" borderId="18" xfId="4" applyFont="1" applyFill="1" applyBorder="1" applyAlignment="1">
      <alignment horizontal="center" vertical="center" wrapText="1"/>
    </xf>
    <xf numFmtId="0" fontId="31" fillId="10" borderId="19" xfId="4" applyFont="1" applyFill="1" applyBorder="1" applyAlignment="1">
      <alignment horizontal="center" vertical="center" wrapText="1"/>
    </xf>
    <xf numFmtId="0" fontId="29" fillId="0" borderId="52" xfId="4" applyFont="1" applyBorder="1" applyAlignment="1">
      <alignment horizontal="left" vertical="center" wrapText="1"/>
    </xf>
    <xf numFmtId="0" fontId="29" fillId="0" borderId="51" xfId="4" applyFont="1" applyBorder="1" applyAlignment="1">
      <alignment horizontal="left" vertical="center" wrapText="1"/>
    </xf>
    <xf numFmtId="0" fontId="36" fillId="9" borderId="17" xfId="4" applyFont="1" applyFill="1" applyBorder="1" applyAlignment="1">
      <alignment horizontal="center" vertical="center" wrapText="1"/>
    </xf>
    <xf numFmtId="0" fontId="36" fillId="9" borderId="19" xfId="4" applyFont="1" applyFill="1" applyBorder="1" applyAlignment="1">
      <alignment horizontal="center" vertical="center" wrapText="1"/>
    </xf>
    <xf numFmtId="0" fontId="36" fillId="9" borderId="28" xfId="4" applyFont="1" applyFill="1" applyBorder="1" applyAlignment="1">
      <alignment horizontal="center" vertical="center" wrapText="1"/>
    </xf>
    <xf numFmtId="0" fontId="36" fillId="9" borderId="30" xfId="4" applyFont="1" applyFill="1" applyBorder="1" applyAlignment="1">
      <alignment horizontal="center" vertical="center" wrapText="1"/>
    </xf>
    <xf numFmtId="0" fontId="36" fillId="9" borderId="18" xfId="4" applyFont="1" applyFill="1" applyBorder="1" applyAlignment="1">
      <alignment horizontal="center" vertical="center" wrapText="1"/>
    </xf>
    <xf numFmtId="0" fontId="35" fillId="9" borderId="20" xfId="4" applyFont="1" applyFill="1" applyBorder="1" applyAlignment="1">
      <alignment horizontal="left" vertical="center" wrapText="1"/>
    </xf>
    <xf numFmtId="0" fontId="35" fillId="9" borderId="21" xfId="4" applyFont="1" applyFill="1" applyBorder="1" applyAlignment="1">
      <alignment horizontal="left" vertical="center" wrapText="1"/>
    </xf>
    <xf numFmtId="0" fontId="35" fillId="9" borderId="22" xfId="4" applyFont="1" applyFill="1" applyBorder="1" applyAlignment="1">
      <alignment horizontal="left" vertical="center" wrapText="1"/>
    </xf>
    <xf numFmtId="0" fontId="35" fillId="9" borderId="26" xfId="4" applyFont="1" applyFill="1" applyBorder="1" applyAlignment="1">
      <alignment horizontal="left" vertical="center" wrapText="1"/>
    </xf>
    <xf numFmtId="0" fontId="35" fillId="9" borderId="27" xfId="4" applyFont="1" applyFill="1" applyBorder="1" applyAlignment="1">
      <alignment horizontal="left" vertical="center" wrapText="1"/>
    </xf>
    <xf numFmtId="0" fontId="35" fillId="9" borderId="23" xfId="4" applyFont="1" applyFill="1" applyBorder="1" applyAlignment="1">
      <alignment horizontal="left" vertical="center" wrapText="1"/>
    </xf>
    <xf numFmtId="0" fontId="35" fillId="9" borderId="24" xfId="4" applyFont="1" applyFill="1" applyBorder="1" applyAlignment="1">
      <alignment horizontal="left" vertical="center" wrapText="1"/>
    </xf>
    <xf numFmtId="0" fontId="35" fillId="9" borderId="25" xfId="4" applyFont="1" applyFill="1" applyBorder="1" applyAlignment="1">
      <alignment horizontal="left" vertical="center" wrapText="1"/>
    </xf>
    <xf numFmtId="0" fontId="35" fillId="9" borderId="28" xfId="4" applyFont="1" applyFill="1" applyBorder="1" applyAlignment="1">
      <alignment horizontal="left" vertical="center" wrapText="1"/>
    </xf>
    <xf numFmtId="0" fontId="35" fillId="9" borderId="29" xfId="4" applyFont="1" applyFill="1" applyBorder="1" applyAlignment="1">
      <alignment horizontal="left" vertical="center" wrapText="1"/>
    </xf>
    <xf numFmtId="0" fontId="35" fillId="9" borderId="30" xfId="4" applyFont="1" applyFill="1" applyBorder="1" applyAlignment="1">
      <alignment horizontal="left" vertical="center" wrapText="1"/>
    </xf>
    <xf numFmtId="0" fontId="35" fillId="9" borderId="28" xfId="4" applyFont="1" applyFill="1" applyBorder="1" applyAlignment="1">
      <alignment horizontal="center" vertical="center" wrapText="1"/>
    </xf>
    <xf numFmtId="0" fontId="35" fillId="9" borderId="29" xfId="4" applyFont="1" applyFill="1" applyBorder="1" applyAlignment="1">
      <alignment horizontal="center" vertical="center" wrapText="1"/>
    </xf>
    <xf numFmtId="0" fontId="35" fillId="9" borderId="30" xfId="4" applyFont="1" applyFill="1" applyBorder="1" applyAlignment="1">
      <alignment horizontal="center" vertical="center" wrapText="1"/>
    </xf>
    <xf numFmtId="0" fontId="35" fillId="9" borderId="20" xfId="4" applyFont="1" applyFill="1" applyBorder="1" applyAlignment="1">
      <alignment horizontal="center" vertical="center" wrapText="1"/>
    </xf>
    <xf numFmtId="0" fontId="35" fillId="9" borderId="22" xfId="4" applyFont="1" applyFill="1" applyBorder="1" applyAlignment="1">
      <alignment horizontal="center" vertical="center" wrapText="1"/>
    </xf>
    <xf numFmtId="0" fontId="35" fillId="9" borderId="26" xfId="4" applyFont="1" applyFill="1" applyBorder="1" applyAlignment="1">
      <alignment horizontal="center" vertical="center" wrapText="1"/>
    </xf>
    <xf numFmtId="0" fontId="35" fillId="9" borderId="27" xfId="4" applyFont="1" applyFill="1" applyBorder="1" applyAlignment="1">
      <alignment horizontal="center" vertical="center" wrapText="1"/>
    </xf>
    <xf numFmtId="0" fontId="35" fillId="9" borderId="23" xfId="4" applyFont="1" applyFill="1" applyBorder="1" applyAlignment="1">
      <alignment horizontal="center" vertical="center" wrapText="1"/>
    </xf>
    <xf numFmtId="0" fontId="35" fillId="9" borderId="25" xfId="4" applyFont="1" applyFill="1" applyBorder="1" applyAlignment="1">
      <alignment horizontal="center" vertical="center" wrapText="1"/>
    </xf>
    <xf numFmtId="0" fontId="36" fillId="10" borderId="17" xfId="4" applyFont="1" applyFill="1" applyBorder="1" applyAlignment="1">
      <alignment horizontal="center" vertical="center" wrapText="1"/>
    </xf>
    <xf numFmtId="0" fontId="36" fillId="10" borderId="18" xfId="4" applyFont="1" applyFill="1" applyBorder="1" applyAlignment="1">
      <alignment horizontal="center" vertical="center" wrapText="1"/>
    </xf>
    <xf numFmtId="0" fontId="36" fillId="10" borderId="19" xfId="4" applyFont="1" applyFill="1" applyBorder="1" applyAlignment="1">
      <alignment horizontal="center" vertical="center" wrapText="1"/>
    </xf>
    <xf numFmtId="0" fontId="35" fillId="9" borderId="44" xfId="4" applyFont="1" applyFill="1" applyBorder="1" applyAlignment="1">
      <alignment horizontal="center" vertical="center" wrapText="1"/>
    </xf>
    <xf numFmtId="0" fontId="35" fillId="9" borderId="44" xfId="4" applyFont="1" applyFill="1" applyBorder="1" applyAlignment="1">
      <alignment horizontal="left" vertical="center" wrapText="1"/>
    </xf>
    <xf numFmtId="0" fontId="13" fillId="4" borderId="56" xfId="0" applyFont="1" applyFill="1" applyBorder="1" applyAlignment="1">
      <alignment horizontal="center" vertical="center" wrapText="1"/>
    </xf>
    <xf numFmtId="0" fontId="13" fillId="4" borderId="57" xfId="0" applyFont="1" applyFill="1" applyBorder="1" applyAlignment="1">
      <alignment horizontal="center" vertical="center"/>
    </xf>
    <xf numFmtId="14" fontId="10" fillId="0" borderId="56" xfId="0" applyNumberFormat="1" applyFont="1" applyBorder="1" applyAlignment="1">
      <alignment horizontal="center" vertical="center"/>
    </xf>
    <xf numFmtId="0" fontId="10" fillId="0" borderId="57" xfId="0" applyFont="1" applyBorder="1" applyAlignment="1">
      <alignment horizontal="center" vertical="center"/>
    </xf>
    <xf numFmtId="0" fontId="10" fillId="0" borderId="57" xfId="0" applyFont="1" applyBorder="1" applyAlignment="1">
      <alignment vertical="center" wrapText="1"/>
    </xf>
    <xf numFmtId="0" fontId="10" fillId="0" borderId="57" xfId="0" applyFont="1" applyBorder="1" applyAlignment="1">
      <alignment horizontal="center" vertical="center" wrapText="1"/>
    </xf>
    <xf numFmtId="0" fontId="10" fillId="0" borderId="57" xfId="0" applyFont="1" applyBorder="1" applyAlignment="1">
      <alignment vertical="center"/>
    </xf>
    <xf numFmtId="0" fontId="2" fillId="2" borderId="57"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1" fillId="0" borderId="58" xfId="0" applyFont="1" applyBorder="1" applyAlignment="1">
      <alignment vertical="center" wrapText="1"/>
    </xf>
    <xf numFmtId="0" fontId="1" fillId="0" borderId="58" xfId="0" applyFont="1" applyBorder="1" applyAlignment="1">
      <alignment horizontal="center" vertical="center"/>
    </xf>
    <xf numFmtId="0" fontId="1" fillId="0" borderId="58" xfId="0" applyFont="1" applyBorder="1" applyAlignment="1">
      <alignment horizontal="left" vertical="center" wrapText="1"/>
    </xf>
    <xf numFmtId="0" fontId="1" fillId="0" borderId="58" xfId="0" applyFont="1" applyBorder="1" applyAlignment="1">
      <alignment horizontal="center" vertical="center" wrapText="1"/>
    </xf>
    <xf numFmtId="14" fontId="1" fillId="0" borderId="58" xfId="0" applyNumberFormat="1" applyFont="1" applyBorder="1" applyAlignment="1">
      <alignment horizontal="center" vertical="center" wrapText="1"/>
    </xf>
    <xf numFmtId="9" fontId="1" fillId="0" borderId="58" xfId="1" applyFont="1" applyFill="1" applyBorder="1" applyAlignment="1" applyProtection="1">
      <alignment horizontal="center" vertical="center"/>
    </xf>
    <xf numFmtId="0" fontId="1" fillId="0" borderId="58" xfId="0" applyFont="1" applyBorder="1" applyAlignment="1" applyProtection="1">
      <alignment horizontal="center" vertical="center"/>
      <protection locked="0"/>
    </xf>
    <xf numFmtId="9" fontId="1" fillId="0" borderId="58" xfId="1" applyFont="1" applyFill="1" applyBorder="1" applyAlignment="1" applyProtection="1">
      <alignment horizontal="center" vertical="center"/>
      <protection locked="0"/>
    </xf>
    <xf numFmtId="9" fontId="1" fillId="0" borderId="58" xfId="0" applyNumberFormat="1" applyFont="1" applyBorder="1" applyAlignment="1">
      <alignment horizontal="center" vertical="center"/>
    </xf>
    <xf numFmtId="9" fontId="1" fillId="0" borderId="58" xfId="0" applyNumberFormat="1" applyFont="1" applyBorder="1" applyAlignment="1" applyProtection="1">
      <alignment horizontal="center" vertical="center"/>
      <protection locked="0"/>
    </xf>
    <xf numFmtId="0" fontId="1" fillId="0" borderId="58" xfId="0" applyFont="1" applyBorder="1" applyAlignment="1" applyProtection="1">
      <alignment horizontal="center" vertical="center" wrapText="1"/>
      <protection locked="0"/>
    </xf>
    <xf numFmtId="0" fontId="1" fillId="0" borderId="58" xfId="0" applyFont="1" applyBorder="1" applyAlignment="1" applyProtection="1">
      <alignment horizontal="left" vertical="center" wrapText="1"/>
      <protection locked="0"/>
    </xf>
    <xf numFmtId="0" fontId="1" fillId="0" borderId="58" xfId="0" applyFont="1" applyBorder="1" applyAlignment="1">
      <alignment vertical="center"/>
    </xf>
    <xf numFmtId="0" fontId="1" fillId="0" borderId="58" xfId="0" applyFont="1" applyBorder="1" applyAlignment="1" applyProtection="1">
      <alignment horizontal="left" vertical="center"/>
      <protection locked="0"/>
    </xf>
    <xf numFmtId="14" fontId="1" fillId="0" borderId="58" xfId="0" applyNumberFormat="1" applyFont="1" applyBorder="1" applyAlignment="1">
      <alignment horizontal="center" vertical="center"/>
    </xf>
    <xf numFmtId="0" fontId="0" fillId="0" borderId="31" xfId="0" applyBorder="1" applyAlignment="1"/>
    <xf numFmtId="0" fontId="25" fillId="5" borderId="59" xfId="0" applyFont="1" applyFill="1" applyBorder="1" applyAlignment="1">
      <alignment horizontal="left" vertical="center" wrapText="1"/>
    </xf>
    <xf numFmtId="0" fontId="25" fillId="5" borderId="59" xfId="0" applyFont="1" applyFill="1" applyBorder="1" applyAlignment="1">
      <alignment horizontal="center" vertical="center" wrapText="1"/>
    </xf>
    <xf numFmtId="14" fontId="25" fillId="5" borderId="59" xfId="0" applyNumberFormat="1" applyFont="1" applyFill="1" applyBorder="1" applyAlignment="1">
      <alignment horizontal="center" vertical="center" wrapText="1"/>
    </xf>
    <xf numFmtId="0" fontId="25" fillId="5" borderId="58" xfId="0" applyFont="1" applyFill="1" applyBorder="1" applyAlignment="1">
      <alignment horizontal="left" vertical="center" wrapText="1"/>
    </xf>
    <xf numFmtId="14" fontId="25" fillId="5" borderId="58" xfId="0" applyNumberFormat="1" applyFont="1" applyFill="1" applyBorder="1" applyAlignment="1">
      <alignment horizontal="center" vertical="center" wrapText="1"/>
    </xf>
    <xf numFmtId="0" fontId="0" fillId="5" borderId="31" xfId="0" applyFill="1" applyBorder="1" applyAlignment="1"/>
    <xf numFmtId="0" fontId="32" fillId="9" borderId="60" xfId="3" applyNumberFormat="1" applyFont="1" applyFill="1" applyBorder="1" applyAlignment="1" applyProtection="1">
      <alignment horizontal="center" vertical="center" wrapText="1"/>
    </xf>
    <xf numFmtId="0" fontId="32" fillId="9" borderId="60" xfId="3" applyNumberFormat="1" applyFont="1" applyFill="1" applyBorder="1" applyAlignment="1" applyProtection="1">
      <alignment horizontal="left" vertical="center" wrapText="1"/>
    </xf>
    <xf numFmtId="0" fontId="32" fillId="9" borderId="61" xfId="3" applyNumberFormat="1" applyFont="1" applyFill="1" applyBorder="1" applyAlignment="1" applyProtection="1">
      <alignment horizontal="left" vertical="center" wrapText="1"/>
    </xf>
    <xf numFmtId="0" fontId="35" fillId="9" borderId="60" xfId="4" applyNumberFormat="1" applyFont="1" applyFill="1" applyBorder="1" applyAlignment="1" applyProtection="1">
      <alignment horizontal="center" vertical="center" wrapText="1"/>
    </xf>
    <xf numFmtId="0" fontId="35" fillId="9" borderId="60" xfId="4" applyNumberFormat="1" applyFont="1" applyFill="1" applyBorder="1" applyAlignment="1" applyProtection="1">
      <alignment horizontal="left" vertical="center" wrapText="1"/>
    </xf>
    <xf numFmtId="0" fontId="35" fillId="9" borderId="62" xfId="4" applyFont="1" applyFill="1" applyBorder="1" applyAlignment="1">
      <alignment horizontal="left" vertical="center" wrapText="1"/>
    </xf>
    <xf numFmtId="0" fontId="35" fillId="9" borderId="63" xfId="4" applyFont="1" applyFill="1" applyBorder="1" applyAlignment="1">
      <alignment horizontal="left" vertical="center" wrapText="1"/>
    </xf>
    <xf numFmtId="0" fontId="35" fillId="9" borderId="64" xfId="4" applyFont="1" applyFill="1" applyBorder="1" applyAlignment="1">
      <alignment horizontal="left" vertical="center" wrapText="1"/>
    </xf>
    <xf numFmtId="0" fontId="35" fillId="9" borderId="65" xfId="4" applyFont="1" applyFill="1" applyBorder="1" applyAlignment="1">
      <alignment horizontal="center" vertical="center" wrapText="1"/>
    </xf>
    <xf numFmtId="0" fontId="35" fillId="9" borderId="65" xfId="4" applyFont="1" applyFill="1" applyBorder="1" applyAlignment="1">
      <alignment horizontal="left" vertical="center" wrapText="1"/>
    </xf>
    <xf numFmtId="0" fontId="35" fillId="9" borderId="66" xfId="4" applyFont="1" applyFill="1" applyBorder="1" applyAlignment="1">
      <alignment horizontal="left" vertical="center" wrapText="1"/>
    </xf>
    <xf numFmtId="0" fontId="35" fillId="9" borderId="67" xfId="4" applyFont="1" applyFill="1" applyBorder="1" applyAlignment="1">
      <alignment horizontal="left" vertical="center" wrapText="1"/>
    </xf>
    <xf numFmtId="0" fontId="35" fillId="9" borderId="68" xfId="4" applyFont="1" applyFill="1" applyBorder="1" applyAlignment="1">
      <alignment horizontal="left" vertical="center" wrapText="1"/>
    </xf>
  </cellXfs>
  <cellStyles count="5">
    <cellStyle name="Normal" xfId="0" builtinId="0"/>
    <cellStyle name="Normal 2" xfId="2" xr:uid="{D2F78B9B-177B-497E-BCFC-A4BF5A7B6BC7}"/>
    <cellStyle name="Normal 3" xfId="3" xr:uid="{0A87BF03-46A9-4AA7-B5BD-4759495728F8}"/>
    <cellStyle name="Normal 4" xfId="4" xr:uid="{E1C71599-B876-4E6B-A56F-C1D13986F42D}"/>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0</xdr:colOff>
      <xdr:row>0</xdr:row>
      <xdr:rowOff>0</xdr:rowOff>
    </xdr:from>
    <xdr:ext cx="3505200" cy="819150"/>
    <xdr:pic>
      <xdr:nvPicPr>
        <xdr:cNvPr id="2" name="Picture 1">
          <a:extLst>
            <a:ext uri="{FF2B5EF4-FFF2-40B4-BE49-F238E27FC236}">
              <a16:creationId xmlns:a16="http://schemas.microsoft.com/office/drawing/2014/main" id="{3347B2F1-E7E5-4ED4-89E6-D8C60D46CA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0"/>
          <a:ext cx="35052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34</xdr:col>
      <xdr:colOff>0</xdr:colOff>
      <xdr:row>2</xdr:row>
      <xdr:rowOff>0</xdr:rowOff>
    </xdr:from>
    <xdr:ext cx="1057275" cy="561975"/>
    <xdr:pic>
      <xdr:nvPicPr>
        <xdr:cNvPr id="3" name="Picture 2">
          <a:extLst>
            <a:ext uri="{FF2B5EF4-FFF2-40B4-BE49-F238E27FC236}">
              <a16:creationId xmlns:a16="http://schemas.microsoft.com/office/drawing/2014/main" id="{85F7B179-9291-4DE4-86D8-C6E1017E6E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726400" y="323850"/>
          <a:ext cx="10572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Sandra Patricia Pardo Ramirez" id="{8F5ED321-3917-4FCB-94D7-E22BFC5ACC25}" userId="S::sandra.pardo@uaesp.gov.co::3d799a72-8cd5-403e-ae0a-bf21c25dc027" providerId="AD"/>
  <person displayName="Sandra Beatriz Alvarado Salcedo" id="{30FF482E-C656-4886-8F9D-08F245A42989}" userId="S::sandra.alvarados@uaesp.gov.co::997a3b46-caed-4776-8886-e0f3fc4f215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7" dT="2024-01-12T22:22:50.31" personId="{30FF482E-C656-4886-8F9D-08F245A42989}" id="{B826737A-BBBF-4FA8-A4FF-FDA408BCD81C}">
    <text>La observación es de septiembre se va a dejar para diciembre? Igual para toda esta columna</text>
  </threadedComment>
  <threadedComment ref="P7" dT="2024-01-15T13:53:30.55" personId="{8F5ED321-3917-4FCB-94D7-E22BFC5ACC25}" id="{A75B61A4-7EB3-4DA9-95C1-4C8AE00DA262}" parentId="{B826737A-BBBF-4FA8-A4FF-FDA408BCD81C}">
    <text xml:space="preserve">Pensaba dejar la trazabilidad , siempre manteniendo históricos </text>
  </threadedComment>
  <threadedComment ref="P14" dT="2024-01-12T22:28:15.17" personId="{30FF482E-C656-4886-8F9D-08F245A42989}" id="{4DC8F4DE-736E-4FAC-8F45-5BCC6245CB96}">
    <text>No entendí la observación. Se deberia dejar como recomendación</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D7FB6-72F6-4A92-873C-2E260471EB23}">
  <dimension ref="A1:C33"/>
  <sheetViews>
    <sheetView topLeftCell="A7" workbookViewId="0">
      <selection activeCell="E31" sqref="E31"/>
    </sheetView>
  </sheetViews>
  <sheetFormatPr defaultColWidth="11.42578125" defaultRowHeight="15"/>
  <sheetData>
    <row r="1" spans="1:1">
      <c r="A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row r="18" spans="1:3">
      <c r="A18" t="s">
        <v>14</v>
      </c>
    </row>
    <row r="19" spans="1:3">
      <c r="A19" t="s">
        <v>15</v>
      </c>
    </row>
    <row r="20" spans="1:3">
      <c r="A20" t="s">
        <v>16</v>
      </c>
    </row>
    <row r="22" spans="1:3">
      <c r="A22" t="s">
        <v>17</v>
      </c>
    </row>
    <row r="23" spans="1:3">
      <c r="A23" t="s">
        <v>18</v>
      </c>
    </row>
    <row r="26" spans="1:3">
      <c r="A26" t="s">
        <v>19</v>
      </c>
    </row>
    <row r="28" spans="1:3">
      <c r="A28" t="s">
        <v>20</v>
      </c>
      <c r="C28" s="2" t="s">
        <v>21</v>
      </c>
    </row>
    <row r="32" spans="1:3">
      <c r="A32" t="s">
        <v>22</v>
      </c>
    </row>
    <row r="33" spans="1:1">
      <c r="A33" t="s">
        <v>23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EE904-72FC-44D3-8233-FCC5714C8CCE}">
  <dimension ref="A1:A16"/>
  <sheetViews>
    <sheetView workbookViewId="0">
      <selection activeCell="A17" sqref="A17"/>
    </sheetView>
  </sheetViews>
  <sheetFormatPr defaultColWidth="11.42578125" defaultRowHeight="15"/>
  <cols>
    <col min="1" max="1" width="37.7109375" customWidth="1"/>
  </cols>
  <sheetData>
    <row r="1" spans="1:1">
      <c r="A1" s="1" t="s">
        <v>715</v>
      </c>
    </row>
    <row r="2" spans="1:1">
      <c r="A2" t="s">
        <v>121</v>
      </c>
    </row>
    <row r="3" spans="1:1">
      <c r="A3" t="s">
        <v>136</v>
      </c>
    </row>
    <row r="4" spans="1:1">
      <c r="A4" t="s">
        <v>255</v>
      </c>
    </row>
    <row r="5" spans="1:1">
      <c r="A5" t="s">
        <v>225</v>
      </c>
    </row>
    <row r="6" spans="1:1">
      <c r="A6" t="s">
        <v>716</v>
      </c>
    </row>
    <row r="7" spans="1:1">
      <c r="A7" t="s">
        <v>717</v>
      </c>
    </row>
    <row r="8" spans="1:1">
      <c r="A8" t="s">
        <v>231</v>
      </c>
    </row>
    <row r="9" spans="1:1">
      <c r="A9" t="s">
        <v>644</v>
      </c>
    </row>
    <row r="10" spans="1:1">
      <c r="A10" t="s">
        <v>208</v>
      </c>
    </row>
    <row r="11" spans="1:1">
      <c r="A11" t="s">
        <v>112</v>
      </c>
    </row>
    <row r="12" spans="1:1">
      <c r="A12" t="s">
        <v>148</v>
      </c>
    </row>
    <row r="13" spans="1:1">
      <c r="A13" t="s">
        <v>259</v>
      </c>
    </row>
    <row r="14" spans="1:1">
      <c r="A14" t="s">
        <v>128</v>
      </c>
    </row>
    <row r="15" spans="1:1">
      <c r="A15" t="s">
        <v>158</v>
      </c>
    </row>
    <row r="16" spans="1:1">
      <c r="A16" t="s">
        <v>718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4DAF5-32B8-4088-B4A8-DAA01D10D05F}">
  <dimension ref="A1:N45"/>
  <sheetViews>
    <sheetView showGridLines="0" zoomScale="85" zoomScaleNormal="85" workbookViewId="0">
      <selection activeCell="B4" sqref="B4"/>
    </sheetView>
  </sheetViews>
  <sheetFormatPr defaultColWidth="11.42578125" defaultRowHeight="15.75"/>
  <cols>
    <col min="1" max="1" width="4.7109375" style="3" customWidth="1"/>
    <col min="2" max="2" width="157.5703125" style="3" customWidth="1"/>
    <col min="3" max="3" width="15.28515625" style="3" customWidth="1"/>
    <col min="4" max="4" width="15.140625" style="3" customWidth="1"/>
    <col min="5" max="6" width="15.5703125" style="3" customWidth="1"/>
    <col min="7" max="7" width="15.85546875" style="3" customWidth="1"/>
    <col min="8" max="8" width="11.42578125" style="3"/>
    <col min="9" max="9" width="13.42578125" style="3" customWidth="1"/>
    <col min="10" max="10" width="14.7109375" style="3" customWidth="1"/>
    <col min="11" max="11" width="17.5703125" style="3" customWidth="1"/>
    <col min="12" max="12" width="15.85546875" style="3" customWidth="1"/>
    <col min="13" max="16384" width="11.42578125" style="3"/>
  </cols>
  <sheetData>
    <row r="1" spans="1:2" ht="42.75" customHeight="1">
      <c r="A1" s="10" t="s">
        <v>24</v>
      </c>
      <c r="B1" s="11" t="s">
        <v>25</v>
      </c>
    </row>
    <row r="2" spans="1:2">
      <c r="B2" s="4"/>
    </row>
    <row r="3" spans="1:2">
      <c r="B3" s="5" t="s">
        <v>26</v>
      </c>
    </row>
    <row r="4" spans="1:2" ht="53.25" customHeight="1">
      <c r="B4" s="7" t="s">
        <v>27</v>
      </c>
    </row>
    <row r="5" spans="1:2" ht="229.5" customHeight="1">
      <c r="B5" s="7" t="s">
        <v>28</v>
      </c>
    </row>
    <row r="7" spans="1:2">
      <c r="A7" s="5" t="s">
        <v>29</v>
      </c>
      <c r="B7" s="5" t="s">
        <v>30</v>
      </c>
    </row>
    <row r="8" spans="1:2">
      <c r="B8" s="6" t="s">
        <v>31</v>
      </c>
    </row>
    <row r="10" spans="1:2">
      <c r="A10" s="5" t="s">
        <v>32</v>
      </c>
      <c r="B10" s="5" t="s">
        <v>33</v>
      </c>
    </row>
    <row r="11" spans="1:2">
      <c r="B11" s="6" t="s">
        <v>34</v>
      </c>
    </row>
    <row r="12" spans="1:2">
      <c r="B12" s="6" t="s">
        <v>35</v>
      </c>
    </row>
    <row r="13" spans="1:2">
      <c r="B13" s="6" t="s">
        <v>36</v>
      </c>
    </row>
    <row r="15" spans="1:2">
      <c r="A15" s="5" t="s">
        <v>37</v>
      </c>
      <c r="B15" s="5" t="s">
        <v>38</v>
      </c>
    </row>
    <row r="16" spans="1:2">
      <c r="B16" s="6" t="s">
        <v>39</v>
      </c>
    </row>
    <row r="18" spans="1:14">
      <c r="A18" s="5" t="s">
        <v>40</v>
      </c>
      <c r="B18" s="5" t="s">
        <v>41</v>
      </c>
    </row>
    <row r="19" spans="1:14" ht="53.25" customHeight="1">
      <c r="B19" s="7" t="s">
        <v>42</v>
      </c>
      <c r="C19" s="8"/>
      <c r="D19" s="8"/>
      <c r="E19" s="8"/>
      <c r="F19" s="8"/>
      <c r="G19" s="8"/>
      <c r="H19" s="8"/>
      <c r="I19" s="8"/>
      <c r="J19" s="8"/>
      <c r="K19" s="8"/>
      <c r="L19" s="8"/>
      <c r="M19" s="8"/>
      <c r="N19" s="8"/>
    </row>
    <row r="21" spans="1:14">
      <c r="A21" s="5" t="s">
        <v>43</v>
      </c>
      <c r="B21" s="5" t="s">
        <v>44</v>
      </c>
    </row>
    <row r="22" spans="1:14" ht="79.5" customHeight="1">
      <c r="B22" s="9" t="s">
        <v>45</v>
      </c>
    </row>
    <row r="23" spans="1:14">
      <c r="B23" s="9"/>
    </row>
    <row r="24" spans="1:14">
      <c r="A24" s="5" t="s">
        <v>46</v>
      </c>
      <c r="B24" s="5" t="s">
        <v>47</v>
      </c>
    </row>
    <row r="25" spans="1:14" ht="70.5" customHeight="1">
      <c r="B25" s="7" t="s">
        <v>48</v>
      </c>
    </row>
    <row r="27" spans="1:14">
      <c r="A27" s="5" t="s">
        <v>49</v>
      </c>
      <c r="B27" s="5" t="s">
        <v>50</v>
      </c>
    </row>
    <row r="28" spans="1:14" ht="63">
      <c r="B28" s="7" t="s">
        <v>51</v>
      </c>
    </row>
    <row r="29" spans="1:14">
      <c r="B29" s="7"/>
    </row>
    <row r="30" spans="1:14">
      <c r="A30" s="5" t="s">
        <v>52</v>
      </c>
      <c r="B30" s="5" t="s">
        <v>53</v>
      </c>
    </row>
    <row r="31" spans="1:14" ht="405.75" customHeight="1">
      <c r="B31" s="7" t="s">
        <v>54</v>
      </c>
    </row>
    <row r="33" spans="1:2">
      <c r="A33" s="5" t="s">
        <v>55</v>
      </c>
      <c r="B33" s="5" t="s">
        <v>56</v>
      </c>
    </row>
    <row r="34" spans="1:2" ht="47.25">
      <c r="B34" s="9" t="s">
        <v>57</v>
      </c>
    </row>
    <row r="35" spans="1:2" ht="49.5" customHeight="1">
      <c r="B35" s="9" t="s">
        <v>58</v>
      </c>
    </row>
    <row r="36" spans="1:2" ht="47.25">
      <c r="B36" s="9" t="s">
        <v>59</v>
      </c>
    </row>
    <row r="37" spans="1:2" ht="47.25">
      <c r="B37" s="9" t="s">
        <v>60</v>
      </c>
    </row>
    <row r="38" spans="1:2" ht="47.25">
      <c r="B38" s="9" t="s">
        <v>61</v>
      </c>
    </row>
    <row r="39" spans="1:2" ht="47.25">
      <c r="B39" s="9" t="s">
        <v>62</v>
      </c>
    </row>
    <row r="40" spans="1:2" ht="47.25">
      <c r="B40" s="9" t="s">
        <v>63</v>
      </c>
    </row>
    <row r="41" spans="1:2" ht="47.25">
      <c r="B41" s="9" t="s">
        <v>64</v>
      </c>
    </row>
    <row r="42" spans="1:2" ht="63">
      <c r="B42" s="9" t="s">
        <v>65</v>
      </c>
    </row>
    <row r="44" spans="1:2">
      <c r="A44" s="5" t="s">
        <v>66</v>
      </c>
      <c r="B44" s="5" t="s">
        <v>67</v>
      </c>
    </row>
    <row r="45" spans="1:2">
      <c r="B45" s="7" t="s">
        <v>68</v>
      </c>
    </row>
  </sheetData>
  <sheetProtection algorithmName="SHA-512" hashValue="IM9liF1y2o5+SP3u2CW3R21tXmcl2USFvZrHLMKXgtf/AATVAoPijYUIAlmk8ngnhOI4sW4xVlA/6SXophvapA==" saltValue="/WCL0IRXD9HYyo4gv5Fg5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AC7A5-4013-4BAD-A0C9-18C93315C720}">
  <dimension ref="A1:C3"/>
  <sheetViews>
    <sheetView workbookViewId="0">
      <selection activeCell="B9" sqref="B9"/>
    </sheetView>
  </sheetViews>
  <sheetFormatPr defaultColWidth="11.42578125" defaultRowHeight="15"/>
  <cols>
    <col min="1" max="1" width="14.28515625" customWidth="1"/>
    <col min="3" max="3" width="92.5703125" customWidth="1"/>
  </cols>
  <sheetData>
    <row r="1" spans="1:3" s="3" customFormat="1" ht="31.5">
      <c r="A1" s="475" t="s">
        <v>69</v>
      </c>
      <c r="B1" s="476" t="s">
        <v>70</v>
      </c>
      <c r="C1" s="476" t="s">
        <v>71</v>
      </c>
    </row>
    <row r="2" spans="1:3" s="3" customFormat="1" ht="31.5">
      <c r="A2" s="477">
        <v>44946</v>
      </c>
      <c r="B2" s="478">
        <v>0</v>
      </c>
      <c r="C2" s="479" t="s">
        <v>72</v>
      </c>
    </row>
    <row r="3" spans="1:3" s="3" customFormat="1" ht="15.75">
      <c r="A3" s="477">
        <v>44956</v>
      </c>
      <c r="B3" s="480">
        <v>1</v>
      </c>
      <c r="C3" s="481" t="s">
        <v>73</v>
      </c>
    </row>
  </sheetData>
  <sheetProtection algorithmName="SHA-512" hashValue="vSIUt23rfb1dZbjLwz4v5YZ2CjGxO/l4VHsToXi/rtOO5ltVNjIUDTk/zvHcGa8rxyFS1JdOOV3Rp9bVUgyYJA==" saltValue="QGam2gCDCAmP/phac7lUK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CB0C7-AC9C-44B0-9DC1-D9B3F07D41DA}">
  <sheetPr filterMode="1"/>
  <dimension ref="A1:BS72"/>
  <sheetViews>
    <sheetView showGridLines="0" topLeftCell="E1" zoomScale="70" zoomScaleNormal="70" workbookViewId="0">
      <pane ySplit="3" topLeftCell="A56" activePane="bottomLeft" state="frozen"/>
      <selection pane="bottomLeft" activeCell="D60" sqref="D60"/>
      <selection activeCell="C1" sqref="C1"/>
    </sheetView>
  </sheetViews>
  <sheetFormatPr defaultColWidth="11.42578125" defaultRowHeight="14.25"/>
  <cols>
    <col min="1" max="1" width="43.42578125" style="12" customWidth="1"/>
    <col min="2" max="2" width="59.5703125" style="39" customWidth="1"/>
    <col min="3" max="3" width="6.140625" style="12" customWidth="1"/>
    <col min="4" max="4" width="37.28515625" style="39" customWidth="1"/>
    <col min="5" max="5" width="23.42578125" style="39" customWidth="1"/>
    <col min="6" max="6" width="22.85546875" style="39" customWidth="1"/>
    <col min="7" max="7" width="19.5703125" style="39" customWidth="1"/>
    <col min="8" max="8" width="17.7109375" style="12" customWidth="1"/>
    <col min="9" max="9" width="16" style="13" customWidth="1"/>
    <col min="10" max="10" width="13.140625" style="12" customWidth="1"/>
    <col min="11" max="11" width="15.5703125" style="13" customWidth="1"/>
    <col min="12" max="12" width="31.42578125" style="12" customWidth="1"/>
    <col min="13" max="13" width="11.42578125" style="12" customWidth="1"/>
    <col min="14" max="14" width="11.42578125" style="13" customWidth="1"/>
    <col min="15" max="15" width="11.42578125" style="12" customWidth="1"/>
    <col min="16" max="16" width="11.42578125" style="13" customWidth="1"/>
    <col min="17" max="17" width="32.28515625" style="12" customWidth="1"/>
    <col min="18" max="18" width="11.42578125" style="12"/>
    <col min="19" max="19" width="11.42578125" style="13"/>
    <col min="20" max="20" width="11.42578125" style="12"/>
    <col min="21" max="21" width="11.42578125" style="13"/>
    <col min="22" max="22" width="36.5703125" style="12" customWidth="1"/>
    <col min="23" max="23" width="11.42578125" style="12"/>
    <col min="24" max="24" width="11.42578125" style="13"/>
    <col min="25" max="25" width="11.42578125" style="12"/>
    <col min="26" max="26" width="11.42578125" style="13"/>
    <col min="27" max="27" width="26.28515625" style="12" customWidth="1"/>
    <col min="28" max="28" width="11.42578125" style="12"/>
    <col min="29" max="29" width="11.42578125" style="13"/>
    <col min="30" max="30" width="11.42578125" style="12"/>
    <col min="31" max="31" width="11.42578125" style="13"/>
    <col min="32" max="32" width="18.28515625" style="12" customWidth="1"/>
    <col min="33" max="33" width="11.42578125" style="12"/>
    <col min="34" max="34" width="11.42578125" style="13"/>
    <col min="35" max="35" width="11.42578125" style="12"/>
    <col min="36" max="36" width="11.42578125" style="13"/>
    <col min="37" max="37" width="29.7109375" style="12" customWidth="1"/>
    <col min="38" max="38" width="11.42578125" style="12"/>
    <col min="39" max="39" width="11.42578125" style="13"/>
    <col min="40" max="40" width="11.42578125" style="12"/>
    <col min="41" max="41" width="11.42578125" style="13"/>
    <col min="42" max="43" width="11.42578125" style="12"/>
    <col min="44" max="44" width="11.42578125" style="13"/>
    <col min="45" max="45" width="11.42578125" style="12"/>
    <col min="46" max="46" width="11.42578125" style="13"/>
    <col min="47" max="48" width="11.42578125" style="12"/>
    <col min="49" max="49" width="11.42578125" style="13"/>
    <col min="50" max="50" width="11.42578125" style="12"/>
    <col min="51" max="51" width="11.42578125" style="13"/>
    <col min="52" max="53" width="11.42578125" style="12"/>
    <col min="54" max="54" width="11.42578125" style="13"/>
    <col min="55" max="55" width="11.42578125" style="12"/>
    <col min="56" max="56" width="11.42578125" style="13"/>
    <col min="57" max="58" width="11.42578125" style="12"/>
    <col min="59" max="59" width="11.42578125" style="13"/>
    <col min="60" max="60" width="11.42578125" style="12"/>
    <col min="61" max="61" width="11.42578125" style="13"/>
    <col min="62" max="63" width="11.42578125" style="12"/>
    <col min="64" max="64" width="11.42578125" style="13"/>
    <col min="65" max="65" width="11.42578125" style="12"/>
    <col min="66" max="66" width="11.42578125" style="13"/>
    <col min="67" max="67" width="11.42578125" style="12"/>
    <col min="68" max="68" width="15.5703125" style="12" customWidth="1"/>
    <col min="69" max="69" width="15.5703125" style="14" customWidth="1"/>
    <col min="70" max="71" width="14.42578125" style="12" customWidth="1"/>
    <col min="72" max="16384" width="11.42578125" style="12"/>
  </cols>
  <sheetData>
    <row r="1" spans="1:71" ht="16.5" customHeight="1">
      <c r="A1" s="300" t="s">
        <v>74</v>
      </c>
      <c r="B1" s="301"/>
      <c r="C1" s="301"/>
      <c r="D1" s="301"/>
      <c r="E1" s="301"/>
      <c r="F1" s="301"/>
      <c r="G1" s="301"/>
    </row>
    <row r="2" spans="1:71" ht="30.75" customHeight="1">
      <c r="A2" s="482" t="s">
        <v>75</v>
      </c>
      <c r="B2" s="482" t="s">
        <v>76</v>
      </c>
      <c r="C2" s="296" t="s">
        <v>77</v>
      </c>
      <c r="D2" s="298" t="s">
        <v>78</v>
      </c>
      <c r="E2" s="298" t="s">
        <v>79</v>
      </c>
      <c r="F2" s="298" t="s">
        <v>80</v>
      </c>
      <c r="G2" s="298" t="s">
        <v>81</v>
      </c>
      <c r="H2" s="483" t="s">
        <v>82</v>
      </c>
      <c r="I2" s="483"/>
      <c r="J2" s="483"/>
      <c r="K2" s="483"/>
      <c r="L2" s="483"/>
      <c r="M2" s="483" t="s">
        <v>83</v>
      </c>
      <c r="N2" s="483"/>
      <c r="O2" s="483"/>
      <c r="P2" s="483"/>
      <c r="Q2" s="483"/>
      <c r="R2" s="483" t="s">
        <v>84</v>
      </c>
      <c r="S2" s="483"/>
      <c r="T2" s="483"/>
      <c r="U2" s="483"/>
      <c r="V2" s="483"/>
      <c r="W2" s="483" t="s">
        <v>85</v>
      </c>
      <c r="X2" s="483"/>
      <c r="Y2" s="483"/>
      <c r="Z2" s="483"/>
      <c r="AA2" s="483"/>
      <c r="AB2" s="483" t="s">
        <v>86</v>
      </c>
      <c r="AC2" s="483"/>
      <c r="AD2" s="483"/>
      <c r="AE2" s="483"/>
      <c r="AF2" s="483"/>
      <c r="AG2" s="483" t="s">
        <v>87</v>
      </c>
      <c r="AH2" s="483"/>
      <c r="AI2" s="483"/>
      <c r="AJ2" s="483"/>
      <c r="AK2" s="483"/>
      <c r="AL2" s="483" t="s">
        <v>88</v>
      </c>
      <c r="AM2" s="483"/>
      <c r="AN2" s="483"/>
      <c r="AO2" s="483"/>
      <c r="AP2" s="483"/>
      <c r="AQ2" s="483" t="s">
        <v>89</v>
      </c>
      <c r="AR2" s="483"/>
      <c r="AS2" s="483"/>
      <c r="AT2" s="483"/>
      <c r="AU2" s="483"/>
      <c r="AV2" s="483" t="s">
        <v>90</v>
      </c>
      <c r="AW2" s="483"/>
      <c r="AX2" s="483"/>
      <c r="AY2" s="483"/>
      <c r="AZ2" s="483"/>
      <c r="BA2" s="483" t="s">
        <v>91</v>
      </c>
      <c r="BB2" s="483"/>
      <c r="BC2" s="483"/>
      <c r="BD2" s="483"/>
      <c r="BE2" s="483"/>
      <c r="BF2" s="483" t="s">
        <v>92</v>
      </c>
      <c r="BG2" s="483"/>
      <c r="BH2" s="483"/>
      <c r="BI2" s="483"/>
      <c r="BJ2" s="483"/>
      <c r="BK2" s="483" t="s">
        <v>93</v>
      </c>
      <c r="BL2" s="483"/>
      <c r="BM2" s="483"/>
      <c r="BN2" s="483"/>
      <c r="BO2" s="483"/>
      <c r="BP2" s="294" t="s">
        <v>94</v>
      </c>
      <c r="BQ2" s="294" t="s">
        <v>95</v>
      </c>
      <c r="BR2" s="294" t="s">
        <v>96</v>
      </c>
      <c r="BS2" s="294" t="s">
        <v>97</v>
      </c>
    </row>
    <row r="3" spans="1:71" ht="45">
      <c r="A3" s="482"/>
      <c r="B3" s="482"/>
      <c r="C3" s="297"/>
      <c r="D3" s="299" t="s">
        <v>78</v>
      </c>
      <c r="E3" s="299" t="s">
        <v>79</v>
      </c>
      <c r="F3" s="299" t="s">
        <v>80</v>
      </c>
      <c r="G3" s="299" t="s">
        <v>81</v>
      </c>
      <c r="H3" s="15" t="s">
        <v>98</v>
      </c>
      <c r="I3" s="16" t="s">
        <v>99</v>
      </c>
      <c r="J3" s="15" t="s">
        <v>100</v>
      </c>
      <c r="K3" s="16" t="s">
        <v>101</v>
      </c>
      <c r="L3" s="15" t="s">
        <v>102</v>
      </c>
      <c r="M3" s="15" t="s">
        <v>98</v>
      </c>
      <c r="N3" s="16" t="s">
        <v>99</v>
      </c>
      <c r="O3" s="15" t="s">
        <v>100</v>
      </c>
      <c r="P3" s="16" t="s">
        <v>101</v>
      </c>
      <c r="Q3" s="15" t="s">
        <v>102</v>
      </c>
      <c r="R3" s="15" t="s">
        <v>98</v>
      </c>
      <c r="S3" s="16" t="s">
        <v>99</v>
      </c>
      <c r="T3" s="15" t="s">
        <v>100</v>
      </c>
      <c r="U3" s="16" t="s">
        <v>101</v>
      </c>
      <c r="V3" s="15" t="s">
        <v>102</v>
      </c>
      <c r="W3" s="15" t="s">
        <v>98</v>
      </c>
      <c r="X3" s="16" t="s">
        <v>99</v>
      </c>
      <c r="Y3" s="15" t="s">
        <v>100</v>
      </c>
      <c r="Z3" s="16" t="s">
        <v>101</v>
      </c>
      <c r="AA3" s="15" t="s">
        <v>102</v>
      </c>
      <c r="AB3" s="15" t="s">
        <v>98</v>
      </c>
      <c r="AC3" s="16" t="s">
        <v>99</v>
      </c>
      <c r="AD3" s="15" t="s">
        <v>100</v>
      </c>
      <c r="AE3" s="16" t="s">
        <v>101</v>
      </c>
      <c r="AF3" s="15" t="s">
        <v>102</v>
      </c>
      <c r="AG3" s="15" t="s">
        <v>98</v>
      </c>
      <c r="AH3" s="16" t="s">
        <v>99</v>
      </c>
      <c r="AI3" s="15" t="s">
        <v>100</v>
      </c>
      <c r="AJ3" s="16" t="s">
        <v>101</v>
      </c>
      <c r="AK3" s="15" t="s">
        <v>102</v>
      </c>
      <c r="AL3" s="15" t="s">
        <v>98</v>
      </c>
      <c r="AM3" s="16" t="s">
        <v>99</v>
      </c>
      <c r="AN3" s="15" t="s">
        <v>100</v>
      </c>
      <c r="AO3" s="16" t="s">
        <v>101</v>
      </c>
      <c r="AP3" s="15" t="s">
        <v>102</v>
      </c>
      <c r="AQ3" s="15" t="s">
        <v>98</v>
      </c>
      <c r="AR3" s="16" t="s">
        <v>99</v>
      </c>
      <c r="AS3" s="15" t="s">
        <v>100</v>
      </c>
      <c r="AT3" s="16" t="s">
        <v>101</v>
      </c>
      <c r="AU3" s="15" t="s">
        <v>102</v>
      </c>
      <c r="AV3" s="15" t="s">
        <v>98</v>
      </c>
      <c r="AW3" s="16" t="s">
        <v>99</v>
      </c>
      <c r="AX3" s="15" t="s">
        <v>100</v>
      </c>
      <c r="AY3" s="16" t="s">
        <v>101</v>
      </c>
      <c r="AZ3" s="15" t="s">
        <v>102</v>
      </c>
      <c r="BA3" s="15" t="s">
        <v>98</v>
      </c>
      <c r="BB3" s="16" t="s">
        <v>99</v>
      </c>
      <c r="BC3" s="15" t="s">
        <v>100</v>
      </c>
      <c r="BD3" s="16" t="s">
        <v>101</v>
      </c>
      <c r="BE3" s="15" t="s">
        <v>102</v>
      </c>
      <c r="BF3" s="15" t="s">
        <v>98</v>
      </c>
      <c r="BG3" s="16" t="s">
        <v>99</v>
      </c>
      <c r="BH3" s="15" t="s">
        <v>100</v>
      </c>
      <c r="BI3" s="16" t="s">
        <v>101</v>
      </c>
      <c r="BJ3" s="15" t="s">
        <v>102</v>
      </c>
      <c r="BK3" s="15" t="s">
        <v>98</v>
      </c>
      <c r="BL3" s="16" t="s">
        <v>99</v>
      </c>
      <c r="BM3" s="15" t="s">
        <v>100</v>
      </c>
      <c r="BN3" s="16" t="s">
        <v>101</v>
      </c>
      <c r="BO3" s="15" t="s">
        <v>102</v>
      </c>
      <c r="BP3" s="295"/>
      <c r="BQ3" s="295"/>
      <c r="BR3" s="295"/>
      <c r="BS3" s="295"/>
    </row>
    <row r="4" spans="1:71" ht="62.25" hidden="1" customHeight="1">
      <c r="A4" s="484" t="s">
        <v>103</v>
      </c>
      <c r="B4" s="484" t="s">
        <v>104</v>
      </c>
      <c r="C4" s="485" t="s">
        <v>32</v>
      </c>
      <c r="D4" s="486" t="s">
        <v>105</v>
      </c>
      <c r="E4" s="486" t="s">
        <v>106</v>
      </c>
      <c r="F4" s="487" t="s">
        <v>107</v>
      </c>
      <c r="G4" s="488">
        <v>45275</v>
      </c>
      <c r="H4" s="485"/>
      <c r="I4" s="489"/>
      <c r="J4" s="490"/>
      <c r="K4" s="491"/>
      <c r="L4" s="490"/>
      <c r="M4" s="485"/>
      <c r="N4" s="492"/>
      <c r="O4" s="490"/>
      <c r="P4" s="493"/>
      <c r="Q4" s="490"/>
      <c r="R4" s="485"/>
      <c r="S4" s="492"/>
      <c r="T4" s="490"/>
      <c r="U4" s="493"/>
      <c r="V4" s="490"/>
      <c r="W4" s="485">
        <v>1</v>
      </c>
      <c r="X4" s="492">
        <v>0.34</v>
      </c>
      <c r="Y4" s="490"/>
      <c r="Z4" s="493">
        <v>0.34</v>
      </c>
      <c r="AA4" s="494" t="s">
        <v>108</v>
      </c>
      <c r="AB4" s="485"/>
      <c r="AC4" s="492"/>
      <c r="AD4" s="490"/>
      <c r="AE4" s="493"/>
      <c r="AF4" s="490"/>
      <c r="AG4" s="485"/>
      <c r="AH4" s="492"/>
      <c r="AI4" s="490"/>
      <c r="AJ4" s="493"/>
      <c r="AK4" s="490"/>
      <c r="AL4" s="485"/>
      <c r="AM4" s="492"/>
      <c r="AN4" s="490"/>
      <c r="AO4" s="493"/>
      <c r="AP4" s="490"/>
      <c r="AQ4" s="485">
        <v>1</v>
      </c>
      <c r="AR4" s="492">
        <v>0.33</v>
      </c>
      <c r="AS4" s="490"/>
      <c r="AT4" s="493"/>
      <c r="AU4" s="490"/>
      <c r="AV4" s="485"/>
      <c r="AW4" s="492"/>
      <c r="AX4" s="490"/>
      <c r="AY4" s="493"/>
      <c r="AZ4" s="490"/>
      <c r="BA4" s="485"/>
      <c r="BB4" s="492"/>
      <c r="BC4" s="490"/>
      <c r="BD4" s="493"/>
      <c r="BE4" s="490"/>
      <c r="BF4" s="485"/>
      <c r="BG4" s="492"/>
      <c r="BH4" s="490"/>
      <c r="BI4" s="493"/>
      <c r="BJ4" s="490"/>
      <c r="BK4" s="485">
        <v>1</v>
      </c>
      <c r="BL4" s="492">
        <v>0.33</v>
      </c>
      <c r="BM4" s="490"/>
      <c r="BN4" s="493"/>
      <c r="BO4" s="490"/>
      <c r="BP4" s="485">
        <f>SUM(H4,M4,R4,W4,AB4,AG4,AL4,AQ4,AV4,BA4,BF4,BK4)</f>
        <v>3</v>
      </c>
      <c r="BQ4" s="492">
        <f>SUM(I4,N4,S4,X4,AC4,AH4,AM4,AR4,AW4,BB4,BG4,BL4)</f>
        <v>1</v>
      </c>
      <c r="BR4" s="492">
        <f>SUM(J4,O4,T4,Y4,AD4,AI4,AN4,AS4,AX4,BC4,BH4,BM4)</f>
        <v>0</v>
      </c>
      <c r="BS4" s="492">
        <f>SUM(K4,P4,U4,Z4,AE4,AJ4,AO4,AT4,AY4,BD4,BI4,BN4)</f>
        <v>0.34</v>
      </c>
    </row>
    <row r="5" spans="1:71" ht="126" hidden="1" customHeight="1">
      <c r="A5" s="17" t="s">
        <v>103</v>
      </c>
      <c r="B5" s="17" t="s">
        <v>104</v>
      </c>
      <c r="C5" s="18" t="s">
        <v>109</v>
      </c>
      <c r="D5" s="19" t="s">
        <v>110</v>
      </c>
      <c r="E5" s="19" t="s">
        <v>111</v>
      </c>
      <c r="F5" s="20" t="s">
        <v>112</v>
      </c>
      <c r="G5" s="21">
        <v>45290</v>
      </c>
      <c r="H5" s="22">
        <v>1</v>
      </c>
      <c r="I5" s="23">
        <v>0.08</v>
      </c>
      <c r="J5" s="60">
        <v>1</v>
      </c>
      <c r="K5" s="61">
        <v>0.08</v>
      </c>
      <c r="L5" s="76" t="s">
        <v>113</v>
      </c>
      <c r="M5" s="22">
        <v>1</v>
      </c>
      <c r="N5" s="24">
        <v>0.08</v>
      </c>
      <c r="O5" s="60">
        <v>1</v>
      </c>
      <c r="P5" s="71">
        <v>0.08</v>
      </c>
      <c r="Q5" s="19" t="s">
        <v>114</v>
      </c>
      <c r="R5" s="22">
        <v>1</v>
      </c>
      <c r="S5" s="24">
        <v>0.08</v>
      </c>
      <c r="T5" s="60">
        <v>1</v>
      </c>
      <c r="U5" s="71">
        <v>0.08</v>
      </c>
      <c r="V5" s="19" t="s">
        <v>115</v>
      </c>
      <c r="W5" s="22">
        <v>1</v>
      </c>
      <c r="X5" s="24">
        <v>0.08</v>
      </c>
      <c r="Y5" s="22">
        <v>1</v>
      </c>
      <c r="Z5" s="71">
        <v>0.08</v>
      </c>
      <c r="AA5" s="80" t="s">
        <v>116</v>
      </c>
      <c r="AB5" s="22">
        <v>1</v>
      </c>
      <c r="AC5" s="24">
        <v>0.08</v>
      </c>
      <c r="AD5" s="60">
        <v>1</v>
      </c>
      <c r="AE5" s="71">
        <v>0.08</v>
      </c>
      <c r="AF5" s="80" t="s">
        <v>117</v>
      </c>
      <c r="AG5" s="22">
        <v>1</v>
      </c>
      <c r="AH5" s="24">
        <v>0.08</v>
      </c>
      <c r="AI5" s="60"/>
      <c r="AJ5" s="71"/>
      <c r="AK5" s="60"/>
      <c r="AL5" s="22">
        <v>1</v>
      </c>
      <c r="AM5" s="24">
        <v>0.08</v>
      </c>
      <c r="AN5" s="60"/>
      <c r="AO5" s="71"/>
      <c r="AP5" s="60"/>
      <c r="AQ5" s="22">
        <v>1</v>
      </c>
      <c r="AR5" s="24">
        <v>0.08</v>
      </c>
      <c r="AS5" s="60"/>
      <c r="AT5" s="71"/>
      <c r="AU5" s="60"/>
      <c r="AV5" s="22">
        <v>1</v>
      </c>
      <c r="AW5" s="24">
        <v>0.09</v>
      </c>
      <c r="AX5" s="60"/>
      <c r="AY5" s="71"/>
      <c r="AZ5" s="60"/>
      <c r="BA5" s="22">
        <v>1</v>
      </c>
      <c r="BB5" s="24">
        <v>0.09</v>
      </c>
      <c r="BC5" s="60"/>
      <c r="BD5" s="71"/>
      <c r="BE5" s="60"/>
      <c r="BF5" s="22">
        <v>1</v>
      </c>
      <c r="BG5" s="24">
        <v>0.09</v>
      </c>
      <c r="BH5" s="60"/>
      <c r="BI5" s="71"/>
      <c r="BJ5" s="60"/>
      <c r="BK5" s="22">
        <v>1</v>
      </c>
      <c r="BL5" s="24">
        <v>0.09</v>
      </c>
      <c r="BM5" s="60"/>
      <c r="BN5" s="71"/>
      <c r="BO5" s="60"/>
      <c r="BP5" s="22">
        <f t="shared" ref="BP5:BP72" si="0">SUM(H5,M5,R5,W5,AB5,AG5,AL5,AQ5,AV5,BA5,BF5,BK5)</f>
        <v>12</v>
      </c>
      <c r="BQ5" s="24">
        <f t="shared" ref="BQ5:BQ72" si="1">SUM(I5,N5,S5,X5,AC5,AH5,AM5,AR5,AW5,BB5,BG5,BL5)</f>
        <v>0.99999999999999989</v>
      </c>
      <c r="BR5" s="22">
        <f t="shared" ref="BR5:BR72" si="2">SUM(J5,O5,T5,Y5,AD5,AI5,AN5,AS5,AX5,BC5,BH5,BM5)</f>
        <v>5</v>
      </c>
      <c r="BS5" s="24">
        <f>SUM(K5,P5,U5,AA5,AE5,AJ5,AO5,AT5,AY5,BD5,BI5,BN5)</f>
        <v>0.32</v>
      </c>
    </row>
    <row r="6" spans="1:71" ht="49.5" hidden="1" customHeight="1">
      <c r="A6" s="17" t="s">
        <v>103</v>
      </c>
      <c r="B6" s="17" t="s">
        <v>104</v>
      </c>
      <c r="C6" s="18" t="s">
        <v>118</v>
      </c>
      <c r="D6" s="25" t="s">
        <v>119</v>
      </c>
      <c r="E6" s="25" t="s">
        <v>120</v>
      </c>
      <c r="F6" s="26" t="s">
        <v>121</v>
      </c>
      <c r="G6" s="27">
        <v>45189</v>
      </c>
      <c r="H6" s="18"/>
      <c r="I6" s="28"/>
      <c r="J6" s="62"/>
      <c r="K6" s="63"/>
      <c r="L6" s="62"/>
      <c r="M6" s="18"/>
      <c r="N6" s="29"/>
      <c r="O6" s="62"/>
      <c r="P6" s="72"/>
      <c r="Q6" s="62"/>
      <c r="R6" s="18"/>
      <c r="S6" s="29"/>
      <c r="T6" s="62"/>
      <c r="U6" s="72"/>
      <c r="V6" s="62"/>
      <c r="W6" s="18"/>
      <c r="X6" s="29"/>
      <c r="Y6" s="62"/>
      <c r="Z6" s="72"/>
      <c r="AA6" s="62"/>
      <c r="AB6" s="18"/>
      <c r="AC6" s="29"/>
      <c r="AD6" s="62"/>
      <c r="AE6" s="72"/>
      <c r="AF6" s="62"/>
      <c r="AG6" s="18"/>
      <c r="AH6" s="29"/>
      <c r="AI6" s="62"/>
      <c r="AJ6" s="72"/>
      <c r="AK6" s="62"/>
      <c r="AL6" s="18"/>
      <c r="AM6" s="29"/>
      <c r="AN6" s="62"/>
      <c r="AO6" s="72"/>
      <c r="AP6" s="62"/>
      <c r="AQ6" s="18"/>
      <c r="AR6" s="29"/>
      <c r="AS6" s="62"/>
      <c r="AT6" s="72"/>
      <c r="AU6" s="62"/>
      <c r="AV6" s="18">
        <v>1</v>
      </c>
      <c r="AW6" s="29">
        <v>1</v>
      </c>
      <c r="AX6" s="62"/>
      <c r="AY6" s="72"/>
      <c r="AZ6" s="62"/>
      <c r="BA6" s="18"/>
      <c r="BB6" s="29"/>
      <c r="BC6" s="62"/>
      <c r="BD6" s="72"/>
      <c r="BE6" s="62"/>
      <c r="BF6" s="18"/>
      <c r="BG6" s="29"/>
      <c r="BH6" s="62"/>
      <c r="BI6" s="72"/>
      <c r="BJ6" s="62"/>
      <c r="BK6" s="18"/>
      <c r="BL6" s="29"/>
      <c r="BM6" s="62"/>
      <c r="BN6" s="72"/>
      <c r="BO6" s="62"/>
      <c r="BP6" s="18">
        <f t="shared" ref="BP6:BS7" si="3">SUM(H6,M6,R6,W6,AB6,AG6,AL6,AQ6,AV6,BA6,BF6,BK6)</f>
        <v>1</v>
      </c>
      <c r="BQ6" s="29">
        <f t="shared" si="3"/>
        <v>1</v>
      </c>
      <c r="BR6" s="18">
        <f t="shared" si="3"/>
        <v>0</v>
      </c>
      <c r="BS6" s="29">
        <f t="shared" si="3"/>
        <v>0</v>
      </c>
    </row>
    <row r="7" spans="1:71" ht="49.5" hidden="1" customHeight="1">
      <c r="A7" s="17" t="s">
        <v>103</v>
      </c>
      <c r="B7" s="17" t="s">
        <v>104</v>
      </c>
      <c r="C7" s="18" t="s">
        <v>122</v>
      </c>
      <c r="D7" s="25" t="s">
        <v>123</v>
      </c>
      <c r="E7" s="25" t="s">
        <v>124</v>
      </c>
      <c r="F7" s="26" t="s">
        <v>121</v>
      </c>
      <c r="G7" s="27">
        <v>45230</v>
      </c>
      <c r="H7" s="18"/>
      <c r="I7" s="28"/>
      <c r="J7" s="62"/>
      <c r="K7" s="63"/>
      <c r="L7" s="62"/>
      <c r="M7" s="18"/>
      <c r="N7" s="29"/>
      <c r="O7" s="62"/>
      <c r="P7" s="72"/>
      <c r="Q7" s="62"/>
      <c r="R7" s="18"/>
      <c r="S7" s="29"/>
      <c r="T7" s="62"/>
      <c r="U7" s="72"/>
      <c r="V7" s="62"/>
      <c r="W7" s="18"/>
      <c r="X7" s="29"/>
      <c r="Y7" s="62"/>
      <c r="Z7" s="72"/>
      <c r="AA7" s="62"/>
      <c r="AB7" s="18"/>
      <c r="AC7" s="29"/>
      <c r="AD7" s="62"/>
      <c r="AE7" s="72"/>
      <c r="AF7" s="62"/>
      <c r="AG7" s="18"/>
      <c r="AH7" s="29"/>
      <c r="AI7" s="62"/>
      <c r="AJ7" s="72"/>
      <c r="AK7" s="62"/>
      <c r="AL7" s="18"/>
      <c r="AM7" s="29"/>
      <c r="AN7" s="62"/>
      <c r="AO7" s="72"/>
      <c r="AP7" s="62"/>
      <c r="AQ7" s="18"/>
      <c r="AR7" s="29"/>
      <c r="AS7" s="62"/>
      <c r="AT7" s="72"/>
      <c r="AU7" s="62"/>
      <c r="AV7" s="18"/>
      <c r="AW7" s="29"/>
      <c r="AX7" s="62"/>
      <c r="AY7" s="72"/>
      <c r="AZ7" s="62"/>
      <c r="BA7" s="18">
        <v>1</v>
      </c>
      <c r="BB7" s="29">
        <v>1</v>
      </c>
      <c r="BC7" s="62"/>
      <c r="BD7" s="72"/>
      <c r="BE7" s="62"/>
      <c r="BF7" s="18"/>
      <c r="BG7" s="29"/>
      <c r="BH7" s="62"/>
      <c r="BI7" s="72"/>
      <c r="BJ7" s="62"/>
      <c r="BK7" s="18"/>
      <c r="BL7" s="29"/>
      <c r="BM7" s="62"/>
      <c r="BN7" s="72"/>
      <c r="BO7" s="62"/>
      <c r="BP7" s="18">
        <f t="shared" si="3"/>
        <v>1</v>
      </c>
      <c r="BQ7" s="29">
        <f t="shared" si="3"/>
        <v>1</v>
      </c>
      <c r="BR7" s="18">
        <f t="shared" si="3"/>
        <v>0</v>
      </c>
      <c r="BS7" s="29">
        <f t="shared" si="3"/>
        <v>0</v>
      </c>
    </row>
    <row r="8" spans="1:71" ht="128.25" hidden="1">
      <c r="A8" s="30" t="s">
        <v>103</v>
      </c>
      <c r="B8" s="30" t="s">
        <v>125</v>
      </c>
      <c r="C8" s="18" t="s">
        <v>40</v>
      </c>
      <c r="D8" s="31" t="s">
        <v>126</v>
      </c>
      <c r="E8" s="25" t="s">
        <v>127</v>
      </c>
      <c r="F8" s="26" t="s">
        <v>128</v>
      </c>
      <c r="G8" s="21">
        <v>45290</v>
      </c>
      <c r="H8" s="22">
        <v>1</v>
      </c>
      <c r="I8" s="23">
        <v>0.08</v>
      </c>
      <c r="J8" s="60">
        <v>1</v>
      </c>
      <c r="K8" s="61">
        <v>0.08</v>
      </c>
      <c r="L8" s="77" t="s">
        <v>129</v>
      </c>
      <c r="M8" s="22">
        <v>1</v>
      </c>
      <c r="N8" s="24">
        <v>0.08</v>
      </c>
      <c r="O8" s="60">
        <v>1</v>
      </c>
      <c r="P8" s="71">
        <v>0.08</v>
      </c>
      <c r="Q8" s="81" t="s">
        <v>130</v>
      </c>
      <c r="R8" s="22">
        <v>1</v>
      </c>
      <c r="S8" s="24">
        <v>0.08</v>
      </c>
      <c r="T8" s="60">
        <v>1</v>
      </c>
      <c r="U8" s="71">
        <v>0.08</v>
      </c>
      <c r="V8" s="81" t="s">
        <v>131</v>
      </c>
      <c r="W8" s="22">
        <v>1</v>
      </c>
      <c r="X8" s="24">
        <v>0.08</v>
      </c>
      <c r="Y8" s="60">
        <v>1</v>
      </c>
      <c r="Z8" s="71">
        <v>0.08</v>
      </c>
      <c r="AA8" s="80" t="s">
        <v>132</v>
      </c>
      <c r="AB8" s="22">
        <v>1</v>
      </c>
      <c r="AC8" s="24">
        <v>0.08</v>
      </c>
      <c r="AD8" s="60"/>
      <c r="AE8" s="71"/>
      <c r="AF8" s="60"/>
      <c r="AG8" s="22">
        <v>1</v>
      </c>
      <c r="AH8" s="24">
        <v>0.08</v>
      </c>
      <c r="AI8" s="60"/>
      <c r="AJ8" s="71"/>
      <c r="AK8" s="60"/>
      <c r="AL8" s="22">
        <v>1</v>
      </c>
      <c r="AM8" s="24">
        <v>0.08</v>
      </c>
      <c r="AN8" s="60"/>
      <c r="AO8" s="71"/>
      <c r="AP8" s="60"/>
      <c r="AQ8" s="22">
        <v>1</v>
      </c>
      <c r="AR8" s="24">
        <v>0.08</v>
      </c>
      <c r="AS8" s="60"/>
      <c r="AT8" s="71"/>
      <c r="AU8" s="60"/>
      <c r="AV8" s="22">
        <v>1</v>
      </c>
      <c r="AW8" s="24">
        <v>0.09</v>
      </c>
      <c r="AX8" s="60"/>
      <c r="AY8" s="71"/>
      <c r="AZ8" s="60"/>
      <c r="BA8" s="22">
        <v>1</v>
      </c>
      <c r="BB8" s="24">
        <v>0.09</v>
      </c>
      <c r="BC8" s="60"/>
      <c r="BD8" s="71"/>
      <c r="BE8" s="60"/>
      <c r="BF8" s="22">
        <v>1</v>
      </c>
      <c r="BG8" s="24">
        <v>0.09</v>
      </c>
      <c r="BH8" s="60"/>
      <c r="BI8" s="71"/>
      <c r="BJ8" s="60"/>
      <c r="BK8" s="22">
        <v>1</v>
      </c>
      <c r="BL8" s="24">
        <v>0.09</v>
      </c>
      <c r="BM8" s="60"/>
      <c r="BN8" s="71"/>
      <c r="BO8" s="60"/>
      <c r="BP8" s="22">
        <f t="shared" si="0"/>
        <v>12</v>
      </c>
      <c r="BQ8" s="24">
        <f t="shared" si="1"/>
        <v>0.99999999999999989</v>
      </c>
      <c r="BR8" s="22">
        <f t="shared" si="2"/>
        <v>4</v>
      </c>
      <c r="BS8" s="24">
        <f t="shared" ref="BS8:BS72" si="4">SUM(K8,P8,U8,Z8,AE8,AJ8,AO8,AT8,AY8,BD8,BI8,BN8)</f>
        <v>0.32</v>
      </c>
    </row>
    <row r="9" spans="1:71" ht="99.75" hidden="1">
      <c r="A9" s="30" t="s">
        <v>103</v>
      </c>
      <c r="B9" s="30" t="s">
        <v>125</v>
      </c>
      <c r="C9" s="18" t="s">
        <v>133</v>
      </c>
      <c r="D9" s="31" t="s">
        <v>134</v>
      </c>
      <c r="E9" s="25" t="s">
        <v>135</v>
      </c>
      <c r="F9" s="26" t="s">
        <v>136</v>
      </c>
      <c r="G9" s="21">
        <v>45290</v>
      </c>
      <c r="H9" s="18"/>
      <c r="I9" s="28"/>
      <c r="J9" s="62"/>
      <c r="K9" s="63"/>
      <c r="L9" s="62"/>
      <c r="M9" s="18"/>
      <c r="N9" s="29"/>
      <c r="O9" s="62"/>
      <c r="P9" s="72"/>
      <c r="Q9" s="62"/>
      <c r="R9" s="22">
        <v>1</v>
      </c>
      <c r="S9" s="29">
        <v>0.25</v>
      </c>
      <c r="T9" s="62">
        <v>1</v>
      </c>
      <c r="U9" s="72">
        <v>0.25</v>
      </c>
      <c r="V9" s="77" t="s">
        <v>137</v>
      </c>
      <c r="W9" s="22"/>
      <c r="X9" s="29"/>
      <c r="Y9" s="62"/>
      <c r="Z9" s="72"/>
      <c r="AA9" s="77"/>
      <c r="AB9" s="18"/>
      <c r="AC9" s="29"/>
      <c r="AD9" s="62"/>
      <c r="AE9" s="72"/>
      <c r="AF9" s="62"/>
      <c r="AG9" s="22">
        <v>1</v>
      </c>
      <c r="AH9" s="29">
        <v>0.25</v>
      </c>
      <c r="AI9" s="62"/>
      <c r="AJ9" s="72"/>
      <c r="AK9" s="62"/>
      <c r="AL9" s="22"/>
      <c r="AM9" s="29"/>
      <c r="AN9" s="62"/>
      <c r="AO9" s="72"/>
      <c r="AP9" s="62"/>
      <c r="AQ9" s="18"/>
      <c r="AR9" s="29"/>
      <c r="AS9" s="62"/>
      <c r="AT9" s="72"/>
      <c r="AU9" s="62"/>
      <c r="AV9" s="22">
        <v>1</v>
      </c>
      <c r="AW9" s="29">
        <v>0.25</v>
      </c>
      <c r="AX9" s="62"/>
      <c r="AY9" s="72"/>
      <c r="AZ9" s="62"/>
      <c r="BA9" s="22"/>
      <c r="BB9" s="29"/>
      <c r="BC9" s="62"/>
      <c r="BD9" s="72"/>
      <c r="BE9" s="62"/>
      <c r="BF9" s="18"/>
      <c r="BG9" s="29"/>
      <c r="BH9" s="62"/>
      <c r="BI9" s="72"/>
      <c r="BJ9" s="62"/>
      <c r="BK9" s="22">
        <v>1</v>
      </c>
      <c r="BL9" s="29">
        <v>0.25</v>
      </c>
      <c r="BM9" s="62"/>
      <c r="BN9" s="72"/>
      <c r="BO9" s="62"/>
      <c r="BP9" s="22">
        <f t="shared" si="0"/>
        <v>4</v>
      </c>
      <c r="BQ9" s="24">
        <f>SUM(I9,N9,S9,X9,AC9,AH9,AM9,AR9,AW9,BB9,BG9,BL9)</f>
        <v>1</v>
      </c>
      <c r="BR9" s="22">
        <f t="shared" si="2"/>
        <v>1</v>
      </c>
      <c r="BS9" s="24">
        <f t="shared" si="4"/>
        <v>0.25</v>
      </c>
    </row>
    <row r="10" spans="1:71" ht="114" hidden="1">
      <c r="A10" s="30" t="s">
        <v>103</v>
      </c>
      <c r="B10" s="30" t="s">
        <v>125</v>
      </c>
      <c r="C10" s="18" t="s">
        <v>138</v>
      </c>
      <c r="D10" s="31" t="s">
        <v>139</v>
      </c>
      <c r="E10" s="25" t="s">
        <v>140</v>
      </c>
      <c r="F10" s="26" t="s">
        <v>128</v>
      </c>
      <c r="G10" s="27">
        <v>45290</v>
      </c>
      <c r="H10" s="18"/>
      <c r="I10" s="28"/>
      <c r="J10" s="62"/>
      <c r="K10" s="63"/>
      <c r="L10" s="79"/>
      <c r="M10" s="18"/>
      <c r="N10" s="29"/>
      <c r="O10" s="62"/>
      <c r="P10" s="72"/>
      <c r="Q10" s="62"/>
      <c r="R10" s="18"/>
      <c r="S10" s="29"/>
      <c r="T10" s="62"/>
      <c r="U10" s="72"/>
      <c r="V10" s="62"/>
      <c r="W10" s="18"/>
      <c r="X10" s="29"/>
      <c r="Y10" s="62"/>
      <c r="Z10" s="72"/>
      <c r="AA10" s="62"/>
      <c r="AB10" s="18"/>
      <c r="AC10" s="29"/>
      <c r="AD10" s="62"/>
      <c r="AE10" s="72"/>
      <c r="AF10" s="62"/>
      <c r="AG10" s="18">
        <v>1</v>
      </c>
      <c r="AH10" s="29">
        <v>0.5</v>
      </c>
      <c r="AI10" s="72">
        <v>0.5</v>
      </c>
      <c r="AJ10" s="72"/>
      <c r="AK10" s="79" t="s">
        <v>141</v>
      </c>
      <c r="AL10" s="18"/>
      <c r="AM10" s="29"/>
      <c r="AN10" s="62"/>
      <c r="AO10" s="72"/>
      <c r="AP10" s="62"/>
      <c r="AQ10" s="18"/>
      <c r="AR10" s="29"/>
      <c r="AS10" s="62"/>
      <c r="AT10" s="72"/>
      <c r="AU10" s="62"/>
      <c r="AV10" s="18"/>
      <c r="AW10" s="29"/>
      <c r="AX10" s="62"/>
      <c r="AY10" s="72"/>
      <c r="AZ10" s="62"/>
      <c r="BA10" s="18"/>
      <c r="BB10" s="29"/>
      <c r="BC10" s="62"/>
      <c r="BD10" s="72"/>
      <c r="BE10" s="62"/>
      <c r="BF10" s="18"/>
      <c r="BG10" s="29"/>
      <c r="BH10" s="62"/>
      <c r="BI10" s="72"/>
      <c r="BJ10" s="62"/>
      <c r="BK10" s="18">
        <v>1</v>
      </c>
      <c r="BL10" s="29">
        <v>0.5</v>
      </c>
      <c r="BM10" s="62"/>
      <c r="BN10" s="72"/>
      <c r="BO10" s="62"/>
      <c r="BP10" s="22">
        <f t="shared" si="0"/>
        <v>2</v>
      </c>
      <c r="BQ10" s="24">
        <f t="shared" si="1"/>
        <v>1</v>
      </c>
      <c r="BR10" s="22">
        <f t="shared" si="2"/>
        <v>0.5</v>
      </c>
      <c r="BS10" s="24">
        <f t="shared" si="4"/>
        <v>0</v>
      </c>
    </row>
    <row r="11" spans="1:71" ht="42.75" hidden="1">
      <c r="A11" s="30" t="s">
        <v>103</v>
      </c>
      <c r="B11" s="30" t="s">
        <v>125</v>
      </c>
      <c r="C11" s="18" t="s">
        <v>142</v>
      </c>
      <c r="D11" s="31" t="s">
        <v>143</v>
      </c>
      <c r="E11" s="25" t="s">
        <v>144</v>
      </c>
      <c r="F11" s="26" t="s">
        <v>136</v>
      </c>
      <c r="G11" s="27">
        <v>45290</v>
      </c>
      <c r="H11" s="18"/>
      <c r="I11" s="28"/>
      <c r="J11" s="62"/>
      <c r="K11" s="63"/>
      <c r="L11" s="62"/>
      <c r="M11" s="18"/>
      <c r="N11" s="29"/>
      <c r="O11" s="62"/>
      <c r="P11" s="72"/>
      <c r="Q11" s="62"/>
      <c r="R11" s="22"/>
      <c r="S11" s="29"/>
      <c r="T11" s="62"/>
      <c r="U11" s="72"/>
      <c r="V11" s="62"/>
      <c r="W11" s="18"/>
      <c r="X11" s="29"/>
      <c r="Y11" s="62"/>
      <c r="Z11" s="72"/>
      <c r="AA11" s="62"/>
      <c r="AB11" s="18"/>
      <c r="AC11" s="29"/>
      <c r="AD11" s="62"/>
      <c r="AE11" s="72"/>
      <c r="AF11" s="62"/>
      <c r="AG11" s="22"/>
      <c r="AH11" s="29"/>
      <c r="AI11" s="62"/>
      <c r="AJ11" s="72"/>
      <c r="AK11" s="62"/>
      <c r="AL11" s="22"/>
      <c r="AM11" s="29"/>
      <c r="AN11" s="62"/>
      <c r="AO11" s="72"/>
      <c r="AP11" s="62"/>
      <c r="AQ11" s="18"/>
      <c r="AR11" s="29"/>
      <c r="AS11" s="62"/>
      <c r="AT11" s="72"/>
      <c r="AU11" s="62"/>
      <c r="AV11" s="22"/>
      <c r="AW11" s="29"/>
      <c r="AX11" s="62"/>
      <c r="AY11" s="72"/>
      <c r="AZ11" s="62"/>
      <c r="BA11" s="22"/>
      <c r="BB11" s="29"/>
      <c r="BC11" s="62"/>
      <c r="BD11" s="72"/>
      <c r="BE11" s="62"/>
      <c r="BF11" s="18"/>
      <c r="BG11" s="29"/>
      <c r="BH11" s="62"/>
      <c r="BI11" s="72"/>
      <c r="BJ11" s="62"/>
      <c r="BK11" s="22">
        <v>1</v>
      </c>
      <c r="BL11" s="29">
        <v>1</v>
      </c>
      <c r="BM11" s="62"/>
      <c r="BN11" s="72"/>
      <c r="BO11" s="62"/>
      <c r="BP11" s="22">
        <f t="shared" si="0"/>
        <v>1</v>
      </c>
      <c r="BQ11" s="24">
        <f t="shared" si="1"/>
        <v>1</v>
      </c>
      <c r="BR11" s="22">
        <f t="shared" si="2"/>
        <v>0</v>
      </c>
      <c r="BS11" s="24">
        <f t="shared" si="4"/>
        <v>0</v>
      </c>
    </row>
    <row r="12" spans="1:71" ht="42.75" hidden="1">
      <c r="A12" s="30" t="s">
        <v>103</v>
      </c>
      <c r="B12" s="30" t="s">
        <v>145</v>
      </c>
      <c r="C12" s="18" t="s">
        <v>46</v>
      </c>
      <c r="D12" s="31" t="s">
        <v>146</v>
      </c>
      <c r="E12" s="25" t="s">
        <v>147</v>
      </c>
      <c r="F12" s="26" t="s">
        <v>148</v>
      </c>
      <c r="G12" s="27">
        <v>45229</v>
      </c>
      <c r="H12" s="18"/>
      <c r="I12" s="28"/>
      <c r="J12" s="62"/>
      <c r="K12" s="63"/>
      <c r="L12" s="62"/>
      <c r="M12" s="18"/>
      <c r="N12" s="29"/>
      <c r="O12" s="62"/>
      <c r="P12" s="72"/>
      <c r="Q12" s="62"/>
      <c r="R12" s="18"/>
      <c r="S12" s="29"/>
      <c r="T12" s="62"/>
      <c r="U12" s="72"/>
      <c r="V12" s="62"/>
      <c r="W12" s="18"/>
      <c r="X12" s="29"/>
      <c r="Y12" s="62"/>
      <c r="Z12" s="72"/>
      <c r="AA12" s="62"/>
      <c r="AB12" s="18"/>
      <c r="AC12" s="29"/>
      <c r="AD12" s="62"/>
      <c r="AE12" s="72"/>
      <c r="AF12" s="62"/>
      <c r="AG12" s="18"/>
      <c r="AH12" s="29"/>
      <c r="AI12" s="62"/>
      <c r="AJ12" s="72"/>
      <c r="AK12" s="62"/>
      <c r="AL12" s="18"/>
      <c r="AM12" s="29"/>
      <c r="AN12" s="62"/>
      <c r="AO12" s="72"/>
      <c r="AP12" s="62"/>
      <c r="AQ12" s="18"/>
      <c r="AR12" s="29"/>
      <c r="AS12" s="62"/>
      <c r="AT12" s="72"/>
      <c r="AU12" s="62"/>
      <c r="AV12" s="18"/>
      <c r="AW12" s="29"/>
      <c r="AX12" s="62"/>
      <c r="AY12" s="72"/>
      <c r="AZ12" s="62"/>
      <c r="BA12" s="18">
        <v>1</v>
      </c>
      <c r="BB12" s="29">
        <v>1</v>
      </c>
      <c r="BC12" s="62"/>
      <c r="BD12" s="72"/>
      <c r="BE12" s="62"/>
      <c r="BF12" s="18"/>
      <c r="BG12" s="29"/>
      <c r="BH12" s="62"/>
      <c r="BI12" s="72"/>
      <c r="BJ12" s="62"/>
      <c r="BK12" s="18"/>
      <c r="BL12" s="29"/>
      <c r="BM12" s="62"/>
      <c r="BN12" s="72"/>
      <c r="BO12" s="62"/>
      <c r="BP12" s="22">
        <f t="shared" si="0"/>
        <v>1</v>
      </c>
      <c r="BQ12" s="24">
        <f t="shared" si="1"/>
        <v>1</v>
      </c>
      <c r="BR12" s="22">
        <f t="shared" si="2"/>
        <v>0</v>
      </c>
      <c r="BS12" s="24">
        <f t="shared" si="4"/>
        <v>0</v>
      </c>
    </row>
    <row r="13" spans="1:71" ht="42.75" hidden="1">
      <c r="A13" s="30" t="s">
        <v>103</v>
      </c>
      <c r="B13" s="30" t="s">
        <v>145</v>
      </c>
      <c r="C13" s="18" t="s">
        <v>49</v>
      </c>
      <c r="D13" s="31" t="s">
        <v>149</v>
      </c>
      <c r="E13" s="25" t="s">
        <v>147</v>
      </c>
      <c r="F13" s="26" t="s">
        <v>121</v>
      </c>
      <c r="G13" s="27">
        <v>45107</v>
      </c>
      <c r="H13" s="18"/>
      <c r="I13" s="28"/>
      <c r="J13" s="62"/>
      <c r="K13" s="63"/>
      <c r="L13" s="62"/>
      <c r="M13" s="18"/>
      <c r="N13" s="29"/>
      <c r="O13" s="62"/>
      <c r="P13" s="72"/>
      <c r="Q13" s="62"/>
      <c r="R13" s="18"/>
      <c r="S13" s="29"/>
      <c r="T13" s="62"/>
      <c r="U13" s="72"/>
      <c r="V13" s="62"/>
      <c r="W13" s="18"/>
      <c r="X13" s="29"/>
      <c r="Y13" s="62"/>
      <c r="Z13" s="72"/>
      <c r="AA13" s="62"/>
      <c r="AB13" s="18"/>
      <c r="AC13" s="29"/>
      <c r="AD13" s="62"/>
      <c r="AE13" s="72"/>
      <c r="AF13" s="62"/>
      <c r="AG13" s="18">
        <v>1</v>
      </c>
      <c r="AH13" s="29">
        <v>1</v>
      </c>
      <c r="AI13" s="62"/>
      <c r="AJ13" s="72"/>
      <c r="AK13" s="62"/>
      <c r="AL13" s="18"/>
      <c r="AM13" s="29"/>
      <c r="AN13" s="62"/>
      <c r="AO13" s="72"/>
      <c r="AP13" s="62"/>
      <c r="AQ13" s="18"/>
      <c r="AR13" s="29"/>
      <c r="AS13" s="62"/>
      <c r="AT13" s="72"/>
      <c r="AU13" s="62"/>
      <c r="AV13" s="18"/>
      <c r="AW13" s="29"/>
      <c r="AX13" s="62"/>
      <c r="AY13" s="72"/>
      <c r="AZ13" s="62"/>
      <c r="BA13" s="18"/>
      <c r="BB13" s="29"/>
      <c r="BC13" s="62"/>
      <c r="BD13" s="72"/>
      <c r="BE13" s="62"/>
      <c r="BF13" s="18"/>
      <c r="BG13" s="29"/>
      <c r="BH13" s="62"/>
      <c r="BI13" s="72"/>
      <c r="BJ13" s="62"/>
      <c r="BK13" s="18"/>
      <c r="BL13" s="29"/>
      <c r="BM13" s="62"/>
      <c r="BN13" s="72"/>
      <c r="BO13" s="62"/>
      <c r="BP13" s="22">
        <f t="shared" si="0"/>
        <v>1</v>
      </c>
      <c r="BQ13" s="24">
        <f t="shared" si="1"/>
        <v>1</v>
      </c>
      <c r="BR13" s="22">
        <f t="shared" si="2"/>
        <v>0</v>
      </c>
      <c r="BS13" s="24">
        <f t="shared" si="4"/>
        <v>0</v>
      </c>
    </row>
    <row r="14" spans="1:71" ht="99.75" hidden="1">
      <c r="A14" s="30" t="s">
        <v>103</v>
      </c>
      <c r="B14" s="30" t="s">
        <v>150</v>
      </c>
      <c r="C14" s="18" t="s">
        <v>151</v>
      </c>
      <c r="D14" s="31" t="s">
        <v>152</v>
      </c>
      <c r="E14" s="25" t="s">
        <v>153</v>
      </c>
      <c r="F14" s="26" t="s">
        <v>148</v>
      </c>
      <c r="G14" s="27">
        <v>45290</v>
      </c>
      <c r="H14" s="18"/>
      <c r="I14" s="28"/>
      <c r="J14" s="62"/>
      <c r="K14" s="63"/>
      <c r="L14" s="62"/>
      <c r="M14" s="18"/>
      <c r="N14" s="29"/>
      <c r="O14" s="62"/>
      <c r="P14" s="72"/>
      <c r="Q14" s="62"/>
      <c r="R14" s="18"/>
      <c r="S14" s="29"/>
      <c r="T14" s="62"/>
      <c r="U14" s="72"/>
      <c r="V14" s="62"/>
      <c r="W14" s="18"/>
      <c r="X14" s="29"/>
      <c r="Y14" s="62"/>
      <c r="Z14" s="72"/>
      <c r="AA14" s="62"/>
      <c r="AB14" s="18"/>
      <c r="AC14" s="29"/>
      <c r="AD14" s="62"/>
      <c r="AE14" s="72"/>
      <c r="AF14" s="62"/>
      <c r="AG14" s="18">
        <v>2</v>
      </c>
      <c r="AH14" s="29">
        <v>0.5</v>
      </c>
      <c r="AI14" s="62"/>
      <c r="AJ14" s="72"/>
      <c r="AK14" s="62"/>
      <c r="AL14" s="18"/>
      <c r="AM14" s="29"/>
      <c r="AN14" s="62"/>
      <c r="AO14" s="72"/>
      <c r="AP14" s="62"/>
      <c r="AQ14" s="18"/>
      <c r="AR14" s="29"/>
      <c r="AS14" s="62"/>
      <c r="AT14" s="72"/>
      <c r="AU14" s="62"/>
      <c r="AV14" s="18">
        <v>1</v>
      </c>
      <c r="AW14" s="29">
        <v>0.25</v>
      </c>
      <c r="AX14" s="62"/>
      <c r="AY14" s="72"/>
      <c r="AZ14" s="62"/>
      <c r="BA14" s="18"/>
      <c r="BB14" s="29"/>
      <c r="BC14" s="62"/>
      <c r="BD14" s="72"/>
      <c r="BE14" s="62"/>
      <c r="BF14" s="18"/>
      <c r="BG14" s="29"/>
      <c r="BH14" s="62"/>
      <c r="BI14" s="72"/>
      <c r="BJ14" s="62"/>
      <c r="BK14" s="18">
        <v>1</v>
      </c>
      <c r="BL14" s="29">
        <v>0.25</v>
      </c>
      <c r="BM14" s="62"/>
      <c r="BN14" s="72"/>
      <c r="BO14" s="62"/>
      <c r="BP14" s="22">
        <f t="shared" si="0"/>
        <v>4</v>
      </c>
      <c r="BQ14" s="24">
        <f t="shared" si="1"/>
        <v>1</v>
      </c>
      <c r="BR14" s="22">
        <f t="shared" si="2"/>
        <v>0</v>
      </c>
      <c r="BS14" s="24">
        <f t="shared" si="4"/>
        <v>0</v>
      </c>
    </row>
    <row r="15" spans="1:71" ht="57" hidden="1">
      <c r="A15" s="30" t="s">
        <v>103</v>
      </c>
      <c r="B15" s="30" t="s">
        <v>154</v>
      </c>
      <c r="C15" s="18" t="s">
        <v>155</v>
      </c>
      <c r="D15" s="31" t="s">
        <v>156</v>
      </c>
      <c r="E15" s="25" t="s">
        <v>157</v>
      </c>
      <c r="F15" s="26" t="s">
        <v>158</v>
      </c>
      <c r="G15" s="27">
        <v>45290</v>
      </c>
      <c r="H15" s="18"/>
      <c r="I15" s="28"/>
      <c r="J15" s="62"/>
      <c r="K15" s="63"/>
      <c r="L15" s="62"/>
      <c r="M15" s="18"/>
      <c r="N15" s="29"/>
      <c r="O15" s="62"/>
      <c r="P15" s="72"/>
      <c r="Q15" s="62"/>
      <c r="R15" s="18"/>
      <c r="S15" s="29"/>
      <c r="T15" s="62"/>
      <c r="U15" s="72"/>
      <c r="V15" s="62"/>
      <c r="W15" s="18"/>
      <c r="X15" s="29"/>
      <c r="Y15" s="62"/>
      <c r="Z15" s="72"/>
      <c r="AA15" s="62"/>
      <c r="AB15" s="18"/>
      <c r="AC15" s="29"/>
      <c r="AD15" s="62"/>
      <c r="AE15" s="72"/>
      <c r="AF15" s="62"/>
      <c r="AG15" s="18">
        <v>1</v>
      </c>
      <c r="AH15" s="29">
        <v>0.5</v>
      </c>
      <c r="AI15" s="62"/>
      <c r="AJ15" s="72"/>
      <c r="AK15" s="62"/>
      <c r="AL15" s="18"/>
      <c r="AM15" s="29"/>
      <c r="AN15" s="62"/>
      <c r="AO15" s="72"/>
      <c r="AP15" s="62"/>
      <c r="AQ15" s="18"/>
      <c r="AR15" s="29"/>
      <c r="AS15" s="62"/>
      <c r="AT15" s="72"/>
      <c r="AU15" s="62"/>
      <c r="AV15" s="18"/>
      <c r="AW15" s="29"/>
      <c r="AX15" s="62"/>
      <c r="AY15" s="72"/>
      <c r="AZ15" s="62"/>
      <c r="BA15" s="18"/>
      <c r="BB15" s="29"/>
      <c r="BC15" s="62"/>
      <c r="BD15" s="72"/>
      <c r="BE15" s="62"/>
      <c r="BF15" s="18"/>
      <c r="BG15" s="29"/>
      <c r="BH15" s="62"/>
      <c r="BI15" s="72"/>
      <c r="BJ15" s="62"/>
      <c r="BK15" s="18">
        <v>1</v>
      </c>
      <c r="BL15" s="29">
        <v>0.5</v>
      </c>
      <c r="BM15" s="62"/>
      <c r="BN15" s="72"/>
      <c r="BO15" s="62"/>
      <c r="BP15" s="22">
        <f t="shared" si="0"/>
        <v>2</v>
      </c>
      <c r="BQ15" s="24">
        <f t="shared" si="1"/>
        <v>1</v>
      </c>
      <c r="BR15" s="22">
        <f t="shared" si="2"/>
        <v>0</v>
      </c>
      <c r="BS15" s="24">
        <f t="shared" si="4"/>
        <v>0</v>
      </c>
    </row>
    <row r="16" spans="1:71" ht="51.75" hidden="1" customHeight="1">
      <c r="A16" s="32" t="s">
        <v>103</v>
      </c>
      <c r="B16" s="32" t="s">
        <v>154</v>
      </c>
      <c r="C16" s="33" t="s">
        <v>159</v>
      </c>
      <c r="D16" s="34" t="s">
        <v>160</v>
      </c>
      <c r="E16" s="34" t="s">
        <v>161</v>
      </c>
      <c r="F16" s="35" t="s">
        <v>121</v>
      </c>
      <c r="G16" s="36">
        <v>45290</v>
      </c>
      <c r="H16" s="33"/>
      <c r="I16" s="37"/>
      <c r="J16" s="64"/>
      <c r="K16" s="65"/>
      <c r="L16" s="64"/>
      <c r="M16" s="33"/>
      <c r="N16" s="38"/>
      <c r="O16" s="64"/>
      <c r="P16" s="73"/>
      <c r="Q16" s="64"/>
      <c r="R16" s="33"/>
      <c r="S16" s="38"/>
      <c r="T16" s="64"/>
      <c r="U16" s="73"/>
      <c r="V16" s="64"/>
      <c r="W16" s="33">
        <v>1</v>
      </c>
      <c r="X16" s="38">
        <v>0.34</v>
      </c>
      <c r="Y16" s="64">
        <v>1</v>
      </c>
      <c r="Z16" s="73">
        <v>0.34</v>
      </c>
      <c r="AA16" s="83" t="s">
        <v>162</v>
      </c>
      <c r="AB16" s="33"/>
      <c r="AC16" s="38"/>
      <c r="AD16" s="64"/>
      <c r="AE16" s="73"/>
      <c r="AF16" s="64"/>
      <c r="AG16" s="33"/>
      <c r="AH16" s="38"/>
      <c r="AI16" s="64"/>
      <c r="AJ16" s="73"/>
      <c r="AK16" s="64"/>
      <c r="AL16" s="33"/>
      <c r="AM16" s="38"/>
      <c r="AN16" s="64"/>
      <c r="AO16" s="73"/>
      <c r="AP16" s="64"/>
      <c r="AQ16" s="33">
        <v>1</v>
      </c>
      <c r="AR16" s="38">
        <v>0.33</v>
      </c>
      <c r="AS16" s="64"/>
      <c r="AT16" s="73"/>
      <c r="AU16" s="64"/>
      <c r="AV16" s="33"/>
      <c r="AW16" s="38"/>
      <c r="AX16" s="64"/>
      <c r="AY16" s="73"/>
      <c r="AZ16" s="64"/>
      <c r="BA16" s="33"/>
      <c r="BB16" s="38"/>
      <c r="BC16" s="64"/>
      <c r="BD16" s="73"/>
      <c r="BE16" s="64"/>
      <c r="BF16" s="33"/>
      <c r="BG16" s="38"/>
      <c r="BH16" s="64"/>
      <c r="BI16" s="73"/>
      <c r="BJ16" s="64"/>
      <c r="BK16" s="33">
        <v>1</v>
      </c>
      <c r="BL16" s="38">
        <v>0.33</v>
      </c>
      <c r="BM16" s="64"/>
      <c r="BN16" s="73"/>
      <c r="BO16" s="64"/>
      <c r="BP16" s="33">
        <f t="shared" si="0"/>
        <v>3</v>
      </c>
      <c r="BQ16" s="38">
        <f t="shared" si="1"/>
        <v>1</v>
      </c>
      <c r="BR16" s="33">
        <f t="shared" si="2"/>
        <v>1</v>
      </c>
      <c r="BS16" s="38">
        <f t="shared" si="4"/>
        <v>0.34</v>
      </c>
    </row>
    <row r="17" spans="1:71" ht="56.25" hidden="1" customHeight="1">
      <c r="A17" s="484" t="s">
        <v>163</v>
      </c>
      <c r="B17" s="484" t="s">
        <v>164</v>
      </c>
      <c r="C17" s="485" t="s">
        <v>32</v>
      </c>
      <c r="D17" s="486" t="s">
        <v>165</v>
      </c>
      <c r="E17" s="486" t="s">
        <v>166</v>
      </c>
      <c r="F17" s="487" t="s">
        <v>121</v>
      </c>
      <c r="G17" s="488">
        <v>45168</v>
      </c>
      <c r="H17" s="485"/>
      <c r="I17" s="489"/>
      <c r="J17" s="490"/>
      <c r="K17" s="491"/>
      <c r="L17" s="490"/>
      <c r="M17" s="485"/>
      <c r="N17" s="492"/>
      <c r="O17" s="490"/>
      <c r="P17" s="493"/>
      <c r="Q17" s="490"/>
      <c r="R17" s="485">
        <v>1</v>
      </c>
      <c r="S17" s="492">
        <v>0.11</v>
      </c>
      <c r="T17" s="490">
        <v>1</v>
      </c>
      <c r="U17" s="493">
        <v>0.11</v>
      </c>
      <c r="V17" s="495" t="s">
        <v>167</v>
      </c>
      <c r="W17" s="485">
        <v>2</v>
      </c>
      <c r="X17" s="492">
        <v>0.22</v>
      </c>
      <c r="Y17" s="490">
        <v>2</v>
      </c>
      <c r="Z17" s="493">
        <v>0.22</v>
      </c>
      <c r="AA17" s="495" t="s">
        <v>168</v>
      </c>
      <c r="AB17" s="485"/>
      <c r="AC17" s="492"/>
      <c r="AD17" s="490"/>
      <c r="AE17" s="493"/>
      <c r="AF17" s="490"/>
      <c r="AG17" s="485">
        <v>4</v>
      </c>
      <c r="AH17" s="492">
        <v>0.44</v>
      </c>
      <c r="AI17" s="490"/>
      <c r="AJ17" s="493"/>
      <c r="AK17" s="490"/>
      <c r="AL17" s="485"/>
      <c r="AM17" s="492"/>
      <c r="AN17" s="490"/>
      <c r="AO17" s="493"/>
      <c r="AP17" s="490"/>
      <c r="AQ17" s="485">
        <v>2</v>
      </c>
      <c r="AR17" s="492">
        <v>0.23</v>
      </c>
      <c r="AS17" s="490"/>
      <c r="AT17" s="493"/>
      <c r="AU17" s="490"/>
      <c r="AV17" s="485"/>
      <c r="AW17" s="492"/>
      <c r="AX17" s="490"/>
      <c r="AY17" s="493"/>
      <c r="AZ17" s="490"/>
      <c r="BA17" s="485"/>
      <c r="BB17" s="492"/>
      <c r="BC17" s="490"/>
      <c r="BD17" s="493"/>
      <c r="BE17" s="490"/>
      <c r="BF17" s="485"/>
      <c r="BG17" s="492"/>
      <c r="BH17" s="490"/>
      <c r="BI17" s="493"/>
      <c r="BJ17" s="490"/>
      <c r="BK17" s="485"/>
      <c r="BL17" s="492"/>
      <c r="BM17" s="490"/>
      <c r="BN17" s="493"/>
      <c r="BO17" s="490"/>
      <c r="BP17" s="485">
        <f t="shared" si="0"/>
        <v>9</v>
      </c>
      <c r="BQ17" s="492">
        <f t="shared" si="1"/>
        <v>1</v>
      </c>
      <c r="BR17" s="485">
        <f t="shared" si="2"/>
        <v>3</v>
      </c>
      <c r="BS17" s="492">
        <f t="shared" si="4"/>
        <v>0.33</v>
      </c>
    </row>
    <row r="18" spans="1:71" ht="28.5" hidden="1" customHeight="1">
      <c r="A18" s="30" t="s">
        <v>163</v>
      </c>
      <c r="B18" s="30" t="s">
        <v>169</v>
      </c>
      <c r="C18" s="18" t="s">
        <v>40</v>
      </c>
      <c r="D18" s="25" t="s">
        <v>170</v>
      </c>
      <c r="E18" s="25" t="s">
        <v>171</v>
      </c>
      <c r="F18" s="26" t="s">
        <v>121</v>
      </c>
      <c r="G18" s="27">
        <v>45230</v>
      </c>
      <c r="H18" s="18"/>
      <c r="I18" s="28"/>
      <c r="J18" s="62"/>
      <c r="K18" s="63"/>
      <c r="L18" s="62"/>
      <c r="M18" s="18"/>
      <c r="N18" s="29"/>
      <c r="O18" s="62"/>
      <c r="P18" s="72"/>
      <c r="Q18" s="62"/>
      <c r="R18" s="18"/>
      <c r="S18" s="29"/>
      <c r="T18" s="62"/>
      <c r="U18" s="72"/>
      <c r="V18" s="62"/>
      <c r="W18" s="18"/>
      <c r="X18" s="29"/>
      <c r="Y18" s="62"/>
      <c r="Z18" s="72"/>
      <c r="AA18" s="62"/>
      <c r="AB18" s="18"/>
      <c r="AC18" s="29"/>
      <c r="AD18" s="62"/>
      <c r="AE18" s="72"/>
      <c r="AF18" s="62"/>
      <c r="AG18" s="18"/>
      <c r="AH18" s="29"/>
      <c r="AI18" s="62"/>
      <c r="AJ18" s="72"/>
      <c r="AK18" s="62"/>
      <c r="AL18" s="18"/>
      <c r="AM18" s="29"/>
      <c r="AN18" s="62"/>
      <c r="AO18" s="72"/>
      <c r="AP18" s="62"/>
      <c r="AQ18" s="18"/>
      <c r="AR18" s="29"/>
      <c r="AS18" s="62"/>
      <c r="AT18" s="72"/>
      <c r="AU18" s="62"/>
      <c r="AV18" s="18"/>
      <c r="AW18" s="29"/>
      <c r="AX18" s="62"/>
      <c r="AY18" s="72"/>
      <c r="AZ18" s="62"/>
      <c r="BA18" s="18">
        <v>1</v>
      </c>
      <c r="BB18" s="29">
        <v>1</v>
      </c>
      <c r="BC18" s="62"/>
      <c r="BD18" s="72"/>
      <c r="BE18" s="62"/>
      <c r="BF18" s="18"/>
      <c r="BG18" s="29"/>
      <c r="BH18" s="62"/>
      <c r="BI18" s="72"/>
      <c r="BJ18" s="62"/>
      <c r="BK18" s="18"/>
      <c r="BL18" s="29"/>
      <c r="BM18" s="62"/>
      <c r="BN18" s="72"/>
      <c r="BO18" s="62"/>
      <c r="BP18" s="22">
        <f t="shared" si="0"/>
        <v>1</v>
      </c>
      <c r="BQ18" s="24">
        <f t="shared" si="1"/>
        <v>1</v>
      </c>
      <c r="BR18" s="22">
        <f t="shared" si="2"/>
        <v>0</v>
      </c>
      <c r="BS18" s="24">
        <f t="shared" si="4"/>
        <v>0</v>
      </c>
    </row>
    <row r="19" spans="1:71" ht="57" hidden="1">
      <c r="A19" s="30" t="s">
        <v>163</v>
      </c>
      <c r="B19" s="30" t="s">
        <v>172</v>
      </c>
      <c r="C19" s="18" t="s">
        <v>46</v>
      </c>
      <c r="D19" s="25" t="s">
        <v>173</v>
      </c>
      <c r="E19" s="25" t="s">
        <v>174</v>
      </c>
      <c r="F19" s="26" t="s">
        <v>121</v>
      </c>
      <c r="G19" s="27">
        <v>45015</v>
      </c>
      <c r="H19" s="18"/>
      <c r="I19" s="28"/>
      <c r="J19" s="62"/>
      <c r="K19" s="63"/>
      <c r="L19" s="62"/>
      <c r="M19" s="18"/>
      <c r="N19" s="29"/>
      <c r="O19" s="62"/>
      <c r="P19" s="72"/>
      <c r="Q19" s="62"/>
      <c r="R19" s="18">
        <v>1</v>
      </c>
      <c r="S19" s="29">
        <v>1</v>
      </c>
      <c r="T19" s="62">
        <v>1</v>
      </c>
      <c r="U19" s="72">
        <v>1</v>
      </c>
      <c r="V19" s="77" t="s">
        <v>175</v>
      </c>
      <c r="W19" s="18"/>
      <c r="X19" s="29"/>
      <c r="Y19" s="62"/>
      <c r="Z19" s="72"/>
      <c r="AA19" s="62"/>
      <c r="AB19" s="18"/>
      <c r="AC19" s="29"/>
      <c r="AD19" s="62"/>
      <c r="AE19" s="72"/>
      <c r="AF19" s="62"/>
      <c r="AG19" s="18"/>
      <c r="AH19" s="29"/>
      <c r="AI19" s="62"/>
      <c r="AJ19" s="72"/>
      <c r="AK19" s="62"/>
      <c r="AL19" s="18"/>
      <c r="AM19" s="29"/>
      <c r="AN19" s="62"/>
      <c r="AO19" s="72"/>
      <c r="AP19" s="62"/>
      <c r="AQ19" s="18"/>
      <c r="AR19" s="29"/>
      <c r="AS19" s="62"/>
      <c r="AT19" s="72"/>
      <c r="AU19" s="62"/>
      <c r="AV19" s="18"/>
      <c r="AW19" s="29"/>
      <c r="AX19" s="62"/>
      <c r="AY19" s="72"/>
      <c r="AZ19" s="62"/>
      <c r="BA19" s="18"/>
      <c r="BB19" s="29"/>
      <c r="BC19" s="62"/>
      <c r="BD19" s="72"/>
      <c r="BE19" s="62"/>
      <c r="BF19" s="18"/>
      <c r="BG19" s="29"/>
      <c r="BH19" s="62"/>
      <c r="BI19" s="72"/>
      <c r="BJ19" s="62"/>
      <c r="BK19" s="18"/>
      <c r="BL19" s="29"/>
      <c r="BM19" s="62"/>
      <c r="BN19" s="72"/>
      <c r="BO19" s="62"/>
      <c r="BP19" s="22">
        <f t="shared" si="0"/>
        <v>1</v>
      </c>
      <c r="BQ19" s="24">
        <f t="shared" si="1"/>
        <v>1</v>
      </c>
      <c r="BR19" s="22">
        <f t="shared" si="2"/>
        <v>1</v>
      </c>
      <c r="BS19" s="24">
        <f t="shared" si="4"/>
        <v>1</v>
      </c>
    </row>
    <row r="20" spans="1:71" ht="57" hidden="1">
      <c r="A20" s="30" t="s">
        <v>163</v>
      </c>
      <c r="B20" s="30" t="s">
        <v>172</v>
      </c>
      <c r="C20" s="18" t="s">
        <v>151</v>
      </c>
      <c r="D20" s="25" t="s">
        <v>176</v>
      </c>
      <c r="E20" s="25" t="s">
        <v>177</v>
      </c>
      <c r="F20" s="26" t="s">
        <v>136</v>
      </c>
      <c r="G20" s="27">
        <v>45288</v>
      </c>
      <c r="H20" s="18"/>
      <c r="I20" s="28"/>
      <c r="J20" s="62"/>
      <c r="K20" s="63"/>
      <c r="L20" s="62"/>
      <c r="M20" s="18"/>
      <c r="N20" s="29"/>
      <c r="O20" s="62"/>
      <c r="P20" s="72"/>
      <c r="Q20" s="62"/>
      <c r="R20" s="18"/>
      <c r="S20" s="29"/>
      <c r="T20" s="62"/>
      <c r="U20" s="72"/>
      <c r="V20" s="62"/>
      <c r="W20" s="18"/>
      <c r="X20" s="29"/>
      <c r="Y20" s="62"/>
      <c r="Z20" s="72"/>
      <c r="AA20" s="62"/>
      <c r="AB20" s="18"/>
      <c r="AC20" s="29"/>
      <c r="AD20" s="62"/>
      <c r="AE20" s="72"/>
      <c r="AF20" s="62"/>
      <c r="AG20" s="18">
        <v>1</v>
      </c>
      <c r="AH20" s="29">
        <v>0.5</v>
      </c>
      <c r="AI20" s="62"/>
      <c r="AJ20" s="72"/>
      <c r="AK20" s="62"/>
      <c r="AL20" s="18"/>
      <c r="AM20" s="29"/>
      <c r="AN20" s="62"/>
      <c r="AO20" s="72"/>
      <c r="AP20" s="62"/>
      <c r="AQ20" s="18"/>
      <c r="AR20" s="29"/>
      <c r="AS20" s="62"/>
      <c r="AT20" s="72"/>
      <c r="AU20" s="62"/>
      <c r="AV20" s="18"/>
      <c r="AW20" s="29"/>
      <c r="AX20" s="62"/>
      <c r="AY20" s="72"/>
      <c r="AZ20" s="62"/>
      <c r="BA20" s="18"/>
      <c r="BB20" s="29"/>
      <c r="BC20" s="62"/>
      <c r="BD20" s="72"/>
      <c r="BE20" s="62"/>
      <c r="BF20" s="18"/>
      <c r="BG20" s="29"/>
      <c r="BH20" s="62"/>
      <c r="BI20" s="72"/>
      <c r="BJ20" s="62"/>
      <c r="BK20" s="18">
        <v>1</v>
      </c>
      <c r="BL20" s="29">
        <v>0.5</v>
      </c>
      <c r="BM20" s="62"/>
      <c r="BN20" s="72"/>
      <c r="BO20" s="62"/>
      <c r="BP20" s="22">
        <f t="shared" ref="BP20" si="5">SUM(H20,M20,R20,W20,AB20,AG20,AL20,AQ20,AV20,BA20,BF20,BK20)</f>
        <v>2</v>
      </c>
      <c r="BQ20" s="24">
        <f t="shared" ref="BQ20" si="6">SUM(I20,N20,S20,X20,AC20,AH20,AM20,AR20,AW20,BB20,BG20,BL20)</f>
        <v>1</v>
      </c>
      <c r="BR20" s="22">
        <f t="shared" ref="BR20" si="7">SUM(J20,O20,T20,Y20,AD20,AI20,AN20,AS20,AX20,BC20,BH20,BM20)</f>
        <v>0</v>
      </c>
      <c r="BS20" s="24">
        <f t="shared" ref="BS20" si="8">SUM(K20,P20,U20,Z20,AE20,AJ20,AO20,AT20,AY20,BD20,BI20,BN20)</f>
        <v>0</v>
      </c>
    </row>
    <row r="21" spans="1:71" ht="28.5" hidden="1">
      <c r="A21" s="32" t="s">
        <v>163</v>
      </c>
      <c r="B21" s="32" t="s">
        <v>178</v>
      </c>
      <c r="C21" s="18" t="s">
        <v>179</v>
      </c>
      <c r="D21" s="39" t="s">
        <v>180</v>
      </c>
      <c r="E21" s="30" t="s">
        <v>181</v>
      </c>
      <c r="F21" s="40" t="s">
        <v>121</v>
      </c>
      <c r="G21" s="27">
        <v>45230</v>
      </c>
      <c r="H21" s="18"/>
      <c r="I21" s="28"/>
      <c r="J21" s="62"/>
      <c r="K21" s="63"/>
      <c r="L21" s="62"/>
      <c r="M21" s="18"/>
      <c r="N21" s="29"/>
      <c r="O21" s="62"/>
      <c r="P21" s="72"/>
      <c r="Q21" s="62"/>
      <c r="R21" s="18"/>
      <c r="S21" s="29"/>
      <c r="T21" s="62"/>
      <c r="U21" s="72"/>
      <c r="V21" s="62"/>
      <c r="W21" s="18"/>
      <c r="X21" s="29"/>
      <c r="Y21" s="62"/>
      <c r="Z21" s="72"/>
      <c r="AA21" s="62"/>
      <c r="AB21" s="18"/>
      <c r="AC21" s="29"/>
      <c r="AD21" s="62"/>
      <c r="AE21" s="72"/>
      <c r="AF21" s="62"/>
      <c r="AG21" s="18"/>
      <c r="AH21" s="29"/>
      <c r="AI21" s="62"/>
      <c r="AJ21" s="72"/>
      <c r="AK21" s="62"/>
      <c r="AL21" s="18"/>
      <c r="AM21" s="29"/>
      <c r="AN21" s="62"/>
      <c r="AO21" s="72"/>
      <c r="AP21" s="62"/>
      <c r="AQ21" s="18"/>
      <c r="AR21" s="29"/>
      <c r="AS21" s="62"/>
      <c r="AT21" s="72"/>
      <c r="AU21" s="62"/>
      <c r="AV21" s="18"/>
      <c r="AW21" s="29"/>
      <c r="AX21" s="62"/>
      <c r="AY21" s="72"/>
      <c r="AZ21" s="62"/>
      <c r="BA21" s="18">
        <v>1</v>
      </c>
      <c r="BB21" s="29">
        <v>1</v>
      </c>
      <c r="BC21" s="62"/>
      <c r="BD21" s="72"/>
      <c r="BE21" s="62"/>
      <c r="BF21" s="18"/>
      <c r="BG21" s="29"/>
      <c r="BH21" s="62"/>
      <c r="BI21" s="72"/>
      <c r="BJ21" s="62"/>
      <c r="BK21" s="18"/>
      <c r="BL21" s="29"/>
      <c r="BM21" s="62"/>
      <c r="BN21" s="72"/>
      <c r="BO21" s="62"/>
      <c r="BP21" s="22">
        <f t="shared" si="0"/>
        <v>1</v>
      </c>
      <c r="BQ21" s="24">
        <f t="shared" si="1"/>
        <v>1</v>
      </c>
      <c r="BR21" s="22">
        <f t="shared" si="2"/>
        <v>0</v>
      </c>
      <c r="BS21" s="24">
        <f t="shared" si="4"/>
        <v>0</v>
      </c>
    </row>
    <row r="22" spans="1:71" ht="46.5" hidden="1" customHeight="1">
      <c r="A22" s="32" t="s">
        <v>163</v>
      </c>
      <c r="B22" s="32" t="s">
        <v>182</v>
      </c>
      <c r="C22" s="41" t="s">
        <v>155</v>
      </c>
      <c r="D22" s="42" t="s">
        <v>183</v>
      </c>
      <c r="E22" s="42" t="s">
        <v>184</v>
      </c>
      <c r="F22" s="43" t="s">
        <v>121</v>
      </c>
      <c r="G22" s="44">
        <v>44984</v>
      </c>
      <c r="H22" s="18"/>
      <c r="I22" s="28"/>
      <c r="J22" s="62"/>
      <c r="K22" s="63"/>
      <c r="L22" s="62"/>
      <c r="M22" s="18">
        <v>1</v>
      </c>
      <c r="N22" s="29">
        <v>1</v>
      </c>
      <c r="O22" s="62">
        <v>1</v>
      </c>
      <c r="P22" s="72">
        <v>1</v>
      </c>
      <c r="Q22" s="76" t="s">
        <v>185</v>
      </c>
      <c r="R22" s="18"/>
      <c r="S22" s="29"/>
      <c r="T22" s="62"/>
      <c r="U22" s="72"/>
      <c r="V22" s="62"/>
      <c r="W22" s="18"/>
      <c r="X22" s="29"/>
      <c r="Y22" s="62"/>
      <c r="Z22" s="72"/>
      <c r="AA22" s="62"/>
      <c r="AB22" s="18"/>
      <c r="AC22" s="29"/>
      <c r="AD22" s="62"/>
      <c r="AE22" s="72"/>
      <c r="AF22" s="62"/>
      <c r="AG22" s="18"/>
      <c r="AH22" s="29"/>
      <c r="AI22" s="62"/>
      <c r="AJ22" s="72"/>
      <c r="AK22" s="62"/>
      <c r="AL22" s="18"/>
      <c r="AM22" s="29"/>
      <c r="AN22" s="62"/>
      <c r="AO22" s="72"/>
      <c r="AP22" s="62"/>
      <c r="AQ22" s="18"/>
      <c r="AR22" s="29"/>
      <c r="AS22" s="62"/>
      <c r="AT22" s="72"/>
      <c r="AU22" s="62"/>
      <c r="AV22" s="18"/>
      <c r="AW22" s="29"/>
      <c r="AX22" s="62"/>
      <c r="AY22" s="72"/>
      <c r="AZ22" s="62"/>
      <c r="BA22" s="18"/>
      <c r="BB22" s="29"/>
      <c r="BC22" s="62"/>
      <c r="BD22" s="72"/>
      <c r="BE22" s="62"/>
      <c r="BF22" s="18"/>
      <c r="BG22" s="29"/>
      <c r="BH22" s="62"/>
      <c r="BI22" s="72"/>
      <c r="BJ22" s="62"/>
      <c r="BK22" s="18"/>
      <c r="BL22" s="29"/>
      <c r="BM22" s="62"/>
      <c r="BN22" s="72"/>
      <c r="BO22" s="62"/>
      <c r="BP22" s="22">
        <f t="shared" si="0"/>
        <v>1</v>
      </c>
      <c r="BQ22" s="24">
        <f t="shared" si="1"/>
        <v>1</v>
      </c>
      <c r="BR22" s="22">
        <f t="shared" si="2"/>
        <v>1</v>
      </c>
      <c r="BS22" s="24">
        <f t="shared" si="4"/>
        <v>1</v>
      </c>
    </row>
    <row r="23" spans="1:71" ht="85.5" hidden="1">
      <c r="A23" s="45" t="s">
        <v>163</v>
      </c>
      <c r="B23" s="45" t="s">
        <v>186</v>
      </c>
      <c r="C23" s="46" t="s">
        <v>187</v>
      </c>
      <c r="D23" s="47" t="s">
        <v>188</v>
      </c>
      <c r="E23" s="47" t="s">
        <v>184</v>
      </c>
      <c r="F23" s="48" t="s">
        <v>121</v>
      </c>
      <c r="G23" s="49">
        <v>44984</v>
      </c>
      <c r="H23" s="46"/>
      <c r="I23" s="50"/>
      <c r="J23" s="66"/>
      <c r="K23" s="67"/>
      <c r="L23" s="66"/>
      <c r="M23" s="46">
        <v>1</v>
      </c>
      <c r="N23" s="51">
        <v>1</v>
      </c>
      <c r="O23" s="66">
        <v>1</v>
      </c>
      <c r="P23" s="74">
        <v>1</v>
      </c>
      <c r="Q23" s="76" t="s">
        <v>185</v>
      </c>
      <c r="R23" s="46"/>
      <c r="S23" s="51"/>
      <c r="T23" s="66"/>
      <c r="U23" s="74"/>
      <c r="V23" s="66"/>
      <c r="W23" s="46"/>
      <c r="X23" s="51"/>
      <c r="Y23" s="66"/>
      <c r="Z23" s="74"/>
      <c r="AA23" s="66"/>
      <c r="AB23" s="46"/>
      <c r="AC23" s="51"/>
      <c r="AD23" s="66"/>
      <c r="AE23" s="74"/>
      <c r="AF23" s="66"/>
      <c r="AG23" s="46"/>
      <c r="AH23" s="51"/>
      <c r="AI23" s="66"/>
      <c r="AJ23" s="74"/>
      <c r="AK23" s="66"/>
      <c r="AL23" s="46"/>
      <c r="AM23" s="51"/>
      <c r="AN23" s="66"/>
      <c r="AO23" s="74"/>
      <c r="AP23" s="66"/>
      <c r="AQ23" s="46"/>
      <c r="AR23" s="51"/>
      <c r="AS23" s="66"/>
      <c r="AT23" s="74"/>
      <c r="AU23" s="66"/>
      <c r="AV23" s="46"/>
      <c r="AW23" s="51"/>
      <c r="AX23" s="66"/>
      <c r="AY23" s="74"/>
      <c r="AZ23" s="66"/>
      <c r="BA23" s="46"/>
      <c r="BB23" s="51"/>
      <c r="BC23" s="66"/>
      <c r="BD23" s="74"/>
      <c r="BE23" s="66"/>
      <c r="BF23" s="46"/>
      <c r="BG23" s="51"/>
      <c r="BH23" s="66"/>
      <c r="BI23" s="74"/>
      <c r="BJ23" s="66"/>
      <c r="BK23" s="46"/>
      <c r="BL23" s="51"/>
      <c r="BM23" s="66"/>
      <c r="BN23" s="74"/>
      <c r="BO23" s="66"/>
      <c r="BP23" s="52">
        <f t="shared" si="0"/>
        <v>1</v>
      </c>
      <c r="BQ23" s="53">
        <f t="shared" si="1"/>
        <v>1</v>
      </c>
      <c r="BR23" s="52">
        <f t="shared" si="2"/>
        <v>1</v>
      </c>
      <c r="BS23" s="53">
        <f t="shared" si="4"/>
        <v>1</v>
      </c>
    </row>
    <row r="24" spans="1:71" ht="57" hidden="1">
      <c r="A24" s="484" t="s">
        <v>189</v>
      </c>
      <c r="B24" s="484" t="s">
        <v>190</v>
      </c>
      <c r="C24" s="485" t="s">
        <v>32</v>
      </c>
      <c r="D24" s="486" t="s">
        <v>191</v>
      </c>
      <c r="E24" s="486" t="s">
        <v>192</v>
      </c>
      <c r="F24" s="487" t="s">
        <v>128</v>
      </c>
      <c r="G24" s="488">
        <v>45275</v>
      </c>
      <c r="H24" s="485"/>
      <c r="I24" s="489"/>
      <c r="J24" s="490"/>
      <c r="K24" s="491"/>
      <c r="L24" s="490"/>
      <c r="M24" s="485"/>
      <c r="N24" s="492"/>
      <c r="O24" s="490"/>
      <c r="P24" s="493"/>
      <c r="Q24" s="490"/>
      <c r="R24" s="485"/>
      <c r="S24" s="492"/>
      <c r="T24" s="490"/>
      <c r="U24" s="493"/>
      <c r="V24" s="490"/>
      <c r="W24" s="485"/>
      <c r="X24" s="492"/>
      <c r="Y24" s="490"/>
      <c r="Z24" s="493"/>
      <c r="AA24" s="490"/>
      <c r="AB24" s="485"/>
      <c r="AC24" s="492"/>
      <c r="AD24" s="490"/>
      <c r="AE24" s="493"/>
      <c r="AF24" s="490"/>
      <c r="AG24" s="485">
        <v>1</v>
      </c>
      <c r="AH24" s="492">
        <v>0.5</v>
      </c>
      <c r="AI24" s="490"/>
      <c r="AJ24" s="493"/>
      <c r="AK24" s="490"/>
      <c r="AL24" s="485"/>
      <c r="AM24" s="492"/>
      <c r="AN24" s="490"/>
      <c r="AO24" s="493"/>
      <c r="AP24" s="490"/>
      <c r="AQ24" s="485"/>
      <c r="AR24" s="492"/>
      <c r="AS24" s="490"/>
      <c r="AT24" s="493"/>
      <c r="AU24" s="490"/>
      <c r="AV24" s="485"/>
      <c r="AW24" s="492"/>
      <c r="AX24" s="490"/>
      <c r="AY24" s="493"/>
      <c r="AZ24" s="490"/>
      <c r="BA24" s="485"/>
      <c r="BB24" s="492"/>
      <c r="BC24" s="490"/>
      <c r="BD24" s="493"/>
      <c r="BE24" s="490"/>
      <c r="BF24" s="485"/>
      <c r="BG24" s="492"/>
      <c r="BH24" s="490"/>
      <c r="BI24" s="493"/>
      <c r="BJ24" s="490"/>
      <c r="BK24" s="485">
        <v>1</v>
      </c>
      <c r="BL24" s="492">
        <v>0.5</v>
      </c>
      <c r="BM24" s="490"/>
      <c r="BN24" s="493"/>
      <c r="BO24" s="490"/>
      <c r="BP24" s="485">
        <f t="shared" si="0"/>
        <v>2</v>
      </c>
      <c r="BQ24" s="492">
        <f t="shared" si="1"/>
        <v>1</v>
      </c>
      <c r="BR24" s="485">
        <f t="shared" si="2"/>
        <v>0</v>
      </c>
      <c r="BS24" s="492">
        <f t="shared" si="4"/>
        <v>0</v>
      </c>
    </row>
    <row r="25" spans="1:71" ht="42.75" hidden="1">
      <c r="A25" s="30" t="s">
        <v>189</v>
      </c>
      <c r="B25" s="30" t="s">
        <v>190</v>
      </c>
      <c r="C25" s="18" t="s">
        <v>109</v>
      </c>
      <c r="D25" s="25" t="s">
        <v>193</v>
      </c>
      <c r="E25" s="25" t="s">
        <v>194</v>
      </c>
      <c r="F25" s="26" t="s">
        <v>128</v>
      </c>
      <c r="G25" s="27">
        <v>45225</v>
      </c>
      <c r="H25" s="18"/>
      <c r="I25" s="28"/>
      <c r="J25" s="62"/>
      <c r="K25" s="63"/>
      <c r="L25" s="62"/>
      <c r="M25" s="18"/>
      <c r="N25" s="29"/>
      <c r="O25" s="62"/>
      <c r="P25" s="72"/>
      <c r="Q25" s="62"/>
      <c r="R25" s="18"/>
      <c r="S25" s="29"/>
      <c r="T25" s="62"/>
      <c r="U25" s="72"/>
      <c r="V25" s="62"/>
      <c r="W25" s="18">
        <v>1</v>
      </c>
      <c r="X25" s="29">
        <v>0.34</v>
      </c>
      <c r="Y25" s="62">
        <v>1</v>
      </c>
      <c r="Z25" s="72">
        <v>0.34</v>
      </c>
      <c r="AA25" s="77" t="s">
        <v>195</v>
      </c>
      <c r="AB25" s="18"/>
      <c r="AC25" s="29"/>
      <c r="AD25" s="62"/>
      <c r="AE25" s="72"/>
      <c r="AF25" s="62"/>
      <c r="AG25" s="18"/>
      <c r="AH25" s="29"/>
      <c r="AI25" s="62"/>
      <c r="AJ25" s="72"/>
      <c r="AK25" s="62"/>
      <c r="AL25" s="18">
        <v>1</v>
      </c>
      <c r="AM25" s="29">
        <v>0.33</v>
      </c>
      <c r="AN25" s="62"/>
      <c r="AO25" s="72"/>
      <c r="AP25" s="62"/>
      <c r="AQ25" s="18"/>
      <c r="AR25" s="29"/>
      <c r="AS25" s="62"/>
      <c r="AT25" s="72"/>
      <c r="AU25" s="62"/>
      <c r="AV25" s="18"/>
      <c r="AW25" s="29"/>
      <c r="AX25" s="62"/>
      <c r="AY25" s="72"/>
      <c r="AZ25" s="62"/>
      <c r="BA25" s="18">
        <v>1</v>
      </c>
      <c r="BB25" s="29">
        <v>0.33</v>
      </c>
      <c r="BC25" s="62"/>
      <c r="BD25" s="72"/>
      <c r="BE25" s="62"/>
      <c r="BF25" s="18"/>
      <c r="BG25" s="29"/>
      <c r="BH25" s="62"/>
      <c r="BI25" s="72"/>
      <c r="BJ25" s="62"/>
      <c r="BK25" s="18"/>
      <c r="BL25" s="29"/>
      <c r="BM25" s="62"/>
      <c r="BN25" s="72"/>
      <c r="BO25" s="62"/>
      <c r="BP25" s="18">
        <f t="shared" ref="BP25:BP27" si="9">SUM(H25,M25,R25,W25,AB25,AG25,AL25,AQ25,AV25,BA25,BF25,BK25)</f>
        <v>3</v>
      </c>
      <c r="BQ25" s="29">
        <f t="shared" ref="BQ25:BQ27" si="10">SUM(I25,N25,S25,X25,AC25,AH25,AM25,AR25,AW25,BB25,BG25,BL25)</f>
        <v>1</v>
      </c>
      <c r="BR25" s="18">
        <f t="shared" ref="BR25:BR27" si="11">SUM(J25,O25,T25,Y25,AD25,AI25,AN25,AS25,AX25,BC25,BH25,BM25)</f>
        <v>1</v>
      </c>
      <c r="BS25" s="29">
        <f t="shared" ref="BS25:BS27" si="12">SUM(K25,P25,U25,Z25,AE25,AJ25,AO25,AT25,AY25,BD25,BI25,BN25)</f>
        <v>0.34</v>
      </c>
    </row>
    <row r="26" spans="1:71" ht="114" hidden="1">
      <c r="A26" s="30" t="s">
        <v>189</v>
      </c>
      <c r="B26" s="30" t="s">
        <v>190</v>
      </c>
      <c r="C26" s="18" t="s">
        <v>118</v>
      </c>
      <c r="D26" s="25" t="s">
        <v>196</v>
      </c>
      <c r="E26" s="25" t="s">
        <v>197</v>
      </c>
      <c r="F26" s="26" t="s">
        <v>128</v>
      </c>
      <c r="G26" s="27">
        <v>45257</v>
      </c>
      <c r="H26" s="18"/>
      <c r="I26" s="28"/>
      <c r="J26" s="62"/>
      <c r="K26" s="63"/>
      <c r="L26" s="79" t="s">
        <v>24</v>
      </c>
      <c r="M26" s="18"/>
      <c r="N26" s="29"/>
      <c r="O26" s="62"/>
      <c r="P26" s="72"/>
      <c r="Q26" s="62"/>
      <c r="R26" s="18"/>
      <c r="S26" s="29"/>
      <c r="T26" s="62"/>
      <c r="U26" s="72"/>
      <c r="V26" s="62"/>
      <c r="W26" s="18"/>
      <c r="X26" s="29"/>
      <c r="Y26" s="62"/>
      <c r="Z26" s="72"/>
      <c r="AA26" s="62"/>
      <c r="AB26" s="18"/>
      <c r="AC26" s="29"/>
      <c r="AD26" s="62"/>
      <c r="AE26" s="72"/>
      <c r="AF26" s="62"/>
      <c r="AG26" s="18">
        <v>1</v>
      </c>
      <c r="AH26" s="29">
        <v>0.5</v>
      </c>
      <c r="AI26" s="62">
        <v>1</v>
      </c>
      <c r="AJ26" s="72">
        <v>0.5</v>
      </c>
      <c r="AK26" s="79" t="s">
        <v>198</v>
      </c>
      <c r="AL26" s="18"/>
      <c r="AM26" s="29"/>
      <c r="AN26" s="62"/>
      <c r="AO26" s="72"/>
      <c r="AP26" s="62"/>
      <c r="AQ26" s="18"/>
      <c r="AR26" s="29"/>
      <c r="AS26" s="62"/>
      <c r="AT26" s="72"/>
      <c r="AU26" s="62"/>
      <c r="AV26" s="18"/>
      <c r="AW26" s="29"/>
      <c r="AX26" s="62"/>
      <c r="AY26" s="72"/>
      <c r="AZ26" s="62"/>
      <c r="BA26" s="18"/>
      <c r="BB26" s="29"/>
      <c r="BC26" s="62"/>
      <c r="BD26" s="72"/>
      <c r="BE26" s="62"/>
      <c r="BF26" s="18">
        <v>1</v>
      </c>
      <c r="BG26" s="29">
        <v>0.5</v>
      </c>
      <c r="BH26" s="62"/>
      <c r="BI26" s="72"/>
      <c r="BJ26" s="62"/>
      <c r="BK26" s="18"/>
      <c r="BL26" s="29"/>
      <c r="BM26" s="62"/>
      <c r="BN26" s="72"/>
      <c r="BO26" s="62"/>
      <c r="BP26" s="18">
        <f t="shared" si="9"/>
        <v>2</v>
      </c>
      <c r="BQ26" s="29">
        <f t="shared" si="10"/>
        <v>1</v>
      </c>
      <c r="BR26" s="18">
        <f t="shared" si="11"/>
        <v>1</v>
      </c>
      <c r="BS26" s="29">
        <f t="shared" si="12"/>
        <v>0.5</v>
      </c>
    </row>
    <row r="27" spans="1:71" ht="114" hidden="1">
      <c r="A27" s="30" t="s">
        <v>189</v>
      </c>
      <c r="B27" s="30" t="s">
        <v>199</v>
      </c>
      <c r="C27" s="18" t="s">
        <v>40</v>
      </c>
      <c r="D27" s="25" t="s">
        <v>200</v>
      </c>
      <c r="E27" s="25" t="s">
        <v>201</v>
      </c>
      <c r="F27" s="26" t="s">
        <v>128</v>
      </c>
      <c r="G27" s="27">
        <v>45225</v>
      </c>
      <c r="H27" s="18"/>
      <c r="I27" s="28"/>
      <c r="J27" s="62"/>
      <c r="K27" s="63"/>
      <c r="L27" s="79"/>
      <c r="M27" s="18"/>
      <c r="N27" s="29"/>
      <c r="O27" s="62"/>
      <c r="P27" s="72"/>
      <c r="Q27" s="62"/>
      <c r="R27" s="18"/>
      <c r="S27" s="29"/>
      <c r="T27" s="62"/>
      <c r="U27" s="72"/>
      <c r="V27" s="62"/>
      <c r="W27" s="18">
        <v>1</v>
      </c>
      <c r="X27" s="29">
        <v>0.34</v>
      </c>
      <c r="Y27" s="79">
        <v>1</v>
      </c>
      <c r="Z27" s="72">
        <v>0.34</v>
      </c>
      <c r="AA27" s="77" t="s">
        <v>202</v>
      </c>
      <c r="AB27" s="18"/>
      <c r="AC27" s="29"/>
      <c r="AD27" s="79"/>
      <c r="AE27" s="72"/>
      <c r="AF27" s="62"/>
      <c r="AG27" s="18"/>
      <c r="AH27" s="29"/>
      <c r="AI27" s="62"/>
      <c r="AJ27" s="72"/>
      <c r="AK27" s="62"/>
      <c r="AL27" s="18">
        <v>1</v>
      </c>
      <c r="AM27" s="29">
        <v>0.33</v>
      </c>
      <c r="AN27" s="62"/>
      <c r="AO27" s="72"/>
      <c r="AP27" s="62"/>
      <c r="AQ27" s="18"/>
      <c r="AR27" s="29"/>
      <c r="AS27" s="62"/>
      <c r="AT27" s="72"/>
      <c r="AU27" s="62"/>
      <c r="AV27" s="18"/>
      <c r="AW27" s="29"/>
      <c r="AX27" s="62"/>
      <c r="AY27" s="72"/>
      <c r="AZ27" s="62"/>
      <c r="BA27" s="18">
        <v>1</v>
      </c>
      <c r="BB27" s="29">
        <v>0.33</v>
      </c>
      <c r="BC27" s="62"/>
      <c r="BD27" s="72"/>
      <c r="BE27" s="62"/>
      <c r="BF27" s="18"/>
      <c r="BG27" s="29"/>
      <c r="BH27" s="62"/>
      <c r="BI27" s="72"/>
      <c r="BJ27" s="62"/>
      <c r="BK27" s="18"/>
      <c r="BL27" s="29"/>
      <c r="BM27" s="62"/>
      <c r="BN27" s="72"/>
      <c r="BO27" s="62"/>
      <c r="BP27" s="18">
        <f t="shared" si="9"/>
        <v>3</v>
      </c>
      <c r="BQ27" s="29">
        <f t="shared" si="10"/>
        <v>1</v>
      </c>
      <c r="BR27" s="18">
        <f t="shared" si="11"/>
        <v>1</v>
      </c>
      <c r="BS27" s="29">
        <f t="shared" si="12"/>
        <v>0.34</v>
      </c>
    </row>
    <row r="28" spans="1:71" ht="71.25" hidden="1">
      <c r="A28" s="30" t="s">
        <v>189</v>
      </c>
      <c r="B28" s="30" t="s">
        <v>203</v>
      </c>
      <c r="C28" s="18" t="s">
        <v>46</v>
      </c>
      <c r="D28" s="25" t="s">
        <v>204</v>
      </c>
      <c r="E28" s="25" t="s">
        <v>205</v>
      </c>
      <c r="F28" s="26" t="s">
        <v>128</v>
      </c>
      <c r="G28" s="27">
        <v>45286</v>
      </c>
      <c r="H28" s="18"/>
      <c r="I28" s="28"/>
      <c r="J28" s="62"/>
      <c r="K28" s="63"/>
      <c r="L28" s="62"/>
      <c r="M28" s="18"/>
      <c r="N28" s="29"/>
      <c r="O28" s="62"/>
      <c r="P28" s="72"/>
      <c r="Q28" s="62"/>
      <c r="R28" s="18"/>
      <c r="S28" s="29"/>
      <c r="T28" s="62"/>
      <c r="U28" s="72"/>
      <c r="V28" s="62"/>
      <c r="W28" s="18"/>
      <c r="X28" s="29"/>
      <c r="Y28" s="62"/>
      <c r="Z28" s="72"/>
      <c r="AA28" s="62"/>
      <c r="AB28" s="18"/>
      <c r="AC28" s="29"/>
      <c r="AD28" s="62"/>
      <c r="AE28" s="72"/>
      <c r="AF28" s="62"/>
      <c r="AG28" s="18"/>
      <c r="AH28" s="29"/>
      <c r="AI28" s="62"/>
      <c r="AJ28" s="72"/>
      <c r="AK28" s="62"/>
      <c r="AL28" s="18">
        <v>1</v>
      </c>
      <c r="AM28" s="29">
        <v>0.5</v>
      </c>
      <c r="AN28" s="62"/>
      <c r="AO28" s="72"/>
      <c r="AP28" s="62"/>
      <c r="AQ28" s="18"/>
      <c r="AR28" s="29"/>
      <c r="AS28" s="62"/>
      <c r="AT28" s="72"/>
      <c r="AU28" s="62"/>
      <c r="AV28" s="18"/>
      <c r="AW28" s="29"/>
      <c r="AX28" s="62"/>
      <c r="AY28" s="72"/>
      <c r="AZ28" s="62"/>
      <c r="BA28" s="18"/>
      <c r="BB28" s="29"/>
      <c r="BC28" s="62"/>
      <c r="BD28" s="72"/>
      <c r="BE28" s="62"/>
      <c r="BF28" s="18"/>
      <c r="BG28" s="29"/>
      <c r="BH28" s="62"/>
      <c r="BI28" s="72"/>
      <c r="BJ28" s="62"/>
      <c r="BK28" s="18">
        <v>1</v>
      </c>
      <c r="BL28" s="29">
        <v>0.5</v>
      </c>
      <c r="BM28" s="62"/>
      <c r="BN28" s="72"/>
      <c r="BO28" s="62"/>
      <c r="BP28" s="18">
        <f t="shared" si="0"/>
        <v>2</v>
      </c>
      <c r="BQ28" s="29">
        <f t="shared" si="1"/>
        <v>1</v>
      </c>
      <c r="BR28" s="18">
        <f t="shared" si="2"/>
        <v>0</v>
      </c>
      <c r="BS28" s="29">
        <f t="shared" si="4"/>
        <v>0</v>
      </c>
    </row>
    <row r="29" spans="1:71" ht="57" hidden="1">
      <c r="A29" s="30" t="s">
        <v>189</v>
      </c>
      <c r="B29" s="30" t="s">
        <v>203</v>
      </c>
      <c r="C29" s="18" t="s">
        <v>49</v>
      </c>
      <c r="D29" s="25" t="s">
        <v>206</v>
      </c>
      <c r="E29" s="25" t="s">
        <v>207</v>
      </c>
      <c r="F29" s="26" t="s">
        <v>208</v>
      </c>
      <c r="G29" s="27">
        <v>45286</v>
      </c>
      <c r="H29" s="18"/>
      <c r="I29" s="28"/>
      <c r="J29" s="62"/>
      <c r="K29" s="63"/>
      <c r="L29" s="62"/>
      <c r="M29" s="18"/>
      <c r="N29" s="29"/>
      <c r="O29" s="62"/>
      <c r="P29" s="72"/>
      <c r="Q29" s="62"/>
      <c r="R29" s="18"/>
      <c r="S29" s="29"/>
      <c r="T29" s="62"/>
      <c r="U29" s="72"/>
      <c r="V29" s="62"/>
      <c r="W29" s="18"/>
      <c r="X29" s="29"/>
      <c r="Y29" s="62"/>
      <c r="Z29" s="72"/>
      <c r="AA29" s="62"/>
      <c r="AB29" s="18"/>
      <c r="AC29" s="29"/>
      <c r="AD29" s="62"/>
      <c r="AE29" s="72"/>
      <c r="AF29" s="62"/>
      <c r="AG29" s="18"/>
      <c r="AH29" s="29"/>
      <c r="AI29" s="62"/>
      <c r="AJ29" s="72"/>
      <c r="AK29" s="62"/>
      <c r="AL29" s="18">
        <v>3</v>
      </c>
      <c r="AM29" s="29">
        <v>0.6</v>
      </c>
      <c r="AN29" s="62"/>
      <c r="AO29" s="72"/>
      <c r="AP29" s="62"/>
      <c r="AQ29" s="18"/>
      <c r="AR29" s="29"/>
      <c r="AS29" s="62"/>
      <c r="AT29" s="72"/>
      <c r="AU29" s="62"/>
      <c r="AV29" s="18"/>
      <c r="AW29" s="29"/>
      <c r="AX29" s="62"/>
      <c r="AY29" s="72"/>
      <c r="AZ29" s="62"/>
      <c r="BA29" s="18"/>
      <c r="BB29" s="29"/>
      <c r="BC29" s="62"/>
      <c r="BD29" s="72"/>
      <c r="BE29" s="62"/>
      <c r="BF29" s="18"/>
      <c r="BG29" s="29"/>
      <c r="BH29" s="62"/>
      <c r="BI29" s="72"/>
      <c r="BJ29" s="62"/>
      <c r="BK29" s="18">
        <v>2</v>
      </c>
      <c r="BL29" s="29">
        <v>0.4</v>
      </c>
      <c r="BM29" s="62"/>
      <c r="BN29" s="72"/>
      <c r="BO29" s="62"/>
      <c r="BP29" s="18">
        <f t="shared" ref="BP29:BP30" si="13">SUM(H29,M29,R29,W29,AB29,AG29,AL29,AQ29,AV29,BA29,BF29,BK29)</f>
        <v>5</v>
      </c>
      <c r="BQ29" s="29">
        <f t="shared" ref="BQ29:BQ30" si="14">SUM(I29,N29,S29,X29,AC29,AH29,AM29,AR29,AW29,BB29,BG29,BL29)</f>
        <v>1</v>
      </c>
      <c r="BR29" s="18">
        <f t="shared" ref="BR29:BR30" si="15">SUM(J29,O29,T29,Y29,AD29,AI29,AN29,AS29,AX29,BC29,BH29,BM29)</f>
        <v>0</v>
      </c>
      <c r="BS29" s="29">
        <f t="shared" ref="BS29:BS30" si="16">SUM(K29,P29,U29,Z29,AE29,AJ29,AO29,AT29,AY29,BD29,BI29,BN29)</f>
        <v>0</v>
      </c>
    </row>
    <row r="30" spans="1:71" ht="85.5" hidden="1">
      <c r="A30" s="30" t="s">
        <v>189</v>
      </c>
      <c r="B30" s="30" t="s">
        <v>203</v>
      </c>
      <c r="C30" s="18" t="s">
        <v>209</v>
      </c>
      <c r="D30" s="25" t="s">
        <v>210</v>
      </c>
      <c r="E30" s="25" t="s">
        <v>211</v>
      </c>
      <c r="F30" s="26" t="s">
        <v>128</v>
      </c>
      <c r="G30" s="27">
        <v>45257</v>
      </c>
      <c r="H30" s="18"/>
      <c r="I30" s="28"/>
      <c r="J30" s="62"/>
      <c r="K30" s="63"/>
      <c r="L30" s="62"/>
      <c r="M30" s="18"/>
      <c r="N30" s="29"/>
      <c r="O30" s="62"/>
      <c r="P30" s="72"/>
      <c r="Q30" s="62"/>
      <c r="R30" s="18"/>
      <c r="S30" s="29"/>
      <c r="T30" s="62"/>
      <c r="U30" s="72"/>
      <c r="V30" s="62"/>
      <c r="W30" s="18"/>
      <c r="X30" s="29"/>
      <c r="Y30" s="62"/>
      <c r="Z30" s="72"/>
      <c r="AA30" s="62"/>
      <c r="AB30" s="18"/>
      <c r="AC30" s="29"/>
      <c r="AD30" s="62"/>
      <c r="AE30" s="72"/>
      <c r="AF30" s="62"/>
      <c r="AG30" s="18"/>
      <c r="AH30" s="29"/>
      <c r="AI30" s="62"/>
      <c r="AJ30" s="72"/>
      <c r="AK30" s="62"/>
      <c r="AL30" s="18">
        <v>3</v>
      </c>
      <c r="AM30" s="29">
        <v>0.6</v>
      </c>
      <c r="AN30" s="62"/>
      <c r="AO30" s="72"/>
      <c r="AP30" s="62"/>
      <c r="AQ30" s="18"/>
      <c r="AR30" s="29"/>
      <c r="AS30" s="62"/>
      <c r="AT30" s="72"/>
      <c r="AU30" s="62"/>
      <c r="AV30" s="18"/>
      <c r="AW30" s="29"/>
      <c r="AX30" s="62"/>
      <c r="AY30" s="72"/>
      <c r="AZ30" s="62"/>
      <c r="BA30" s="18"/>
      <c r="BB30" s="29"/>
      <c r="BC30" s="62"/>
      <c r="BD30" s="72"/>
      <c r="BE30" s="62"/>
      <c r="BF30" s="18"/>
      <c r="BG30" s="29"/>
      <c r="BH30" s="62"/>
      <c r="BI30" s="72"/>
      <c r="BJ30" s="62"/>
      <c r="BK30" s="18">
        <v>2</v>
      </c>
      <c r="BL30" s="29">
        <v>0.4</v>
      </c>
      <c r="BM30" s="62"/>
      <c r="BN30" s="72"/>
      <c r="BO30" s="62"/>
      <c r="BP30" s="18">
        <f t="shared" si="13"/>
        <v>5</v>
      </c>
      <c r="BQ30" s="29">
        <f t="shared" si="14"/>
        <v>1</v>
      </c>
      <c r="BR30" s="18">
        <f t="shared" si="15"/>
        <v>0</v>
      </c>
      <c r="BS30" s="29">
        <f t="shared" si="16"/>
        <v>0</v>
      </c>
    </row>
    <row r="31" spans="1:71" ht="71.25" hidden="1">
      <c r="A31" s="30" t="s">
        <v>189</v>
      </c>
      <c r="B31" s="30" t="s">
        <v>212</v>
      </c>
      <c r="C31" s="18" t="s">
        <v>151</v>
      </c>
      <c r="D31" s="25" t="s">
        <v>213</v>
      </c>
      <c r="E31" s="25" t="s">
        <v>205</v>
      </c>
      <c r="F31" s="26" t="s">
        <v>128</v>
      </c>
      <c r="G31" s="27">
        <v>45286</v>
      </c>
      <c r="H31" s="18"/>
      <c r="I31" s="28"/>
      <c r="J31" s="62"/>
      <c r="K31" s="63"/>
      <c r="L31" s="62"/>
      <c r="M31" s="18"/>
      <c r="N31" s="29"/>
      <c r="O31" s="62"/>
      <c r="P31" s="72"/>
      <c r="Q31" s="62"/>
      <c r="R31" s="18"/>
      <c r="S31" s="29"/>
      <c r="T31" s="62"/>
      <c r="U31" s="72"/>
      <c r="V31" s="62"/>
      <c r="W31" s="18"/>
      <c r="X31" s="29"/>
      <c r="Y31" s="62"/>
      <c r="Z31" s="72"/>
      <c r="AA31" s="62"/>
      <c r="AB31" s="18"/>
      <c r="AC31" s="29"/>
      <c r="AD31" s="62"/>
      <c r="AE31" s="72"/>
      <c r="AF31" s="62"/>
      <c r="AG31" s="18"/>
      <c r="AH31" s="29"/>
      <c r="AI31" s="62"/>
      <c r="AJ31" s="72"/>
      <c r="AK31" s="62"/>
      <c r="AL31" s="18">
        <v>1</v>
      </c>
      <c r="AM31" s="29">
        <v>0.5</v>
      </c>
      <c r="AN31" s="62"/>
      <c r="AO31" s="72"/>
      <c r="AP31" s="62"/>
      <c r="AQ31" s="18"/>
      <c r="AR31" s="29"/>
      <c r="AS31" s="62"/>
      <c r="AT31" s="72"/>
      <c r="AU31" s="62"/>
      <c r="AV31" s="18"/>
      <c r="AW31" s="29"/>
      <c r="AX31" s="62"/>
      <c r="AY31" s="72"/>
      <c r="AZ31" s="62"/>
      <c r="BA31" s="18"/>
      <c r="BB31" s="29"/>
      <c r="BC31" s="62"/>
      <c r="BD31" s="72"/>
      <c r="BE31" s="62"/>
      <c r="BF31" s="18"/>
      <c r="BG31" s="29"/>
      <c r="BH31" s="62"/>
      <c r="BI31" s="72"/>
      <c r="BJ31" s="62"/>
      <c r="BK31" s="18">
        <v>1</v>
      </c>
      <c r="BL31" s="29">
        <v>0.5</v>
      </c>
      <c r="BM31" s="62"/>
      <c r="BN31" s="72"/>
      <c r="BO31" s="62"/>
      <c r="BP31" s="18">
        <f t="shared" si="0"/>
        <v>2</v>
      </c>
      <c r="BQ31" s="29">
        <f t="shared" si="1"/>
        <v>1</v>
      </c>
      <c r="BR31" s="18">
        <f t="shared" si="2"/>
        <v>0</v>
      </c>
      <c r="BS31" s="29">
        <f t="shared" si="4"/>
        <v>0</v>
      </c>
    </row>
    <row r="32" spans="1:71" ht="42.75" hidden="1">
      <c r="A32" s="30" t="s">
        <v>189</v>
      </c>
      <c r="B32" s="30" t="s">
        <v>212</v>
      </c>
      <c r="C32" s="18" t="s">
        <v>179</v>
      </c>
      <c r="D32" s="25" t="s">
        <v>214</v>
      </c>
      <c r="E32" s="25" t="s">
        <v>215</v>
      </c>
      <c r="F32" s="26" t="s">
        <v>128</v>
      </c>
      <c r="G32" s="27">
        <v>45015</v>
      </c>
      <c r="H32" s="18"/>
      <c r="I32" s="28"/>
      <c r="J32" s="62"/>
      <c r="K32" s="63"/>
      <c r="L32" s="62"/>
      <c r="M32" s="18"/>
      <c r="N32" s="29"/>
      <c r="O32" s="62"/>
      <c r="P32" s="72"/>
      <c r="Q32" s="62"/>
      <c r="R32" s="18"/>
      <c r="S32" s="29"/>
      <c r="T32" s="62"/>
      <c r="U32" s="72"/>
      <c r="V32" s="62"/>
      <c r="W32" s="18"/>
      <c r="X32" s="29"/>
      <c r="Y32" s="62"/>
      <c r="Z32" s="72"/>
      <c r="AA32" s="62"/>
      <c r="AB32" s="18"/>
      <c r="AC32" s="29"/>
      <c r="AD32" s="62"/>
      <c r="AE32" s="72"/>
      <c r="AF32" s="62"/>
      <c r="AG32" s="18"/>
      <c r="AH32" s="29"/>
      <c r="AI32" s="62"/>
      <c r="AJ32" s="72"/>
      <c r="AK32" s="62"/>
      <c r="AL32" s="18"/>
      <c r="AM32" s="29"/>
      <c r="AN32" s="62"/>
      <c r="AO32" s="72"/>
      <c r="AP32" s="62"/>
      <c r="AQ32" s="18"/>
      <c r="AR32" s="29"/>
      <c r="AS32" s="62"/>
      <c r="AT32" s="72"/>
      <c r="AU32" s="62"/>
      <c r="AV32" s="18"/>
      <c r="AW32" s="29"/>
      <c r="AX32" s="62"/>
      <c r="AY32" s="72"/>
      <c r="AZ32" s="62"/>
      <c r="BA32" s="18"/>
      <c r="BB32" s="29"/>
      <c r="BC32" s="62"/>
      <c r="BD32" s="72"/>
      <c r="BE32" s="62"/>
      <c r="BF32" s="18"/>
      <c r="BG32" s="29"/>
      <c r="BH32" s="62"/>
      <c r="BI32" s="72"/>
      <c r="BJ32" s="62"/>
      <c r="BK32" s="18"/>
      <c r="BL32" s="29"/>
      <c r="BM32" s="62"/>
      <c r="BN32" s="72"/>
      <c r="BO32" s="62"/>
      <c r="BP32" s="18">
        <f t="shared" ref="BP32" si="17">SUM(H32,M32,R32,W32,AB32,AG32,AL32,AQ32,AV32,BA32,BF32,BK32)</f>
        <v>0</v>
      </c>
      <c r="BQ32" s="29">
        <f t="shared" ref="BQ32" si="18">SUM(I32,N32,S32,X32,AC32,AH32,AM32,AR32,AW32,BB32,BG32,BL32)</f>
        <v>0</v>
      </c>
      <c r="BR32" s="18">
        <f t="shared" ref="BR32" si="19">SUM(J32,O32,T32,Y32,AD32,AI32,AN32,AS32,AX32,BC32,BH32,BM32)</f>
        <v>0</v>
      </c>
      <c r="BS32" s="29">
        <f t="shared" ref="BS32" si="20">SUM(K32,P32,U32,Z32,AE32,AJ32,AO32,AT32,AY32,BD32,BI32,BN32)</f>
        <v>0</v>
      </c>
    </row>
    <row r="33" spans="1:71" ht="72.75" hidden="1" customHeight="1">
      <c r="A33" s="30" t="s">
        <v>189</v>
      </c>
      <c r="B33" s="30" t="s">
        <v>216</v>
      </c>
      <c r="C33" s="18" t="s">
        <v>155</v>
      </c>
      <c r="D33" s="25" t="s">
        <v>217</v>
      </c>
      <c r="E33" s="25" t="s">
        <v>218</v>
      </c>
      <c r="F33" s="26" t="s">
        <v>128</v>
      </c>
      <c r="G33" s="27">
        <v>45258</v>
      </c>
      <c r="H33" s="18"/>
      <c r="I33" s="28"/>
      <c r="J33" s="62"/>
      <c r="K33" s="63"/>
      <c r="L33" s="62"/>
      <c r="M33" s="18"/>
      <c r="N33" s="29"/>
      <c r="O33" s="62"/>
      <c r="P33" s="72"/>
      <c r="Q33" s="62"/>
      <c r="R33" s="18"/>
      <c r="S33" s="29"/>
      <c r="T33" s="62"/>
      <c r="U33" s="72"/>
      <c r="V33" s="62"/>
      <c r="W33" s="18"/>
      <c r="X33" s="29"/>
      <c r="Y33" s="62"/>
      <c r="Z33" s="72"/>
      <c r="AA33" s="62"/>
      <c r="AB33" s="18"/>
      <c r="AC33" s="29"/>
      <c r="AD33" s="62"/>
      <c r="AE33" s="72"/>
      <c r="AF33" s="62"/>
      <c r="AG33" s="18"/>
      <c r="AH33" s="29"/>
      <c r="AI33" s="62"/>
      <c r="AJ33" s="72"/>
      <c r="AK33" s="62"/>
      <c r="AL33" s="18">
        <v>1</v>
      </c>
      <c r="AM33" s="29">
        <v>0.5</v>
      </c>
      <c r="AN33" s="62"/>
      <c r="AO33" s="72"/>
      <c r="AP33" s="62"/>
      <c r="AQ33" s="18"/>
      <c r="AR33" s="29"/>
      <c r="AS33" s="62"/>
      <c r="AT33" s="72"/>
      <c r="AU33" s="62"/>
      <c r="AV33" s="18"/>
      <c r="AW33" s="29"/>
      <c r="AX33" s="62"/>
      <c r="AY33" s="72"/>
      <c r="AZ33" s="62"/>
      <c r="BA33" s="18"/>
      <c r="BB33" s="29"/>
      <c r="BC33" s="62"/>
      <c r="BD33" s="72"/>
      <c r="BE33" s="62"/>
      <c r="BF33" s="18">
        <v>1</v>
      </c>
      <c r="BG33" s="29">
        <v>0.5</v>
      </c>
      <c r="BH33" s="62"/>
      <c r="BI33" s="72"/>
      <c r="BJ33" s="62"/>
      <c r="BK33" s="18"/>
      <c r="BL33" s="29"/>
      <c r="BM33" s="62"/>
      <c r="BN33" s="72"/>
      <c r="BO33" s="62"/>
      <c r="BP33" s="18">
        <f t="shared" si="0"/>
        <v>2</v>
      </c>
      <c r="BQ33" s="29">
        <f t="shared" si="1"/>
        <v>1</v>
      </c>
      <c r="BR33" s="18">
        <f t="shared" si="2"/>
        <v>0</v>
      </c>
      <c r="BS33" s="29">
        <f t="shared" si="4"/>
        <v>0</v>
      </c>
    </row>
    <row r="34" spans="1:71" ht="85.5" hidden="1">
      <c r="A34" s="30" t="s">
        <v>189</v>
      </c>
      <c r="B34" s="30" t="s">
        <v>216</v>
      </c>
      <c r="C34" s="41" t="s">
        <v>159</v>
      </c>
      <c r="D34" s="42" t="s">
        <v>219</v>
      </c>
      <c r="E34" s="42" t="s">
        <v>220</v>
      </c>
      <c r="F34" s="43" t="s">
        <v>128</v>
      </c>
      <c r="G34" s="44">
        <v>45289</v>
      </c>
      <c r="H34" s="41"/>
      <c r="I34" s="54"/>
      <c r="J34" s="68"/>
      <c r="K34" s="69"/>
      <c r="L34" s="78" t="s">
        <v>221</v>
      </c>
      <c r="M34" s="41"/>
      <c r="N34" s="55"/>
      <c r="O34" s="68"/>
      <c r="P34" s="75"/>
      <c r="Q34" s="68"/>
      <c r="R34" s="41"/>
      <c r="S34" s="55"/>
      <c r="T34" s="68"/>
      <c r="U34" s="75"/>
      <c r="V34" s="68"/>
      <c r="W34" s="41"/>
      <c r="X34" s="55"/>
      <c r="Y34" s="68"/>
      <c r="Z34" s="75"/>
      <c r="AA34" s="68"/>
      <c r="AB34" s="41"/>
      <c r="AC34" s="55"/>
      <c r="AD34" s="68"/>
      <c r="AE34" s="75"/>
      <c r="AF34" s="68"/>
      <c r="AG34" s="41">
        <v>1</v>
      </c>
      <c r="AH34" s="55">
        <v>0.5</v>
      </c>
      <c r="AI34" s="68"/>
      <c r="AJ34" s="75"/>
      <c r="AK34" s="68"/>
      <c r="AL34" s="41"/>
      <c r="AM34" s="55"/>
      <c r="AN34" s="68"/>
      <c r="AO34" s="75"/>
      <c r="AP34" s="68"/>
      <c r="AQ34" s="41"/>
      <c r="AR34" s="55"/>
      <c r="AS34" s="68"/>
      <c r="AT34" s="75"/>
      <c r="AU34" s="68"/>
      <c r="AV34" s="41"/>
      <c r="AW34" s="55"/>
      <c r="AX34" s="68"/>
      <c r="AY34" s="75"/>
      <c r="AZ34" s="68"/>
      <c r="BA34" s="41"/>
      <c r="BB34" s="55"/>
      <c r="BC34" s="68"/>
      <c r="BD34" s="75"/>
      <c r="BE34" s="68"/>
      <c r="BF34" s="41"/>
      <c r="BG34" s="55"/>
      <c r="BH34" s="68"/>
      <c r="BI34" s="75"/>
      <c r="BJ34" s="68"/>
      <c r="BK34" s="41">
        <v>1</v>
      </c>
      <c r="BL34" s="55">
        <v>0.5</v>
      </c>
      <c r="BM34" s="68"/>
      <c r="BN34" s="75"/>
      <c r="BO34" s="68"/>
      <c r="BP34" s="18">
        <f t="shared" ref="BP34" si="21">SUM(H34,M34,R34,W34,AB34,AG34,AL34,AQ34,AV34,BA34,BF34,BK34)</f>
        <v>2</v>
      </c>
      <c r="BQ34" s="29">
        <f t="shared" ref="BQ34" si="22">SUM(I34,N34,S34,X34,AC34,AH34,AM34,AR34,AW34,BB34,BG34,BL34)</f>
        <v>1</v>
      </c>
      <c r="BR34" s="18">
        <f t="shared" ref="BR34" si="23">SUM(J34,O34,T34,Y34,AD34,AI34,AN34,AS34,AX34,BC34,BH34,BM34)</f>
        <v>0</v>
      </c>
      <c r="BS34" s="29">
        <f t="shared" ref="BS34" si="24">SUM(K34,P34,U34,Z34,AE34,AJ34,AO34,AT34,AY34,BD34,BI34,BN34)</f>
        <v>0</v>
      </c>
    </row>
    <row r="35" spans="1:71" ht="71.25" hidden="1">
      <c r="A35" s="45" t="s">
        <v>189</v>
      </c>
      <c r="B35" s="45" t="s">
        <v>222</v>
      </c>
      <c r="C35" s="46" t="s">
        <v>187</v>
      </c>
      <c r="D35" s="47" t="s">
        <v>223</v>
      </c>
      <c r="E35" s="47" t="s">
        <v>224</v>
      </c>
      <c r="F35" s="48" t="s">
        <v>225</v>
      </c>
      <c r="G35" s="49">
        <v>45214</v>
      </c>
      <c r="H35" s="46"/>
      <c r="I35" s="50"/>
      <c r="J35" s="66"/>
      <c r="K35" s="67"/>
      <c r="L35" s="66"/>
      <c r="M35" s="46"/>
      <c r="N35" s="51"/>
      <c r="O35" s="66"/>
      <c r="P35" s="74"/>
      <c r="Q35" s="66"/>
      <c r="R35" s="46"/>
      <c r="S35" s="51"/>
      <c r="T35" s="66"/>
      <c r="U35" s="74"/>
      <c r="V35" s="66"/>
      <c r="W35" s="46">
        <v>1</v>
      </c>
      <c r="X35" s="51">
        <v>0.5</v>
      </c>
      <c r="Y35" s="66">
        <v>1</v>
      </c>
      <c r="Z35" s="74">
        <v>0.5</v>
      </c>
      <c r="AA35" s="70" t="s">
        <v>226</v>
      </c>
      <c r="AB35" s="46"/>
      <c r="AC35" s="51"/>
      <c r="AD35" s="66"/>
      <c r="AE35" s="74"/>
      <c r="AF35" s="66"/>
      <c r="AG35" s="46"/>
      <c r="AH35" s="51"/>
      <c r="AI35" s="66"/>
      <c r="AJ35" s="74"/>
      <c r="AK35" s="66"/>
      <c r="AL35" s="46"/>
      <c r="AM35" s="51"/>
      <c r="AN35" s="66"/>
      <c r="AO35" s="74"/>
      <c r="AP35" s="66"/>
      <c r="AQ35" s="46"/>
      <c r="AR35" s="51"/>
      <c r="AS35" s="66"/>
      <c r="AT35" s="74"/>
      <c r="AU35" s="66"/>
      <c r="AV35" s="46"/>
      <c r="AW35" s="51"/>
      <c r="AX35" s="66"/>
      <c r="AY35" s="74"/>
      <c r="AZ35" s="66"/>
      <c r="BA35" s="46">
        <v>1</v>
      </c>
      <c r="BB35" s="51">
        <v>0.5</v>
      </c>
      <c r="BC35" s="66"/>
      <c r="BD35" s="74"/>
      <c r="BE35" s="66"/>
      <c r="BF35" s="46"/>
      <c r="BG35" s="51"/>
      <c r="BH35" s="66"/>
      <c r="BI35" s="74"/>
      <c r="BJ35" s="66"/>
      <c r="BK35" s="46"/>
      <c r="BL35" s="51"/>
      <c r="BM35" s="66"/>
      <c r="BN35" s="74"/>
      <c r="BO35" s="66"/>
      <c r="BP35" s="46">
        <f t="shared" si="0"/>
        <v>2</v>
      </c>
      <c r="BQ35" s="51">
        <f t="shared" si="1"/>
        <v>1</v>
      </c>
      <c r="BR35" s="46">
        <f t="shared" si="2"/>
        <v>1</v>
      </c>
      <c r="BS35" s="51">
        <f t="shared" si="4"/>
        <v>0.5</v>
      </c>
    </row>
    <row r="36" spans="1:71" ht="57.75" hidden="1" customHeight="1">
      <c r="A36" s="484" t="s">
        <v>227</v>
      </c>
      <c r="B36" s="484" t="s">
        <v>228</v>
      </c>
      <c r="C36" s="485" t="s">
        <v>32</v>
      </c>
      <c r="D36" s="486" t="s">
        <v>229</v>
      </c>
      <c r="E36" s="486" t="s">
        <v>230</v>
      </c>
      <c r="F36" s="487" t="s">
        <v>231</v>
      </c>
      <c r="G36" s="488">
        <v>45257</v>
      </c>
      <c r="H36" s="485"/>
      <c r="I36" s="489"/>
      <c r="J36" s="490"/>
      <c r="K36" s="491"/>
      <c r="L36" s="490"/>
      <c r="M36" s="485"/>
      <c r="N36" s="492"/>
      <c r="O36" s="490"/>
      <c r="P36" s="493"/>
      <c r="Q36" s="490"/>
      <c r="R36" s="485"/>
      <c r="S36" s="492"/>
      <c r="T36" s="490"/>
      <c r="U36" s="493"/>
      <c r="V36" s="490"/>
      <c r="W36" s="485"/>
      <c r="X36" s="492"/>
      <c r="Y36" s="490"/>
      <c r="Z36" s="493"/>
      <c r="AA36" s="490"/>
      <c r="AB36" s="485"/>
      <c r="AC36" s="492"/>
      <c r="AD36" s="490"/>
      <c r="AE36" s="493"/>
      <c r="AF36" s="490"/>
      <c r="AG36" s="485"/>
      <c r="AH36" s="492"/>
      <c r="AI36" s="490"/>
      <c r="AJ36" s="493"/>
      <c r="AK36" s="490"/>
      <c r="AL36" s="485"/>
      <c r="AM36" s="492"/>
      <c r="AN36" s="490"/>
      <c r="AO36" s="493"/>
      <c r="AP36" s="490"/>
      <c r="AQ36" s="485"/>
      <c r="AR36" s="492"/>
      <c r="AS36" s="490"/>
      <c r="AT36" s="493"/>
      <c r="AU36" s="490"/>
      <c r="AV36" s="485"/>
      <c r="AW36" s="492"/>
      <c r="AX36" s="490"/>
      <c r="AY36" s="493"/>
      <c r="AZ36" s="490"/>
      <c r="BA36" s="485"/>
      <c r="BB36" s="492"/>
      <c r="BC36" s="490"/>
      <c r="BD36" s="493"/>
      <c r="BE36" s="490"/>
      <c r="BF36" s="485">
        <v>1</v>
      </c>
      <c r="BG36" s="492">
        <v>1</v>
      </c>
      <c r="BH36" s="490"/>
      <c r="BI36" s="493"/>
      <c r="BJ36" s="490"/>
      <c r="BK36" s="485"/>
      <c r="BL36" s="492"/>
      <c r="BM36" s="490"/>
      <c r="BN36" s="493"/>
      <c r="BO36" s="490"/>
      <c r="BP36" s="485">
        <f t="shared" si="0"/>
        <v>1</v>
      </c>
      <c r="BQ36" s="492">
        <f t="shared" si="1"/>
        <v>1</v>
      </c>
      <c r="BR36" s="485">
        <f t="shared" si="2"/>
        <v>0</v>
      </c>
      <c r="BS36" s="492">
        <f t="shared" si="4"/>
        <v>0</v>
      </c>
    </row>
    <row r="37" spans="1:71" ht="58.5" hidden="1" customHeight="1">
      <c r="A37" s="30" t="s">
        <v>227</v>
      </c>
      <c r="B37" s="30" t="s">
        <v>232</v>
      </c>
      <c r="C37" s="18" t="s">
        <v>40</v>
      </c>
      <c r="D37" s="25" t="s">
        <v>233</v>
      </c>
      <c r="E37" s="25" t="s">
        <v>234</v>
      </c>
      <c r="F37" s="26" t="s">
        <v>121</v>
      </c>
      <c r="G37" s="27">
        <v>45091</v>
      </c>
      <c r="H37" s="18"/>
      <c r="I37" s="28"/>
      <c r="J37" s="62"/>
      <c r="K37" s="63"/>
      <c r="L37" s="62"/>
      <c r="M37" s="18"/>
      <c r="N37" s="29"/>
      <c r="O37" s="62"/>
      <c r="P37" s="72"/>
      <c r="Q37" s="62"/>
      <c r="R37" s="18"/>
      <c r="S37" s="29"/>
      <c r="T37" s="62"/>
      <c r="U37" s="72"/>
      <c r="V37" s="62"/>
      <c r="W37" s="18"/>
      <c r="X37" s="29"/>
      <c r="Y37" s="62"/>
      <c r="Z37" s="72"/>
      <c r="AA37" s="62"/>
      <c r="AB37" s="18"/>
      <c r="AC37" s="29"/>
      <c r="AD37" s="62"/>
      <c r="AE37" s="72"/>
      <c r="AF37" s="62"/>
      <c r="AG37" s="18">
        <v>1</v>
      </c>
      <c r="AH37" s="29">
        <v>1</v>
      </c>
      <c r="AI37" s="62"/>
      <c r="AJ37" s="72"/>
      <c r="AK37" s="62"/>
      <c r="AL37" s="18"/>
      <c r="AM37" s="29"/>
      <c r="AN37" s="62"/>
      <c r="AO37" s="72"/>
      <c r="AP37" s="62"/>
      <c r="AQ37" s="18"/>
      <c r="AR37" s="29"/>
      <c r="AS37" s="62"/>
      <c r="AT37" s="72"/>
      <c r="AU37" s="62"/>
      <c r="AV37" s="18"/>
      <c r="AW37" s="29"/>
      <c r="AX37" s="62"/>
      <c r="AY37" s="72"/>
      <c r="AZ37" s="62"/>
      <c r="BA37" s="18"/>
      <c r="BB37" s="29"/>
      <c r="BC37" s="62"/>
      <c r="BD37" s="72"/>
      <c r="BE37" s="62"/>
      <c r="BF37" s="18"/>
      <c r="BG37" s="29"/>
      <c r="BH37" s="62"/>
      <c r="BI37" s="72"/>
      <c r="BJ37" s="62"/>
      <c r="BK37" s="18"/>
      <c r="BL37" s="29"/>
      <c r="BM37" s="62"/>
      <c r="BN37" s="72"/>
      <c r="BO37" s="62"/>
      <c r="BP37" s="22">
        <f t="shared" si="0"/>
        <v>1</v>
      </c>
      <c r="BQ37" s="24">
        <f t="shared" si="1"/>
        <v>1</v>
      </c>
      <c r="BR37" s="22">
        <f t="shared" si="2"/>
        <v>0</v>
      </c>
      <c r="BS37" s="24">
        <f t="shared" si="4"/>
        <v>0</v>
      </c>
    </row>
    <row r="38" spans="1:71" ht="58.5" hidden="1" customHeight="1">
      <c r="A38" s="30" t="s">
        <v>227</v>
      </c>
      <c r="B38" s="30" t="s">
        <v>232</v>
      </c>
      <c r="C38" s="18" t="s">
        <v>133</v>
      </c>
      <c r="D38" s="25" t="s">
        <v>235</v>
      </c>
      <c r="E38" s="25" t="s">
        <v>236</v>
      </c>
      <c r="F38" s="26" t="s">
        <v>121</v>
      </c>
      <c r="G38" s="27">
        <v>45120</v>
      </c>
      <c r="H38" s="18"/>
      <c r="I38" s="28"/>
      <c r="J38" s="62"/>
      <c r="K38" s="63"/>
      <c r="L38" s="62"/>
      <c r="M38" s="18"/>
      <c r="N38" s="29"/>
      <c r="O38" s="62"/>
      <c r="P38" s="72"/>
      <c r="Q38" s="62"/>
      <c r="R38" s="18"/>
      <c r="S38" s="29"/>
      <c r="T38" s="62"/>
      <c r="U38" s="72"/>
      <c r="V38" s="62"/>
      <c r="W38" s="18"/>
      <c r="X38" s="29"/>
      <c r="Y38" s="62"/>
      <c r="Z38" s="72"/>
      <c r="AA38" s="62"/>
      <c r="AB38" s="18"/>
      <c r="AC38" s="29"/>
      <c r="AD38" s="62"/>
      <c r="AE38" s="72"/>
      <c r="AF38" s="62"/>
      <c r="AG38" s="18"/>
      <c r="AH38" s="29"/>
      <c r="AI38" s="62"/>
      <c r="AJ38" s="72"/>
      <c r="AK38" s="62"/>
      <c r="AL38" s="18">
        <v>1</v>
      </c>
      <c r="AM38" s="29">
        <v>1</v>
      </c>
      <c r="AN38" s="62"/>
      <c r="AO38" s="72"/>
      <c r="AP38" s="62"/>
      <c r="AQ38" s="18"/>
      <c r="AR38" s="29"/>
      <c r="AS38" s="62"/>
      <c r="AT38" s="72"/>
      <c r="AU38" s="62"/>
      <c r="AV38" s="18"/>
      <c r="AW38" s="29"/>
      <c r="AX38" s="62"/>
      <c r="AY38" s="72"/>
      <c r="AZ38" s="62"/>
      <c r="BA38" s="18"/>
      <c r="BB38" s="29"/>
      <c r="BC38" s="62"/>
      <c r="BD38" s="72"/>
      <c r="BE38" s="62"/>
      <c r="BF38" s="18"/>
      <c r="BG38" s="29"/>
      <c r="BH38" s="62"/>
      <c r="BI38" s="72"/>
      <c r="BJ38" s="62"/>
      <c r="BK38" s="18"/>
      <c r="BL38" s="29"/>
      <c r="BM38" s="62"/>
      <c r="BN38" s="72"/>
      <c r="BO38" s="62"/>
      <c r="BP38" s="22">
        <f t="shared" si="0"/>
        <v>1</v>
      </c>
      <c r="BQ38" s="24">
        <f t="shared" si="1"/>
        <v>1</v>
      </c>
      <c r="BR38" s="22">
        <f t="shared" si="2"/>
        <v>0</v>
      </c>
      <c r="BS38" s="24">
        <f t="shared" si="4"/>
        <v>0</v>
      </c>
    </row>
    <row r="39" spans="1:71" ht="28.5" hidden="1">
      <c r="A39" s="45" t="s">
        <v>227</v>
      </c>
      <c r="B39" s="45" t="s">
        <v>232</v>
      </c>
      <c r="C39" s="46" t="s">
        <v>138</v>
      </c>
      <c r="D39" s="47" t="s">
        <v>237</v>
      </c>
      <c r="E39" s="47" t="s">
        <v>238</v>
      </c>
      <c r="F39" s="48" t="s">
        <v>121</v>
      </c>
      <c r="G39" s="49">
        <v>45281</v>
      </c>
      <c r="H39" s="46"/>
      <c r="I39" s="50"/>
      <c r="J39" s="66"/>
      <c r="K39" s="67"/>
      <c r="L39" s="66"/>
      <c r="M39" s="46"/>
      <c r="N39" s="51"/>
      <c r="O39" s="66"/>
      <c r="P39" s="74"/>
      <c r="Q39" s="66"/>
      <c r="R39" s="46"/>
      <c r="S39" s="51"/>
      <c r="T39" s="66"/>
      <c r="U39" s="74"/>
      <c r="V39" s="66"/>
      <c r="W39" s="46"/>
      <c r="X39" s="51"/>
      <c r="Y39" s="66"/>
      <c r="Z39" s="74"/>
      <c r="AA39" s="66"/>
      <c r="AB39" s="46"/>
      <c r="AC39" s="51"/>
      <c r="AD39" s="66"/>
      <c r="AE39" s="74"/>
      <c r="AF39" s="66"/>
      <c r="AG39" s="46"/>
      <c r="AH39" s="51"/>
      <c r="AI39" s="66"/>
      <c r="AJ39" s="74"/>
      <c r="AK39" s="66"/>
      <c r="AL39" s="46"/>
      <c r="AM39" s="51"/>
      <c r="AN39" s="66"/>
      <c r="AO39" s="74"/>
      <c r="AP39" s="66"/>
      <c r="AQ39" s="46"/>
      <c r="AR39" s="51"/>
      <c r="AS39" s="66"/>
      <c r="AT39" s="74"/>
      <c r="AU39" s="66"/>
      <c r="AV39" s="46"/>
      <c r="AW39" s="51"/>
      <c r="AX39" s="66"/>
      <c r="AY39" s="74"/>
      <c r="AZ39" s="66"/>
      <c r="BA39" s="46"/>
      <c r="BB39" s="51"/>
      <c r="BC39" s="66"/>
      <c r="BD39" s="74"/>
      <c r="BE39" s="66"/>
      <c r="BF39" s="46"/>
      <c r="BG39" s="51"/>
      <c r="BH39" s="66"/>
      <c r="BI39" s="74"/>
      <c r="BJ39" s="66"/>
      <c r="BK39" s="46">
        <v>1</v>
      </c>
      <c r="BL39" s="51">
        <v>1</v>
      </c>
      <c r="BM39" s="66"/>
      <c r="BN39" s="74"/>
      <c r="BO39" s="66"/>
      <c r="BP39" s="52">
        <f t="shared" si="0"/>
        <v>1</v>
      </c>
      <c r="BQ39" s="53">
        <f t="shared" si="1"/>
        <v>1</v>
      </c>
      <c r="BR39" s="52">
        <f t="shared" si="2"/>
        <v>0</v>
      </c>
      <c r="BS39" s="53">
        <f t="shared" si="4"/>
        <v>0</v>
      </c>
    </row>
    <row r="40" spans="1:71" ht="28.5" hidden="1">
      <c r="A40" s="484" t="s">
        <v>239</v>
      </c>
      <c r="B40" s="484" t="s">
        <v>240</v>
      </c>
      <c r="C40" s="485" t="s">
        <v>32</v>
      </c>
      <c r="D40" s="484" t="s">
        <v>241</v>
      </c>
      <c r="E40" s="496" t="s">
        <v>242</v>
      </c>
      <c r="F40" s="487" t="s">
        <v>121</v>
      </c>
      <c r="G40" s="56">
        <v>44985</v>
      </c>
      <c r="H40" s="485"/>
      <c r="I40" s="489"/>
      <c r="J40" s="490"/>
      <c r="K40" s="491"/>
      <c r="L40" s="490"/>
      <c r="M40" s="485">
        <v>1</v>
      </c>
      <c r="N40" s="492">
        <v>1</v>
      </c>
      <c r="O40" s="490">
        <v>1</v>
      </c>
      <c r="P40" s="493">
        <v>1</v>
      </c>
      <c r="Q40" s="497" t="s">
        <v>243</v>
      </c>
      <c r="R40" s="485"/>
      <c r="S40" s="492"/>
      <c r="T40" s="490"/>
      <c r="U40" s="493"/>
      <c r="V40" s="490"/>
      <c r="W40" s="485"/>
      <c r="X40" s="492"/>
      <c r="Y40" s="490"/>
      <c r="Z40" s="493"/>
      <c r="AA40" s="490"/>
      <c r="AB40" s="485"/>
      <c r="AC40" s="492"/>
      <c r="AD40" s="490"/>
      <c r="AE40" s="493"/>
      <c r="AF40" s="490"/>
      <c r="AG40" s="485"/>
      <c r="AH40" s="492"/>
      <c r="AI40" s="490"/>
      <c r="AJ40" s="493"/>
      <c r="AK40" s="490"/>
      <c r="AL40" s="485"/>
      <c r="AM40" s="492"/>
      <c r="AN40" s="490"/>
      <c r="AO40" s="493"/>
      <c r="AP40" s="490"/>
      <c r="AQ40" s="485"/>
      <c r="AR40" s="492"/>
      <c r="AS40" s="490"/>
      <c r="AT40" s="493"/>
      <c r="AU40" s="490"/>
      <c r="AV40" s="485"/>
      <c r="AW40" s="492"/>
      <c r="AX40" s="490"/>
      <c r="AY40" s="493"/>
      <c r="AZ40" s="490"/>
      <c r="BA40" s="485"/>
      <c r="BB40" s="492"/>
      <c r="BC40" s="490"/>
      <c r="BD40" s="493"/>
      <c r="BE40" s="490"/>
      <c r="BF40" s="485"/>
      <c r="BG40" s="492"/>
      <c r="BH40" s="490"/>
      <c r="BI40" s="493"/>
      <c r="BJ40" s="490"/>
      <c r="BK40" s="485"/>
      <c r="BL40" s="492"/>
      <c r="BM40" s="490"/>
      <c r="BN40" s="493"/>
      <c r="BO40" s="490"/>
      <c r="BP40" s="485">
        <f t="shared" si="0"/>
        <v>1</v>
      </c>
      <c r="BQ40" s="492">
        <f t="shared" si="1"/>
        <v>1</v>
      </c>
      <c r="BR40" s="485">
        <f t="shared" si="2"/>
        <v>1</v>
      </c>
      <c r="BS40" s="492">
        <f t="shared" si="4"/>
        <v>1</v>
      </c>
    </row>
    <row r="41" spans="1:71" ht="45" hidden="1" customHeight="1">
      <c r="A41" s="17" t="s">
        <v>239</v>
      </c>
      <c r="B41" s="17" t="s">
        <v>240</v>
      </c>
      <c r="C41" s="22" t="s">
        <v>109</v>
      </c>
      <c r="D41" s="17" t="s">
        <v>244</v>
      </c>
      <c r="E41" s="17" t="s">
        <v>238</v>
      </c>
      <c r="F41" s="20" t="s">
        <v>121</v>
      </c>
      <c r="G41" s="27">
        <v>45105</v>
      </c>
      <c r="H41" s="22"/>
      <c r="I41" s="23"/>
      <c r="J41" s="60"/>
      <c r="K41" s="61"/>
      <c r="L41" s="60"/>
      <c r="M41" s="22"/>
      <c r="N41" s="24"/>
      <c r="O41" s="60"/>
      <c r="P41" s="71"/>
      <c r="Q41" s="60"/>
      <c r="R41" s="22"/>
      <c r="S41" s="24"/>
      <c r="T41" s="60"/>
      <c r="U41" s="71"/>
      <c r="V41" s="60"/>
      <c r="W41" s="22"/>
      <c r="X41" s="24"/>
      <c r="Y41" s="60"/>
      <c r="Z41" s="71"/>
      <c r="AA41" s="60"/>
      <c r="AB41" s="22"/>
      <c r="AC41" s="24"/>
      <c r="AD41" s="60"/>
      <c r="AE41" s="71"/>
      <c r="AF41" s="60"/>
      <c r="AG41" s="22">
        <v>1</v>
      </c>
      <c r="AH41" s="24">
        <v>1</v>
      </c>
      <c r="AI41" s="60"/>
      <c r="AJ41" s="71"/>
      <c r="AK41" s="60"/>
      <c r="AL41" s="22"/>
      <c r="AM41" s="24"/>
      <c r="AN41" s="60"/>
      <c r="AO41" s="71"/>
      <c r="AP41" s="60"/>
      <c r="AQ41" s="22"/>
      <c r="AR41" s="24"/>
      <c r="AS41" s="60"/>
      <c r="AT41" s="71"/>
      <c r="AU41" s="60"/>
      <c r="AV41" s="22"/>
      <c r="AW41" s="24"/>
      <c r="AX41" s="60"/>
      <c r="AY41" s="71"/>
      <c r="AZ41" s="60"/>
      <c r="BA41" s="22"/>
      <c r="BB41" s="24"/>
      <c r="BC41" s="60"/>
      <c r="BD41" s="71"/>
      <c r="BE41" s="60"/>
      <c r="BF41" s="22"/>
      <c r="BG41" s="24"/>
      <c r="BH41" s="60"/>
      <c r="BI41" s="71"/>
      <c r="BJ41" s="60"/>
      <c r="BK41" s="22"/>
      <c r="BL41" s="24"/>
      <c r="BM41" s="60"/>
      <c r="BN41" s="71"/>
      <c r="BO41" s="60"/>
      <c r="BP41" s="22">
        <f t="shared" si="0"/>
        <v>1</v>
      </c>
      <c r="BQ41" s="24">
        <f t="shared" si="1"/>
        <v>1</v>
      </c>
      <c r="BR41" s="22">
        <f t="shared" si="2"/>
        <v>0</v>
      </c>
      <c r="BS41" s="24">
        <f t="shared" si="4"/>
        <v>0</v>
      </c>
    </row>
    <row r="42" spans="1:71" ht="45" hidden="1" customHeight="1">
      <c r="A42" s="17" t="s">
        <v>239</v>
      </c>
      <c r="B42" s="17" t="s">
        <v>240</v>
      </c>
      <c r="C42" s="22" t="s">
        <v>118</v>
      </c>
      <c r="D42" s="17" t="s">
        <v>245</v>
      </c>
      <c r="E42" s="17" t="s">
        <v>246</v>
      </c>
      <c r="F42" s="20" t="s">
        <v>136</v>
      </c>
      <c r="G42" s="21">
        <v>45105</v>
      </c>
      <c r="H42" s="22"/>
      <c r="I42" s="23"/>
      <c r="J42" s="60"/>
      <c r="K42" s="61"/>
      <c r="L42" s="60"/>
      <c r="M42" s="22"/>
      <c r="N42" s="24"/>
      <c r="O42" s="60"/>
      <c r="P42" s="71"/>
      <c r="Q42" s="60"/>
      <c r="R42" s="22"/>
      <c r="S42" s="24"/>
      <c r="T42" s="60"/>
      <c r="U42" s="71"/>
      <c r="V42" s="60"/>
      <c r="W42" s="22"/>
      <c r="X42" s="24"/>
      <c r="Y42" s="60"/>
      <c r="Z42" s="71"/>
      <c r="AA42" s="60"/>
      <c r="AB42" s="22"/>
      <c r="AC42" s="24"/>
      <c r="AD42" s="60"/>
      <c r="AE42" s="71"/>
      <c r="AF42" s="60"/>
      <c r="AG42" s="22">
        <v>1</v>
      </c>
      <c r="AH42" s="24">
        <v>1</v>
      </c>
      <c r="AI42" s="60"/>
      <c r="AJ42" s="71"/>
      <c r="AK42" s="60"/>
      <c r="AL42" s="22"/>
      <c r="AM42" s="24"/>
      <c r="AN42" s="60"/>
      <c r="AO42" s="71"/>
      <c r="AP42" s="60"/>
      <c r="AQ42" s="22"/>
      <c r="AR42" s="24"/>
      <c r="AS42" s="60"/>
      <c r="AT42" s="71"/>
      <c r="AU42" s="60"/>
      <c r="AV42" s="22"/>
      <c r="AW42" s="24"/>
      <c r="AX42" s="60"/>
      <c r="AY42" s="71"/>
      <c r="AZ42" s="60"/>
      <c r="BA42" s="22"/>
      <c r="BB42" s="24"/>
      <c r="BC42" s="60"/>
      <c r="BD42" s="71"/>
      <c r="BE42" s="60"/>
      <c r="BF42" s="22"/>
      <c r="BG42" s="24"/>
      <c r="BH42" s="60"/>
      <c r="BI42" s="71"/>
      <c r="BJ42" s="60"/>
      <c r="BK42" s="22"/>
      <c r="BL42" s="24"/>
      <c r="BM42" s="60"/>
      <c r="BN42" s="71"/>
      <c r="BO42" s="60"/>
      <c r="BP42" s="22">
        <f t="shared" si="0"/>
        <v>1</v>
      </c>
      <c r="BQ42" s="24">
        <f t="shared" si="1"/>
        <v>1</v>
      </c>
      <c r="BR42" s="22">
        <f t="shared" si="2"/>
        <v>0</v>
      </c>
      <c r="BS42" s="24">
        <f t="shared" si="4"/>
        <v>0</v>
      </c>
    </row>
    <row r="43" spans="1:71" ht="71.25" hidden="1">
      <c r="A43" s="25" t="s">
        <v>239</v>
      </c>
      <c r="B43" s="25" t="s">
        <v>247</v>
      </c>
      <c r="C43" s="26" t="s">
        <v>40</v>
      </c>
      <c r="D43" s="25" t="s">
        <v>248</v>
      </c>
      <c r="E43" s="25" t="s">
        <v>249</v>
      </c>
      <c r="F43" s="26" t="s">
        <v>121</v>
      </c>
      <c r="G43" s="27">
        <v>45015</v>
      </c>
      <c r="H43" s="26"/>
      <c r="I43" s="28"/>
      <c r="J43" s="62"/>
      <c r="K43" s="63"/>
      <c r="L43" s="62"/>
      <c r="M43" s="18"/>
      <c r="N43" s="29"/>
      <c r="O43" s="62"/>
      <c r="P43" s="72"/>
      <c r="Q43" s="62"/>
      <c r="R43" s="18">
        <v>1</v>
      </c>
      <c r="S43" s="29">
        <v>1</v>
      </c>
      <c r="T43" s="62">
        <v>1</v>
      </c>
      <c r="U43" s="72">
        <v>1</v>
      </c>
      <c r="V43" s="77" t="s">
        <v>250</v>
      </c>
      <c r="W43" s="18"/>
      <c r="X43" s="29"/>
      <c r="Y43" s="62"/>
      <c r="Z43" s="72"/>
      <c r="AA43" s="62"/>
      <c r="AB43" s="18"/>
      <c r="AC43" s="29"/>
      <c r="AD43" s="62"/>
      <c r="AE43" s="72"/>
      <c r="AF43" s="62"/>
      <c r="AG43" s="18"/>
      <c r="AH43" s="29"/>
      <c r="AI43" s="62"/>
      <c r="AJ43" s="72"/>
      <c r="AK43" s="62"/>
      <c r="AL43" s="18"/>
      <c r="AM43" s="29"/>
      <c r="AN43" s="62"/>
      <c r="AO43" s="72"/>
      <c r="AP43" s="62"/>
      <c r="AQ43" s="18"/>
      <c r="AR43" s="29"/>
      <c r="AS43" s="62"/>
      <c r="AT43" s="72"/>
      <c r="AU43" s="62"/>
      <c r="AV43" s="18"/>
      <c r="AW43" s="29"/>
      <c r="AX43" s="62"/>
      <c r="AY43" s="72"/>
      <c r="AZ43" s="62"/>
      <c r="BA43" s="18"/>
      <c r="BB43" s="29"/>
      <c r="BC43" s="62"/>
      <c r="BD43" s="72"/>
      <c r="BE43" s="62"/>
      <c r="BF43" s="18"/>
      <c r="BG43" s="29"/>
      <c r="BH43" s="62"/>
      <c r="BI43" s="72"/>
      <c r="BJ43" s="62"/>
      <c r="BK43" s="18"/>
      <c r="BL43" s="29"/>
      <c r="BM43" s="62"/>
      <c r="BN43" s="72"/>
      <c r="BO43" s="62"/>
      <c r="BP43" s="22">
        <f t="shared" si="0"/>
        <v>1</v>
      </c>
      <c r="BQ43" s="24">
        <f t="shared" si="1"/>
        <v>1</v>
      </c>
      <c r="BR43" s="22">
        <f t="shared" si="2"/>
        <v>1</v>
      </c>
      <c r="BS43" s="24">
        <f t="shared" si="4"/>
        <v>1</v>
      </c>
    </row>
    <row r="44" spans="1:71" ht="42.75" hidden="1">
      <c r="A44" s="25" t="s">
        <v>239</v>
      </c>
      <c r="B44" s="25" t="s">
        <v>247</v>
      </c>
      <c r="C44" s="26" t="s">
        <v>133</v>
      </c>
      <c r="D44" s="25" t="s">
        <v>251</v>
      </c>
      <c r="E44" s="25" t="s">
        <v>252</v>
      </c>
      <c r="F44" s="26" t="s">
        <v>121</v>
      </c>
      <c r="G44" s="27">
        <v>45246</v>
      </c>
      <c r="H44" s="26"/>
      <c r="I44" s="28"/>
      <c r="J44" s="62"/>
      <c r="K44" s="63"/>
      <c r="L44" s="62"/>
      <c r="M44" s="18"/>
      <c r="N44" s="29"/>
      <c r="O44" s="62"/>
      <c r="P44" s="72"/>
      <c r="Q44" s="62"/>
      <c r="R44" s="18"/>
      <c r="S44" s="29"/>
      <c r="T44" s="62"/>
      <c r="U44" s="72"/>
      <c r="V44" s="62"/>
      <c r="W44" s="18"/>
      <c r="X44" s="29"/>
      <c r="Y44" s="62"/>
      <c r="Z44" s="72"/>
      <c r="AA44" s="62"/>
      <c r="AB44" s="18"/>
      <c r="AC44" s="29"/>
      <c r="AD44" s="62"/>
      <c r="AE44" s="72"/>
      <c r="AF44" s="62"/>
      <c r="AG44" s="18"/>
      <c r="AH44" s="29"/>
      <c r="AI44" s="62"/>
      <c r="AJ44" s="72"/>
      <c r="AK44" s="62"/>
      <c r="AL44" s="18"/>
      <c r="AM44" s="29"/>
      <c r="AN44" s="62"/>
      <c r="AO44" s="72"/>
      <c r="AP44" s="62"/>
      <c r="AQ44" s="18"/>
      <c r="AR44" s="29"/>
      <c r="AS44" s="62"/>
      <c r="AT44" s="72"/>
      <c r="AU44" s="62"/>
      <c r="AV44" s="18"/>
      <c r="AW44" s="29"/>
      <c r="AX44" s="62"/>
      <c r="AY44" s="72"/>
      <c r="AZ44" s="62"/>
      <c r="BA44" s="18"/>
      <c r="BB44" s="29"/>
      <c r="BC44" s="62"/>
      <c r="BD44" s="72"/>
      <c r="BE44" s="62"/>
      <c r="BF44" s="18">
        <v>1</v>
      </c>
      <c r="BG44" s="29">
        <v>1</v>
      </c>
      <c r="BH44" s="62"/>
      <c r="BI44" s="72"/>
      <c r="BJ44" s="62"/>
      <c r="BK44" s="18"/>
      <c r="BL44" s="29"/>
      <c r="BM44" s="62"/>
      <c r="BN44" s="72"/>
      <c r="BO44" s="62"/>
      <c r="BP44" s="22">
        <f t="shared" ref="BP44" si="25">SUM(H44,M44,R44,W44,AB44,AG44,AL44,AQ44,AV44,BA44,BF44,BK44)</f>
        <v>1</v>
      </c>
      <c r="BQ44" s="24">
        <f t="shared" ref="BQ44" si="26">SUM(I44,N44,S44,X44,AC44,AH44,AM44,AR44,AW44,BB44,BG44,BL44)</f>
        <v>1</v>
      </c>
      <c r="BR44" s="22">
        <f t="shared" ref="BR44" si="27">SUM(J44,O44,T44,Y44,AD44,AI44,AN44,AS44,AX44,BC44,BH44,BM44)</f>
        <v>0</v>
      </c>
      <c r="BS44" s="24">
        <f t="shared" ref="BS44" si="28">SUM(K44,P44,U44,Z44,AE44,AJ44,AO44,AT44,AY44,BD44,BI44,BN44)</f>
        <v>0</v>
      </c>
    </row>
    <row r="45" spans="1:71" ht="72" hidden="1" customHeight="1">
      <c r="A45" s="30" t="s">
        <v>239</v>
      </c>
      <c r="B45" s="30" t="s">
        <v>247</v>
      </c>
      <c r="C45" s="18" t="s">
        <v>133</v>
      </c>
      <c r="D45" s="30" t="s">
        <v>253</v>
      </c>
      <c r="E45" s="30" t="s">
        <v>254</v>
      </c>
      <c r="F45" s="26" t="s">
        <v>255</v>
      </c>
      <c r="G45" s="27">
        <v>45211</v>
      </c>
      <c r="H45" s="18"/>
      <c r="I45" s="28"/>
      <c r="J45" s="62"/>
      <c r="K45" s="63"/>
      <c r="L45" s="62"/>
      <c r="M45" s="18"/>
      <c r="N45" s="29"/>
      <c r="O45" s="62"/>
      <c r="P45" s="72"/>
      <c r="Q45" s="62"/>
      <c r="R45" s="18"/>
      <c r="S45" s="29"/>
      <c r="T45" s="62"/>
      <c r="U45" s="72"/>
      <c r="V45" s="62"/>
      <c r="W45" s="18"/>
      <c r="X45" s="29"/>
      <c r="Y45" s="62"/>
      <c r="Z45" s="72"/>
      <c r="AA45" s="62"/>
      <c r="AB45" s="18"/>
      <c r="AC45" s="29"/>
      <c r="AD45" s="62"/>
      <c r="AE45" s="72"/>
      <c r="AF45" s="62"/>
      <c r="AG45" s="18"/>
      <c r="AH45" s="29"/>
      <c r="AI45" s="62"/>
      <c r="AJ45" s="72"/>
      <c r="AK45" s="62"/>
      <c r="AL45" s="18"/>
      <c r="AM45" s="29"/>
      <c r="AN45" s="62"/>
      <c r="AO45" s="72"/>
      <c r="AP45" s="62"/>
      <c r="AQ45" s="18"/>
      <c r="AR45" s="29"/>
      <c r="AS45" s="62"/>
      <c r="AT45" s="72"/>
      <c r="AU45" s="62"/>
      <c r="AV45" s="18"/>
      <c r="AW45" s="29"/>
      <c r="AX45" s="62"/>
      <c r="AY45" s="72"/>
      <c r="AZ45" s="62"/>
      <c r="BA45" s="18">
        <v>1</v>
      </c>
      <c r="BB45" s="29">
        <v>1</v>
      </c>
      <c r="BC45" s="62"/>
      <c r="BD45" s="72"/>
      <c r="BE45" s="62"/>
      <c r="BF45" s="18"/>
      <c r="BG45" s="29"/>
      <c r="BH45" s="62"/>
      <c r="BI45" s="72"/>
      <c r="BJ45" s="62"/>
      <c r="BK45" s="18"/>
      <c r="BL45" s="29"/>
      <c r="BM45" s="62"/>
      <c r="BN45" s="72"/>
      <c r="BO45" s="62"/>
      <c r="BP45" s="22">
        <f t="shared" si="0"/>
        <v>1</v>
      </c>
      <c r="BQ45" s="24">
        <f t="shared" si="1"/>
        <v>1</v>
      </c>
      <c r="BR45" s="22">
        <f t="shared" si="2"/>
        <v>0</v>
      </c>
      <c r="BS45" s="24">
        <f t="shared" si="4"/>
        <v>0</v>
      </c>
    </row>
    <row r="46" spans="1:71" ht="101.25" hidden="1" customHeight="1">
      <c r="A46" s="30" t="s">
        <v>239</v>
      </c>
      <c r="B46" s="30" t="s">
        <v>256</v>
      </c>
      <c r="C46" s="18" t="s">
        <v>46</v>
      </c>
      <c r="D46" s="30" t="s">
        <v>257</v>
      </c>
      <c r="E46" s="30" t="s">
        <v>258</v>
      </c>
      <c r="F46" s="26" t="s">
        <v>259</v>
      </c>
      <c r="G46" s="27">
        <v>45041</v>
      </c>
      <c r="H46" s="18"/>
      <c r="I46" s="28"/>
      <c r="J46" s="62"/>
      <c r="K46" s="63"/>
      <c r="L46" s="62"/>
      <c r="M46" s="18"/>
      <c r="N46" s="29"/>
      <c r="O46" s="62"/>
      <c r="P46" s="72"/>
      <c r="Q46" s="62"/>
      <c r="R46" s="18"/>
      <c r="S46" s="29"/>
      <c r="T46" s="62"/>
      <c r="U46" s="72"/>
      <c r="V46" s="62"/>
      <c r="W46" s="18">
        <v>1</v>
      </c>
      <c r="X46" s="29">
        <v>1</v>
      </c>
      <c r="Y46" s="62">
        <v>1</v>
      </c>
      <c r="Z46" s="72">
        <v>1</v>
      </c>
      <c r="AA46" s="77" t="s">
        <v>260</v>
      </c>
      <c r="AB46" s="18"/>
      <c r="AC46" s="29"/>
      <c r="AD46" s="62"/>
      <c r="AE46" s="72"/>
      <c r="AF46" s="62"/>
      <c r="AG46" s="18"/>
      <c r="AH46" s="29"/>
      <c r="AI46" s="62"/>
      <c r="AJ46" s="72"/>
      <c r="AK46" s="62"/>
      <c r="AL46" s="18"/>
      <c r="AM46" s="29"/>
      <c r="AN46" s="62"/>
      <c r="AO46" s="72"/>
      <c r="AP46" s="62"/>
      <c r="AQ46" s="18"/>
      <c r="AR46" s="29"/>
      <c r="AS46" s="62"/>
      <c r="AT46" s="72"/>
      <c r="AU46" s="62"/>
      <c r="AV46" s="18"/>
      <c r="AW46" s="29"/>
      <c r="AX46" s="62"/>
      <c r="AY46" s="72"/>
      <c r="AZ46" s="62"/>
      <c r="BA46" s="18"/>
      <c r="BB46" s="29"/>
      <c r="BC46" s="62"/>
      <c r="BD46" s="72"/>
      <c r="BE46" s="62"/>
      <c r="BF46" s="18"/>
      <c r="BG46" s="29"/>
      <c r="BH46" s="62"/>
      <c r="BI46" s="72"/>
      <c r="BJ46" s="62"/>
      <c r="BK46" s="18"/>
      <c r="BL46" s="29"/>
      <c r="BM46" s="62"/>
      <c r="BN46" s="72"/>
      <c r="BO46" s="62"/>
      <c r="BP46" s="22">
        <f t="shared" si="0"/>
        <v>1</v>
      </c>
      <c r="BQ46" s="24">
        <f t="shared" si="1"/>
        <v>1</v>
      </c>
      <c r="BR46" s="22">
        <f t="shared" si="2"/>
        <v>1</v>
      </c>
      <c r="BS46" s="24">
        <f t="shared" si="4"/>
        <v>1</v>
      </c>
    </row>
    <row r="47" spans="1:71" ht="69.75" hidden="1" customHeight="1">
      <c r="A47" s="30" t="s">
        <v>239</v>
      </c>
      <c r="B47" s="30" t="s">
        <v>256</v>
      </c>
      <c r="C47" s="41" t="s">
        <v>49</v>
      </c>
      <c r="D47" s="30" t="s">
        <v>261</v>
      </c>
      <c r="E47" s="32" t="s">
        <v>262</v>
      </c>
      <c r="F47" s="26" t="s">
        <v>148</v>
      </c>
      <c r="G47" s="44">
        <v>45288</v>
      </c>
      <c r="H47" s="41"/>
      <c r="I47" s="54"/>
      <c r="J47" s="68"/>
      <c r="K47" s="69"/>
      <c r="L47" s="68"/>
      <c r="M47" s="41"/>
      <c r="N47" s="55"/>
      <c r="O47" s="68"/>
      <c r="P47" s="75"/>
      <c r="Q47" s="68"/>
      <c r="R47" s="41">
        <v>1</v>
      </c>
      <c r="S47" s="55">
        <v>0.25</v>
      </c>
      <c r="T47" s="62">
        <v>1</v>
      </c>
      <c r="U47" s="75">
        <v>0.25</v>
      </c>
      <c r="V47" s="82" t="s">
        <v>263</v>
      </c>
      <c r="W47" s="41"/>
      <c r="X47" s="55"/>
      <c r="Y47" s="68"/>
      <c r="Z47" s="75"/>
      <c r="AA47" s="68"/>
      <c r="AB47" s="41"/>
      <c r="AC47" s="55"/>
      <c r="AD47" s="68"/>
      <c r="AE47" s="75"/>
      <c r="AF47" s="68"/>
      <c r="AG47" s="41">
        <v>1</v>
      </c>
      <c r="AH47" s="55">
        <v>0.25</v>
      </c>
      <c r="AI47" s="68"/>
      <c r="AJ47" s="75"/>
      <c r="AK47" s="68"/>
      <c r="AL47" s="41"/>
      <c r="AM47" s="55"/>
      <c r="AN47" s="68"/>
      <c r="AO47" s="75"/>
      <c r="AP47" s="68"/>
      <c r="AQ47" s="41"/>
      <c r="AR47" s="55"/>
      <c r="AS47" s="68"/>
      <c r="AT47" s="75"/>
      <c r="AU47" s="68"/>
      <c r="AV47" s="41">
        <v>1</v>
      </c>
      <c r="AW47" s="55">
        <v>0.25</v>
      </c>
      <c r="AX47" s="68"/>
      <c r="AY47" s="75"/>
      <c r="AZ47" s="68"/>
      <c r="BA47" s="41"/>
      <c r="BB47" s="55"/>
      <c r="BC47" s="68"/>
      <c r="BD47" s="75"/>
      <c r="BE47" s="68"/>
      <c r="BF47" s="41"/>
      <c r="BG47" s="55"/>
      <c r="BH47" s="68"/>
      <c r="BI47" s="75"/>
      <c r="BJ47" s="68"/>
      <c r="BK47" s="41">
        <v>1</v>
      </c>
      <c r="BL47" s="55">
        <v>0.25</v>
      </c>
      <c r="BM47" s="68"/>
      <c r="BN47" s="75"/>
      <c r="BO47" s="68"/>
      <c r="BP47" s="22">
        <f t="shared" ref="BP47" si="29">SUM(H47,M47,R47,W47,AB47,AG47,AL47,AQ47,AV47,BA47,BF47,BK47)</f>
        <v>4</v>
      </c>
      <c r="BQ47" s="24">
        <f t="shared" ref="BQ47" si="30">SUM(I47,N47,S47,X47,AC47,AH47,AM47,AR47,AW47,BB47,BG47,BL47)</f>
        <v>1</v>
      </c>
      <c r="BR47" s="22">
        <f t="shared" ref="BR47" si="31">SUM(J47,O47,T47,Y47,AD47,AI47,AN47,AS47,AX47,BC47,BH47,BM47)</f>
        <v>1</v>
      </c>
      <c r="BS47" s="24">
        <f t="shared" ref="BS47" si="32">SUM(K47,P47,U47,Z47,AE47,AJ47,AO47,AT47,AY47,BD47,BI47,BN47)</f>
        <v>0.25</v>
      </c>
    </row>
    <row r="48" spans="1:71" ht="57.75" hidden="1" customHeight="1">
      <c r="A48" s="45" t="s">
        <v>239</v>
      </c>
      <c r="B48" s="45" t="s">
        <v>264</v>
      </c>
      <c r="C48" s="46" t="s">
        <v>151</v>
      </c>
      <c r="D48" s="45" t="s">
        <v>265</v>
      </c>
      <c r="E48" s="45" t="s">
        <v>266</v>
      </c>
      <c r="F48" s="48" t="s">
        <v>255</v>
      </c>
      <c r="G48" s="49">
        <v>45181</v>
      </c>
      <c r="H48" s="46"/>
      <c r="I48" s="50"/>
      <c r="J48" s="66"/>
      <c r="K48" s="67"/>
      <c r="L48" s="66"/>
      <c r="M48" s="46"/>
      <c r="N48" s="51"/>
      <c r="O48" s="66"/>
      <c r="P48" s="74"/>
      <c r="Q48" s="66"/>
      <c r="R48" s="46"/>
      <c r="S48" s="51"/>
      <c r="T48" s="66"/>
      <c r="U48" s="74"/>
      <c r="V48" s="66"/>
      <c r="W48" s="46"/>
      <c r="X48" s="51"/>
      <c r="Y48" s="66"/>
      <c r="Z48" s="74"/>
      <c r="AA48" s="66"/>
      <c r="AB48" s="46"/>
      <c r="AC48" s="51"/>
      <c r="AD48" s="66"/>
      <c r="AE48" s="74"/>
      <c r="AF48" s="66"/>
      <c r="AG48" s="46"/>
      <c r="AH48" s="51"/>
      <c r="AI48" s="66"/>
      <c r="AJ48" s="74"/>
      <c r="AK48" s="66"/>
      <c r="AL48" s="46"/>
      <c r="AM48" s="51"/>
      <c r="AN48" s="66"/>
      <c r="AO48" s="74"/>
      <c r="AP48" s="66"/>
      <c r="AQ48" s="46"/>
      <c r="AR48" s="51"/>
      <c r="AS48" s="66"/>
      <c r="AT48" s="74"/>
      <c r="AU48" s="66"/>
      <c r="AV48" s="46">
        <v>1</v>
      </c>
      <c r="AW48" s="51">
        <v>1</v>
      </c>
      <c r="AX48" s="66"/>
      <c r="AY48" s="74"/>
      <c r="AZ48" s="66"/>
      <c r="BA48" s="46"/>
      <c r="BB48" s="51"/>
      <c r="BC48" s="66"/>
      <c r="BD48" s="74"/>
      <c r="BE48" s="66"/>
      <c r="BF48" s="46"/>
      <c r="BG48" s="51"/>
      <c r="BH48" s="66"/>
      <c r="BI48" s="74"/>
      <c r="BJ48" s="66"/>
      <c r="BK48" s="46"/>
      <c r="BL48" s="51"/>
      <c r="BM48" s="66"/>
      <c r="BN48" s="74"/>
      <c r="BO48" s="66"/>
      <c r="BP48" s="52">
        <f t="shared" si="0"/>
        <v>1</v>
      </c>
      <c r="BQ48" s="53">
        <f t="shared" si="1"/>
        <v>1</v>
      </c>
      <c r="BR48" s="52">
        <f t="shared" si="2"/>
        <v>0</v>
      </c>
      <c r="BS48" s="53">
        <f t="shared" si="4"/>
        <v>0</v>
      </c>
    </row>
    <row r="49" spans="1:71" ht="85.5" hidden="1">
      <c r="A49" s="486" t="s">
        <v>267</v>
      </c>
      <c r="B49" s="486" t="s">
        <v>268</v>
      </c>
      <c r="C49" s="485" t="s">
        <v>32</v>
      </c>
      <c r="D49" s="486" t="s">
        <v>269</v>
      </c>
      <c r="E49" s="486" t="s">
        <v>270</v>
      </c>
      <c r="F49" s="487" t="s">
        <v>121</v>
      </c>
      <c r="G49" s="488">
        <v>44957</v>
      </c>
      <c r="H49" s="485">
        <v>1</v>
      </c>
      <c r="I49" s="489">
        <v>1</v>
      </c>
      <c r="J49" s="490">
        <v>1</v>
      </c>
      <c r="K49" s="491">
        <v>1</v>
      </c>
      <c r="L49" s="495" t="s">
        <v>271</v>
      </c>
      <c r="M49" s="485"/>
      <c r="N49" s="492"/>
      <c r="O49" s="490"/>
      <c r="P49" s="493"/>
      <c r="Q49" s="490"/>
      <c r="R49" s="485"/>
      <c r="S49" s="492"/>
      <c r="T49" s="490"/>
      <c r="U49" s="493"/>
      <c r="V49" s="490"/>
      <c r="W49" s="485"/>
      <c r="X49" s="492"/>
      <c r="Y49" s="490"/>
      <c r="Z49" s="493"/>
      <c r="AA49" s="490"/>
      <c r="AB49" s="485"/>
      <c r="AC49" s="492"/>
      <c r="AD49" s="490"/>
      <c r="AE49" s="493"/>
      <c r="AF49" s="490"/>
      <c r="AG49" s="485"/>
      <c r="AH49" s="492"/>
      <c r="AI49" s="490"/>
      <c r="AJ49" s="493"/>
      <c r="AK49" s="490"/>
      <c r="AL49" s="485"/>
      <c r="AM49" s="492"/>
      <c r="AN49" s="490"/>
      <c r="AO49" s="493"/>
      <c r="AP49" s="490"/>
      <c r="AQ49" s="485"/>
      <c r="AR49" s="492"/>
      <c r="AS49" s="490"/>
      <c r="AT49" s="493"/>
      <c r="AU49" s="490"/>
      <c r="AV49" s="485"/>
      <c r="AW49" s="492"/>
      <c r="AX49" s="490"/>
      <c r="AY49" s="493"/>
      <c r="AZ49" s="490"/>
      <c r="BA49" s="485"/>
      <c r="BB49" s="492"/>
      <c r="BC49" s="490"/>
      <c r="BD49" s="493"/>
      <c r="BE49" s="490"/>
      <c r="BF49" s="485"/>
      <c r="BG49" s="492"/>
      <c r="BH49" s="490"/>
      <c r="BI49" s="493"/>
      <c r="BJ49" s="490"/>
      <c r="BK49" s="485"/>
      <c r="BL49" s="492"/>
      <c r="BM49" s="490"/>
      <c r="BN49" s="493"/>
      <c r="BO49" s="490"/>
      <c r="BP49" s="485">
        <f t="shared" si="0"/>
        <v>1</v>
      </c>
      <c r="BQ49" s="492">
        <f t="shared" si="1"/>
        <v>1</v>
      </c>
      <c r="BR49" s="485">
        <f t="shared" si="2"/>
        <v>1</v>
      </c>
      <c r="BS49" s="492">
        <f t="shared" si="4"/>
        <v>1</v>
      </c>
    </row>
    <row r="50" spans="1:71" ht="28.5" hidden="1">
      <c r="A50" s="19" t="s">
        <v>267</v>
      </c>
      <c r="B50" s="19" t="s">
        <v>268</v>
      </c>
      <c r="C50" s="22" t="s">
        <v>109</v>
      </c>
      <c r="D50" s="19" t="s">
        <v>272</v>
      </c>
      <c r="E50" s="19" t="s">
        <v>273</v>
      </c>
      <c r="F50" s="20" t="s">
        <v>121</v>
      </c>
      <c r="G50" s="21">
        <v>45288</v>
      </c>
      <c r="H50" s="22"/>
      <c r="I50" s="23"/>
      <c r="J50" s="60"/>
      <c r="K50" s="61"/>
      <c r="L50" s="60"/>
      <c r="M50" s="22"/>
      <c r="N50" s="24"/>
      <c r="O50" s="60"/>
      <c r="P50" s="71"/>
      <c r="Q50" s="60"/>
      <c r="R50" s="22"/>
      <c r="S50" s="24"/>
      <c r="T50" s="60"/>
      <c r="U50" s="71"/>
      <c r="V50" s="60"/>
      <c r="W50" s="22"/>
      <c r="X50" s="24"/>
      <c r="Y50" s="60"/>
      <c r="Z50" s="71"/>
      <c r="AA50" s="60"/>
      <c r="AB50" s="22"/>
      <c r="AC50" s="24"/>
      <c r="AD50" s="60"/>
      <c r="AE50" s="71"/>
      <c r="AF50" s="60"/>
      <c r="AG50" s="22"/>
      <c r="AH50" s="24"/>
      <c r="AI50" s="60"/>
      <c r="AJ50" s="71"/>
      <c r="AK50" s="60"/>
      <c r="AL50" s="22"/>
      <c r="AM50" s="24"/>
      <c r="AN50" s="60"/>
      <c r="AO50" s="71"/>
      <c r="AP50" s="60"/>
      <c r="AQ50" s="22"/>
      <c r="AR50" s="24"/>
      <c r="AS50" s="60"/>
      <c r="AT50" s="71"/>
      <c r="AU50" s="60"/>
      <c r="AV50" s="22"/>
      <c r="AW50" s="24"/>
      <c r="AX50" s="60"/>
      <c r="AY50" s="71"/>
      <c r="AZ50" s="60"/>
      <c r="BA50" s="22"/>
      <c r="BB50" s="24"/>
      <c r="BC50" s="60"/>
      <c r="BD50" s="71"/>
      <c r="BE50" s="60"/>
      <c r="BF50" s="22"/>
      <c r="BG50" s="24"/>
      <c r="BH50" s="60"/>
      <c r="BI50" s="71"/>
      <c r="BJ50" s="60"/>
      <c r="BK50" s="22">
        <v>1</v>
      </c>
      <c r="BL50" s="24">
        <v>1</v>
      </c>
      <c r="BM50" s="60"/>
      <c r="BN50" s="71"/>
      <c r="BO50" s="60"/>
      <c r="BP50" s="22">
        <f t="shared" ref="BP50" si="33">SUM(H50,M50,R50,W50,AB50,AG50,AL50,AQ50,AV50,BA50,BF50,BK50)</f>
        <v>1</v>
      </c>
      <c r="BQ50" s="24">
        <f t="shared" ref="BQ50" si="34">SUM(I50,N50,S50,X50,AC50,AH50,AM50,AR50,AW50,BB50,BG50,BL50)</f>
        <v>1</v>
      </c>
      <c r="BR50" s="22">
        <f t="shared" ref="BR50" si="35">SUM(J50,O50,T50,Y50,AD50,AI50,AN50,AS50,AX50,BC50,BH50,BM50)</f>
        <v>0</v>
      </c>
      <c r="BS50" s="24">
        <f t="shared" ref="BS50" si="36">SUM(K50,P50,U50,Z50,AE50,AJ50,AO50,AT50,AY50,BD50,BI50,BN50)</f>
        <v>0</v>
      </c>
    </row>
    <row r="51" spans="1:71" ht="28.5" hidden="1">
      <c r="A51" s="25" t="s">
        <v>267</v>
      </c>
      <c r="B51" s="25" t="s">
        <v>274</v>
      </c>
      <c r="C51" s="18" t="s">
        <v>40</v>
      </c>
      <c r="D51" s="25" t="s">
        <v>275</v>
      </c>
      <c r="E51" s="25" t="s">
        <v>276</v>
      </c>
      <c r="F51" s="26" t="s">
        <v>121</v>
      </c>
      <c r="G51" s="27">
        <v>45015</v>
      </c>
      <c r="H51" s="18"/>
      <c r="I51" s="28"/>
      <c r="J51" s="62"/>
      <c r="K51" s="63"/>
      <c r="L51" s="62"/>
      <c r="M51" s="18"/>
      <c r="N51" s="29"/>
      <c r="O51" s="62"/>
      <c r="P51" s="72"/>
      <c r="Q51" s="62"/>
      <c r="R51" s="18">
        <v>1</v>
      </c>
      <c r="S51" s="29">
        <v>1</v>
      </c>
      <c r="T51" s="62">
        <v>1</v>
      </c>
      <c r="U51" s="72">
        <v>1</v>
      </c>
      <c r="V51" s="77" t="s">
        <v>277</v>
      </c>
      <c r="W51" s="18"/>
      <c r="X51" s="29"/>
      <c r="Y51" s="62"/>
      <c r="Z51" s="72"/>
      <c r="AA51" s="62"/>
      <c r="AB51" s="18"/>
      <c r="AC51" s="29"/>
      <c r="AD51" s="62"/>
      <c r="AE51" s="72"/>
      <c r="AF51" s="62"/>
      <c r="AG51" s="18"/>
      <c r="AH51" s="29"/>
      <c r="AI51" s="62"/>
      <c r="AJ51" s="72"/>
      <c r="AK51" s="62"/>
      <c r="AL51" s="18"/>
      <c r="AM51" s="29"/>
      <c r="AN51" s="62"/>
      <c r="AO51" s="72"/>
      <c r="AP51" s="62"/>
      <c r="AQ51" s="18"/>
      <c r="AR51" s="29"/>
      <c r="AS51" s="62"/>
      <c r="AT51" s="72"/>
      <c r="AU51" s="62"/>
      <c r="AV51" s="18"/>
      <c r="AW51" s="29"/>
      <c r="AX51" s="62"/>
      <c r="AY51" s="72"/>
      <c r="AZ51" s="62"/>
      <c r="BA51" s="18"/>
      <c r="BB51" s="29"/>
      <c r="BC51" s="62"/>
      <c r="BD51" s="72"/>
      <c r="BE51" s="62"/>
      <c r="BF51" s="18"/>
      <c r="BG51" s="29"/>
      <c r="BH51" s="62"/>
      <c r="BI51" s="72"/>
      <c r="BJ51" s="62"/>
      <c r="BK51" s="18"/>
      <c r="BL51" s="29"/>
      <c r="BM51" s="62"/>
      <c r="BN51" s="72"/>
      <c r="BO51" s="62"/>
      <c r="BP51" s="22">
        <f t="shared" si="0"/>
        <v>1</v>
      </c>
      <c r="BQ51" s="24">
        <f t="shared" si="1"/>
        <v>1</v>
      </c>
      <c r="BR51" s="22">
        <f t="shared" si="2"/>
        <v>1</v>
      </c>
      <c r="BS51" s="24">
        <f t="shared" si="4"/>
        <v>1</v>
      </c>
    </row>
    <row r="52" spans="1:71" ht="28.5" hidden="1">
      <c r="A52" s="25" t="s">
        <v>267</v>
      </c>
      <c r="B52" s="25" t="s">
        <v>274</v>
      </c>
      <c r="C52" s="41" t="s">
        <v>40</v>
      </c>
      <c r="D52" s="42" t="s">
        <v>278</v>
      </c>
      <c r="E52" s="42" t="s">
        <v>279</v>
      </c>
      <c r="F52" s="43" t="s">
        <v>121</v>
      </c>
      <c r="G52" s="44">
        <v>45076</v>
      </c>
      <c r="H52" s="41"/>
      <c r="I52" s="54"/>
      <c r="J52" s="68"/>
      <c r="K52" s="69"/>
      <c r="L52" s="68"/>
      <c r="M52" s="41"/>
      <c r="N52" s="55"/>
      <c r="O52" s="68"/>
      <c r="P52" s="75"/>
      <c r="Q52" s="68"/>
      <c r="R52" s="41"/>
      <c r="S52" s="55"/>
      <c r="T52" s="68"/>
      <c r="U52" s="75"/>
      <c r="V52" s="68"/>
      <c r="W52" s="41"/>
      <c r="X52" s="55"/>
      <c r="Y52" s="68"/>
      <c r="Z52" s="75"/>
      <c r="AA52" s="68"/>
      <c r="AB52" s="41">
        <v>1</v>
      </c>
      <c r="AC52" s="55">
        <v>1</v>
      </c>
      <c r="AD52" s="68"/>
      <c r="AE52" s="75"/>
      <c r="AF52" s="68"/>
      <c r="AG52" s="41"/>
      <c r="AH52" s="55"/>
      <c r="AI52" s="68"/>
      <c r="AJ52" s="75"/>
      <c r="AK52" s="68"/>
      <c r="AL52" s="41"/>
      <c r="AM52" s="55"/>
      <c r="AN52" s="68"/>
      <c r="AO52" s="75"/>
      <c r="AP52" s="68"/>
      <c r="AQ52" s="41"/>
      <c r="AR52" s="55"/>
      <c r="AS52" s="68"/>
      <c r="AT52" s="75"/>
      <c r="AU52" s="68"/>
      <c r="AV52" s="41"/>
      <c r="AW52" s="55"/>
      <c r="AX52" s="68"/>
      <c r="AY52" s="75"/>
      <c r="AZ52" s="68"/>
      <c r="BA52" s="41"/>
      <c r="BB52" s="55"/>
      <c r="BC52" s="68"/>
      <c r="BD52" s="75"/>
      <c r="BE52" s="68"/>
      <c r="BF52" s="41"/>
      <c r="BG52" s="55"/>
      <c r="BH52" s="68"/>
      <c r="BI52" s="75"/>
      <c r="BJ52" s="68"/>
      <c r="BK52" s="41"/>
      <c r="BL52" s="55"/>
      <c r="BM52" s="68"/>
      <c r="BN52" s="75"/>
      <c r="BO52" s="68"/>
      <c r="BP52" s="22">
        <f t="shared" ref="BP52:BP53" si="37">SUM(H52,M52,R52,W52,AB52,AG52,AL52,AQ52,AV52,BA52,BF52,BK52)</f>
        <v>1</v>
      </c>
      <c r="BQ52" s="24">
        <f t="shared" ref="BQ52:BQ53" si="38">SUM(I52,N52,S52,X52,AC52,AH52,AM52,AR52,AW52,BB52,BG52,BL52)</f>
        <v>1</v>
      </c>
      <c r="BR52" s="22">
        <f t="shared" ref="BR52:BR53" si="39">SUM(J52,O52,T52,Y52,AD52,AI52,AN52,AS52,AX52,BC52,BH52,BM52)</f>
        <v>0</v>
      </c>
      <c r="BS52" s="24">
        <f t="shared" ref="BS52:BS53" si="40">SUM(K52,P52,U52,Z52,AE52,AJ52,AO52,AT52,AY52,BD52,BI52,BN52)</f>
        <v>0</v>
      </c>
    </row>
    <row r="53" spans="1:71" ht="28.5" hidden="1">
      <c r="A53" s="25" t="s">
        <v>267</v>
      </c>
      <c r="B53" s="25" t="s">
        <v>274</v>
      </c>
      <c r="C53" s="41" t="s">
        <v>138</v>
      </c>
      <c r="D53" s="42" t="s">
        <v>280</v>
      </c>
      <c r="E53" s="42" t="s">
        <v>281</v>
      </c>
      <c r="F53" s="43" t="s">
        <v>121</v>
      </c>
      <c r="G53" s="44">
        <v>45287</v>
      </c>
      <c r="H53" s="41"/>
      <c r="I53" s="54"/>
      <c r="J53" s="68"/>
      <c r="K53" s="69"/>
      <c r="L53" s="68"/>
      <c r="M53" s="41"/>
      <c r="N53" s="55"/>
      <c r="O53" s="68"/>
      <c r="P53" s="75"/>
      <c r="Q53" s="68"/>
      <c r="R53" s="41"/>
      <c r="S53" s="55"/>
      <c r="T53" s="68"/>
      <c r="U53" s="75"/>
      <c r="V53" s="68"/>
      <c r="W53" s="41"/>
      <c r="X53" s="55"/>
      <c r="Y53" s="68"/>
      <c r="Z53" s="75"/>
      <c r="AA53" s="68"/>
      <c r="AB53" s="41"/>
      <c r="AC53" s="55"/>
      <c r="AD53" s="68"/>
      <c r="AE53" s="75"/>
      <c r="AF53" s="68"/>
      <c r="AG53" s="41"/>
      <c r="AH53" s="55"/>
      <c r="AI53" s="68"/>
      <c r="AJ53" s="75"/>
      <c r="AK53" s="68"/>
      <c r="AL53" s="41"/>
      <c r="AM53" s="55"/>
      <c r="AN53" s="68"/>
      <c r="AO53" s="75"/>
      <c r="AP53" s="68"/>
      <c r="AQ53" s="41"/>
      <c r="AR53" s="55"/>
      <c r="AS53" s="68"/>
      <c r="AT53" s="75"/>
      <c r="AU53" s="68"/>
      <c r="AV53" s="41"/>
      <c r="AW53" s="55"/>
      <c r="AX53" s="68"/>
      <c r="AY53" s="75"/>
      <c r="AZ53" s="68"/>
      <c r="BA53" s="41"/>
      <c r="BB53" s="55"/>
      <c r="BC53" s="68"/>
      <c r="BD53" s="75"/>
      <c r="BE53" s="68"/>
      <c r="BF53" s="41"/>
      <c r="BG53" s="55"/>
      <c r="BH53" s="68"/>
      <c r="BI53" s="75"/>
      <c r="BJ53" s="68"/>
      <c r="BK53" s="41">
        <v>1</v>
      </c>
      <c r="BL53" s="55">
        <v>1</v>
      </c>
      <c r="BM53" s="68"/>
      <c r="BN53" s="75"/>
      <c r="BO53" s="68"/>
      <c r="BP53" s="22">
        <f t="shared" si="37"/>
        <v>1</v>
      </c>
      <c r="BQ53" s="24">
        <f t="shared" si="38"/>
        <v>1</v>
      </c>
      <c r="BR53" s="22">
        <f t="shared" si="39"/>
        <v>0</v>
      </c>
      <c r="BS53" s="24">
        <f t="shared" si="40"/>
        <v>0</v>
      </c>
    </row>
    <row r="54" spans="1:71" ht="28.5" hidden="1">
      <c r="A54" s="25" t="s">
        <v>267</v>
      </c>
      <c r="B54" s="42" t="s">
        <v>282</v>
      </c>
      <c r="C54" s="41" t="s">
        <v>46</v>
      </c>
      <c r="D54" s="42" t="s">
        <v>283</v>
      </c>
      <c r="E54" s="42" t="s">
        <v>284</v>
      </c>
      <c r="F54" s="43" t="s">
        <v>121</v>
      </c>
      <c r="G54" s="44">
        <v>45105</v>
      </c>
      <c r="H54" s="41"/>
      <c r="I54" s="54"/>
      <c r="J54" s="68"/>
      <c r="K54" s="69"/>
      <c r="L54" s="68"/>
      <c r="M54" s="41"/>
      <c r="N54" s="55"/>
      <c r="O54" s="68"/>
      <c r="P54" s="75"/>
      <c r="Q54" s="68"/>
      <c r="R54" s="41"/>
      <c r="S54" s="55"/>
      <c r="T54" s="68"/>
      <c r="U54" s="75"/>
      <c r="V54" s="68"/>
      <c r="W54" s="41"/>
      <c r="X54" s="55"/>
      <c r="Y54" s="68"/>
      <c r="Z54" s="75"/>
      <c r="AA54" s="68"/>
      <c r="AB54" s="41"/>
      <c r="AC54" s="55"/>
      <c r="AD54" s="68"/>
      <c r="AE54" s="75"/>
      <c r="AF54" s="68"/>
      <c r="AG54" s="41">
        <v>1</v>
      </c>
      <c r="AH54" s="55">
        <v>1</v>
      </c>
      <c r="AI54" s="68"/>
      <c r="AJ54" s="75"/>
      <c r="AK54" s="68"/>
      <c r="AL54" s="41"/>
      <c r="AM54" s="55"/>
      <c r="AN54" s="68"/>
      <c r="AO54" s="75"/>
      <c r="AP54" s="68"/>
      <c r="AQ54" s="41"/>
      <c r="AR54" s="55"/>
      <c r="AS54" s="68"/>
      <c r="AT54" s="75"/>
      <c r="AU54" s="68"/>
      <c r="AV54" s="41"/>
      <c r="AW54" s="55"/>
      <c r="AX54" s="68"/>
      <c r="AY54" s="75"/>
      <c r="AZ54" s="68"/>
      <c r="BA54" s="41"/>
      <c r="BB54" s="55"/>
      <c r="BC54" s="68"/>
      <c r="BD54" s="75"/>
      <c r="BE54" s="68"/>
      <c r="BF54" s="41"/>
      <c r="BG54" s="55"/>
      <c r="BH54" s="68"/>
      <c r="BI54" s="75"/>
      <c r="BJ54" s="68"/>
      <c r="BK54" s="41"/>
      <c r="BL54" s="55"/>
      <c r="BM54" s="68"/>
      <c r="BN54" s="75"/>
      <c r="BO54" s="68"/>
      <c r="BP54" s="22">
        <f t="shared" ref="BP54" si="41">SUM(H54,M54,R54,W54,AB54,AG54,AL54,AQ54,AV54,BA54,BF54,BK54)</f>
        <v>1</v>
      </c>
      <c r="BQ54" s="24">
        <f t="shared" ref="BQ54" si="42">SUM(I54,N54,S54,X54,AC54,AH54,AM54,AR54,AW54,BB54,BG54,BL54)</f>
        <v>1</v>
      </c>
      <c r="BR54" s="22">
        <f t="shared" ref="BR54" si="43">SUM(J54,O54,T54,Y54,AD54,AI54,AN54,AS54,AX54,BC54,BH54,BM54)</f>
        <v>0</v>
      </c>
      <c r="BS54" s="24">
        <f t="shared" ref="BS54" si="44">SUM(K54,P54,U54,Z54,AE54,AJ54,AO54,AT54,AY54,BD54,BI54,BN54)</f>
        <v>0</v>
      </c>
    </row>
    <row r="55" spans="1:71" ht="42.75" hidden="1">
      <c r="A55" s="47" t="s">
        <v>267</v>
      </c>
      <c r="B55" s="47" t="s">
        <v>282</v>
      </c>
      <c r="C55" s="46" t="s">
        <v>49</v>
      </c>
      <c r="D55" s="47" t="s">
        <v>285</v>
      </c>
      <c r="E55" s="47" t="s">
        <v>286</v>
      </c>
      <c r="F55" s="48" t="s">
        <v>121</v>
      </c>
      <c r="G55" s="49">
        <v>45287</v>
      </c>
      <c r="H55" s="46"/>
      <c r="I55" s="50"/>
      <c r="J55" s="66"/>
      <c r="K55" s="67"/>
      <c r="L55" s="66"/>
      <c r="M55" s="46"/>
      <c r="N55" s="51"/>
      <c r="O55" s="66"/>
      <c r="P55" s="74"/>
      <c r="Q55" s="66"/>
      <c r="R55" s="46"/>
      <c r="S55" s="51"/>
      <c r="T55" s="66"/>
      <c r="U55" s="74"/>
      <c r="V55" s="66"/>
      <c r="W55" s="46"/>
      <c r="X55" s="51"/>
      <c r="Y55" s="66"/>
      <c r="Z55" s="74"/>
      <c r="AA55" s="66"/>
      <c r="AB55" s="46"/>
      <c r="AC55" s="51"/>
      <c r="AD55" s="66"/>
      <c r="AE55" s="74"/>
      <c r="AF55" s="66"/>
      <c r="AG55" s="46"/>
      <c r="AH55" s="51"/>
      <c r="AI55" s="66"/>
      <c r="AJ55" s="74"/>
      <c r="AK55" s="66"/>
      <c r="AL55" s="46"/>
      <c r="AM55" s="51"/>
      <c r="AN55" s="66"/>
      <c r="AO55" s="74"/>
      <c r="AP55" s="66"/>
      <c r="AQ55" s="46"/>
      <c r="AR55" s="51"/>
      <c r="AS55" s="66"/>
      <c r="AT55" s="74"/>
      <c r="AU55" s="66"/>
      <c r="AV55" s="46"/>
      <c r="AW55" s="51"/>
      <c r="AX55" s="66"/>
      <c r="AY55" s="74"/>
      <c r="AZ55" s="66"/>
      <c r="BA55" s="46"/>
      <c r="BB55" s="51"/>
      <c r="BC55" s="66"/>
      <c r="BD55" s="74"/>
      <c r="BE55" s="66"/>
      <c r="BF55" s="46"/>
      <c r="BG55" s="51"/>
      <c r="BH55" s="66"/>
      <c r="BI55" s="74"/>
      <c r="BJ55" s="66"/>
      <c r="BK55" s="46">
        <v>1</v>
      </c>
      <c r="BL55" s="51">
        <v>1</v>
      </c>
      <c r="BM55" s="66"/>
      <c r="BN55" s="74"/>
      <c r="BO55" s="66"/>
      <c r="BP55" s="52">
        <f t="shared" si="0"/>
        <v>1</v>
      </c>
      <c r="BQ55" s="53">
        <f t="shared" si="1"/>
        <v>1</v>
      </c>
      <c r="BR55" s="52">
        <f t="shared" si="2"/>
        <v>0</v>
      </c>
      <c r="BS55" s="53">
        <f t="shared" si="4"/>
        <v>0</v>
      </c>
    </row>
    <row r="56" spans="1:71" ht="28.5">
      <c r="A56" s="57" t="s">
        <v>287</v>
      </c>
      <c r="B56" s="57" t="s">
        <v>288</v>
      </c>
      <c r="C56" s="485" t="s">
        <v>32</v>
      </c>
      <c r="D56" s="486" t="s">
        <v>289</v>
      </c>
      <c r="E56" s="486" t="s">
        <v>270</v>
      </c>
      <c r="F56" s="487" t="s">
        <v>208</v>
      </c>
      <c r="G56" s="488">
        <v>44957</v>
      </c>
      <c r="H56" s="485">
        <v>1</v>
      </c>
      <c r="I56" s="489">
        <v>1</v>
      </c>
      <c r="J56" s="490">
        <v>1</v>
      </c>
      <c r="K56" s="491">
        <v>1</v>
      </c>
      <c r="M56" s="485"/>
      <c r="N56" s="492"/>
      <c r="O56" s="490"/>
      <c r="P56" s="493"/>
      <c r="Q56" s="490"/>
      <c r="R56" s="485"/>
      <c r="S56" s="492"/>
      <c r="T56" s="490"/>
      <c r="U56" s="493"/>
      <c r="V56" s="490"/>
      <c r="W56" s="485"/>
      <c r="X56" s="492"/>
      <c r="Y56" s="490"/>
      <c r="Z56" s="493"/>
      <c r="AA56" s="490"/>
      <c r="AB56" s="485"/>
      <c r="AC56" s="492"/>
      <c r="AD56" s="490"/>
      <c r="AE56" s="493"/>
      <c r="AF56" s="490"/>
      <c r="AG56" s="485"/>
      <c r="AH56" s="492"/>
      <c r="AI56" s="490"/>
      <c r="AJ56" s="493"/>
      <c r="AK56" s="490"/>
      <c r="AL56" s="485"/>
      <c r="AM56" s="492"/>
      <c r="AN56" s="490"/>
      <c r="AO56" s="493"/>
      <c r="AP56" s="490"/>
      <c r="AQ56" s="485"/>
      <c r="AR56" s="492"/>
      <c r="AS56" s="490"/>
      <c r="AT56" s="493"/>
      <c r="AU56" s="490"/>
      <c r="AV56" s="485"/>
      <c r="AW56" s="492"/>
      <c r="AX56" s="490"/>
      <c r="AY56" s="493"/>
      <c r="AZ56" s="490"/>
      <c r="BA56" s="485"/>
      <c r="BB56" s="492"/>
      <c r="BC56" s="490"/>
      <c r="BD56" s="493"/>
      <c r="BE56" s="490"/>
      <c r="BF56" s="485"/>
      <c r="BG56" s="492"/>
      <c r="BH56" s="490"/>
      <c r="BI56" s="493"/>
      <c r="BJ56" s="490"/>
      <c r="BK56" s="485"/>
      <c r="BL56" s="492"/>
      <c r="BM56" s="490"/>
      <c r="BN56" s="493"/>
      <c r="BO56" s="490"/>
      <c r="BP56" s="485">
        <f t="shared" si="0"/>
        <v>1</v>
      </c>
      <c r="BQ56" s="492">
        <f t="shared" si="1"/>
        <v>1</v>
      </c>
      <c r="BR56" s="485">
        <f t="shared" si="2"/>
        <v>1</v>
      </c>
      <c r="BS56" s="492">
        <f t="shared" si="4"/>
        <v>1</v>
      </c>
    </row>
    <row r="57" spans="1:71" ht="28.5">
      <c r="A57" s="30" t="s">
        <v>287</v>
      </c>
      <c r="B57" s="30" t="s">
        <v>288</v>
      </c>
      <c r="C57" s="22" t="s">
        <v>109</v>
      </c>
      <c r="D57" s="19" t="s">
        <v>290</v>
      </c>
      <c r="E57" s="19" t="s">
        <v>273</v>
      </c>
      <c r="F57" s="20" t="s">
        <v>208</v>
      </c>
      <c r="G57" s="21">
        <v>45288</v>
      </c>
      <c r="H57" s="22"/>
      <c r="I57" s="23"/>
      <c r="J57" s="60"/>
      <c r="K57" s="61"/>
      <c r="L57" s="60"/>
      <c r="M57" s="22"/>
      <c r="N57" s="24"/>
      <c r="O57" s="60"/>
      <c r="P57" s="71"/>
      <c r="Q57" s="60"/>
      <c r="R57" s="22"/>
      <c r="S57" s="24"/>
      <c r="T57" s="60"/>
      <c r="U57" s="71"/>
      <c r="V57" s="60"/>
      <c r="W57" s="22"/>
      <c r="X57" s="24"/>
      <c r="Y57" s="60"/>
      <c r="Z57" s="71"/>
      <c r="AA57" s="60"/>
      <c r="AB57" s="22"/>
      <c r="AC57" s="24"/>
      <c r="AD57" s="60"/>
      <c r="AE57" s="71"/>
      <c r="AF57" s="60"/>
      <c r="AG57" s="22"/>
      <c r="AH57" s="24"/>
      <c r="AI57" s="60"/>
      <c r="AJ57" s="71"/>
      <c r="AK57" s="60"/>
      <c r="AL57" s="22"/>
      <c r="AM57" s="24"/>
      <c r="AN57" s="60"/>
      <c r="AO57" s="71"/>
      <c r="AP57" s="60"/>
      <c r="AQ57" s="22"/>
      <c r="AR57" s="24"/>
      <c r="AS57" s="60"/>
      <c r="AT57" s="71"/>
      <c r="AU57" s="60"/>
      <c r="AV57" s="22"/>
      <c r="AW57" s="24"/>
      <c r="AX57" s="60"/>
      <c r="AY57" s="71"/>
      <c r="AZ57" s="60"/>
      <c r="BA57" s="22"/>
      <c r="BB57" s="24"/>
      <c r="BC57" s="60"/>
      <c r="BD57" s="71"/>
      <c r="BE57" s="60"/>
      <c r="BF57" s="22"/>
      <c r="BG57" s="24"/>
      <c r="BH57" s="60"/>
      <c r="BI57" s="71"/>
      <c r="BJ57" s="60"/>
      <c r="BK57" s="22">
        <v>1</v>
      </c>
      <c r="BL57" s="24">
        <v>1</v>
      </c>
      <c r="BM57" s="60"/>
      <c r="BN57" s="71"/>
      <c r="BO57" s="60"/>
      <c r="BP57" s="22">
        <f t="shared" ref="BP57" si="45">SUM(H57,M57,R57,W57,AB57,AG57,AL57,AQ57,AV57,BA57,BF57,BK57)</f>
        <v>1</v>
      </c>
      <c r="BQ57" s="24">
        <f t="shared" ref="BQ57" si="46">SUM(I57,N57,S57,X57,AC57,AH57,AM57,AR57,AW57,BB57,BG57,BL57)</f>
        <v>1</v>
      </c>
      <c r="BR57" s="22">
        <f t="shared" ref="BR57" si="47">SUM(J57,O57,T57,Y57,AD57,AI57,AN57,AS57,AX57,BC57,BH57,BM57)</f>
        <v>0</v>
      </c>
      <c r="BS57" s="24">
        <f t="shared" ref="BS57" si="48">SUM(K57,P57,U57,Z57,AE57,AJ57,AO57,AT57,AY57,BD57,BI57,BN57)</f>
        <v>0</v>
      </c>
    </row>
    <row r="58" spans="1:71" ht="57">
      <c r="A58" s="30" t="s">
        <v>287</v>
      </c>
      <c r="B58" s="30" t="s">
        <v>291</v>
      </c>
      <c r="C58" s="18" t="s">
        <v>40</v>
      </c>
      <c r="D58" s="25" t="s">
        <v>292</v>
      </c>
      <c r="E58" s="25" t="s">
        <v>293</v>
      </c>
      <c r="F58" s="26" t="s">
        <v>208</v>
      </c>
      <c r="G58" s="27">
        <v>45260</v>
      </c>
      <c r="H58" s="18"/>
      <c r="I58" s="28"/>
      <c r="J58" s="62"/>
      <c r="K58" s="63"/>
      <c r="L58" s="62"/>
      <c r="M58" s="18"/>
      <c r="N58" s="29"/>
      <c r="O58" s="62"/>
      <c r="P58" s="72"/>
      <c r="Q58" s="62"/>
      <c r="R58" s="18"/>
      <c r="S58" s="29"/>
      <c r="T58" s="62"/>
      <c r="U58" s="72"/>
      <c r="V58" s="62"/>
      <c r="W58" s="18"/>
      <c r="X58" s="29"/>
      <c r="Y58" s="62"/>
      <c r="Z58" s="72"/>
      <c r="AA58" s="62"/>
      <c r="AB58" s="18"/>
      <c r="AC58" s="29"/>
      <c r="AD58" s="62"/>
      <c r="AE58" s="72"/>
      <c r="AF58" s="62"/>
      <c r="AG58" s="18">
        <v>1</v>
      </c>
      <c r="AH58" s="29">
        <v>0.5</v>
      </c>
      <c r="AI58" s="62"/>
      <c r="AJ58" s="72"/>
      <c r="AK58" s="62"/>
      <c r="AL58" s="18"/>
      <c r="AM58" s="29"/>
      <c r="AN58" s="62"/>
      <c r="AO58" s="72"/>
      <c r="AP58" s="62"/>
      <c r="AQ58" s="18"/>
      <c r="AR58" s="29"/>
      <c r="AS58" s="62"/>
      <c r="AT58" s="72"/>
      <c r="AU58" s="62"/>
      <c r="AV58" s="18"/>
      <c r="AW58" s="29"/>
      <c r="AX58" s="62"/>
      <c r="AY58" s="72"/>
      <c r="AZ58" s="62"/>
      <c r="BA58" s="18"/>
      <c r="BB58" s="29"/>
      <c r="BC58" s="62"/>
      <c r="BD58" s="72"/>
      <c r="BE58" s="62"/>
      <c r="BF58" s="18">
        <v>1</v>
      </c>
      <c r="BG58" s="29">
        <v>0.5</v>
      </c>
      <c r="BH58" s="62"/>
      <c r="BI58" s="72"/>
      <c r="BJ58" s="62"/>
      <c r="BK58" s="18"/>
      <c r="BL58" s="29"/>
      <c r="BM58" s="62"/>
      <c r="BN58" s="72"/>
      <c r="BO58" s="62"/>
      <c r="BP58" s="22">
        <f t="shared" si="0"/>
        <v>2</v>
      </c>
      <c r="BQ58" s="24">
        <f t="shared" si="1"/>
        <v>1</v>
      </c>
      <c r="BR58" s="22">
        <f t="shared" si="2"/>
        <v>0</v>
      </c>
      <c r="BS58" s="24">
        <f t="shared" si="4"/>
        <v>0</v>
      </c>
    </row>
    <row r="59" spans="1:71" ht="42.75">
      <c r="A59" s="30" t="s">
        <v>287</v>
      </c>
      <c r="B59" s="30" t="s">
        <v>294</v>
      </c>
      <c r="C59" s="18" t="s">
        <v>46</v>
      </c>
      <c r="D59" s="25" t="s">
        <v>295</v>
      </c>
      <c r="E59" s="25" t="s">
        <v>296</v>
      </c>
      <c r="F59" s="26" t="s">
        <v>208</v>
      </c>
      <c r="G59" s="27">
        <v>45280</v>
      </c>
      <c r="H59" s="18"/>
      <c r="I59" s="28"/>
      <c r="J59" s="62"/>
      <c r="K59" s="63"/>
      <c r="L59" s="62"/>
      <c r="M59" s="18"/>
      <c r="N59" s="29"/>
      <c r="O59" s="62"/>
      <c r="P59" s="72"/>
      <c r="Q59" s="62"/>
      <c r="R59" s="18"/>
      <c r="S59" s="29"/>
      <c r="T59" s="62"/>
      <c r="U59" s="72"/>
      <c r="V59" s="62"/>
      <c r="W59" s="18"/>
      <c r="X59" s="29"/>
      <c r="Y59" s="62"/>
      <c r="Z59" s="72"/>
      <c r="AA59" s="62"/>
      <c r="AB59" s="18"/>
      <c r="AC59" s="29"/>
      <c r="AD59" s="62"/>
      <c r="AE59" s="72"/>
      <c r="AF59" s="62"/>
      <c r="AG59" s="18"/>
      <c r="AH59" s="29"/>
      <c r="AI59" s="62"/>
      <c r="AJ59" s="72"/>
      <c r="AK59" s="62"/>
      <c r="AL59" s="18"/>
      <c r="AM59" s="29"/>
      <c r="AN59" s="62"/>
      <c r="AO59" s="72"/>
      <c r="AP59" s="62"/>
      <c r="AQ59" s="18"/>
      <c r="AR59" s="29"/>
      <c r="AS59" s="62"/>
      <c r="AT59" s="72"/>
      <c r="AU59" s="62"/>
      <c r="AV59" s="18"/>
      <c r="AW59" s="29"/>
      <c r="AX59" s="62"/>
      <c r="AY59" s="72"/>
      <c r="AZ59" s="62"/>
      <c r="BA59" s="18"/>
      <c r="BB59" s="29"/>
      <c r="BC59" s="62"/>
      <c r="BD59" s="72"/>
      <c r="BE59" s="62"/>
      <c r="BF59" s="18"/>
      <c r="BG59" s="29"/>
      <c r="BH59" s="62"/>
      <c r="BI59" s="72"/>
      <c r="BJ59" s="62"/>
      <c r="BK59" s="18">
        <v>1</v>
      </c>
      <c r="BL59" s="29">
        <v>1</v>
      </c>
      <c r="BM59" s="62"/>
      <c r="BN59" s="72"/>
      <c r="BO59" s="62"/>
      <c r="BP59" s="22">
        <f t="shared" si="0"/>
        <v>1</v>
      </c>
      <c r="BQ59" s="24">
        <f t="shared" si="1"/>
        <v>1</v>
      </c>
      <c r="BR59" s="22">
        <f t="shared" si="2"/>
        <v>0</v>
      </c>
      <c r="BS59" s="24">
        <f t="shared" si="4"/>
        <v>0</v>
      </c>
    </row>
    <row r="60" spans="1:71" ht="71.25">
      <c r="A60" s="32" t="s">
        <v>287</v>
      </c>
      <c r="B60" s="32" t="s">
        <v>297</v>
      </c>
      <c r="C60" s="18" t="s">
        <v>151</v>
      </c>
      <c r="D60" s="25" t="s">
        <v>298</v>
      </c>
      <c r="E60" s="25" t="s">
        <v>299</v>
      </c>
      <c r="F60" s="26" t="s">
        <v>121</v>
      </c>
      <c r="G60" s="27">
        <v>45015</v>
      </c>
      <c r="H60" s="18"/>
      <c r="I60" s="28"/>
      <c r="J60" s="62"/>
      <c r="K60" s="63"/>
      <c r="L60" s="62"/>
      <c r="M60" s="18"/>
      <c r="N60" s="29"/>
      <c r="O60" s="62"/>
      <c r="P60" s="72"/>
      <c r="Q60" s="62"/>
      <c r="R60" s="18">
        <v>2</v>
      </c>
      <c r="S60" s="29">
        <v>1</v>
      </c>
      <c r="T60" s="62">
        <v>1</v>
      </c>
      <c r="U60" s="72">
        <v>0.5</v>
      </c>
      <c r="V60" s="77" t="s">
        <v>300</v>
      </c>
      <c r="W60" s="18"/>
      <c r="X60" s="29"/>
      <c r="Y60" s="62"/>
      <c r="Z60" s="72"/>
      <c r="AA60" s="62"/>
      <c r="AB60" s="18"/>
      <c r="AC60" s="29"/>
      <c r="AD60" s="62"/>
      <c r="AE60" s="72"/>
      <c r="AF60" s="62"/>
      <c r="AG60" s="18"/>
      <c r="AH60" s="29"/>
      <c r="AI60" s="62"/>
      <c r="AJ60" s="72"/>
      <c r="AK60" s="62"/>
      <c r="AL60" s="18"/>
      <c r="AM60" s="29"/>
      <c r="AN60" s="62"/>
      <c r="AO60" s="72"/>
      <c r="AP60" s="62"/>
      <c r="AQ60" s="18"/>
      <c r="AR60" s="29"/>
      <c r="AS60" s="62"/>
      <c r="AT60" s="72"/>
      <c r="AU60" s="62"/>
      <c r="AV60" s="18"/>
      <c r="AW60" s="29"/>
      <c r="AX60" s="62"/>
      <c r="AY60" s="72"/>
      <c r="AZ60" s="62"/>
      <c r="BA60" s="18"/>
      <c r="BB60" s="29"/>
      <c r="BC60" s="62"/>
      <c r="BD60" s="72"/>
      <c r="BE60" s="62"/>
      <c r="BF60" s="18"/>
      <c r="BG60" s="29"/>
      <c r="BH60" s="62"/>
      <c r="BI60" s="72"/>
      <c r="BJ60" s="62"/>
      <c r="BK60" s="18"/>
      <c r="BL60" s="29"/>
      <c r="BM60" s="62"/>
      <c r="BN60" s="72"/>
      <c r="BO60" s="62"/>
      <c r="BP60" s="22">
        <f t="shared" si="0"/>
        <v>2</v>
      </c>
      <c r="BQ60" s="24">
        <f t="shared" si="1"/>
        <v>1</v>
      </c>
      <c r="BR60" s="22">
        <f t="shared" si="2"/>
        <v>1</v>
      </c>
      <c r="BS60" s="24">
        <f t="shared" si="4"/>
        <v>0.5</v>
      </c>
    </row>
    <row r="61" spans="1:71" ht="28.5">
      <c r="A61" s="32" t="s">
        <v>287</v>
      </c>
      <c r="B61" s="32" t="s">
        <v>297</v>
      </c>
      <c r="C61" s="18" t="s">
        <v>179</v>
      </c>
      <c r="D61" s="42" t="s">
        <v>301</v>
      </c>
      <c r="E61" s="42" t="s">
        <v>302</v>
      </c>
      <c r="F61" s="43" t="s">
        <v>121</v>
      </c>
      <c r="G61" s="44">
        <v>45280</v>
      </c>
      <c r="H61" s="41"/>
      <c r="I61" s="54"/>
      <c r="J61" s="68"/>
      <c r="K61" s="69"/>
      <c r="L61" s="68"/>
      <c r="M61" s="41"/>
      <c r="N61" s="55"/>
      <c r="O61" s="68"/>
      <c r="P61" s="75"/>
      <c r="Q61" s="68"/>
      <c r="R61" s="41"/>
      <c r="S61" s="55"/>
      <c r="T61" s="68"/>
      <c r="U61" s="75"/>
      <c r="V61" s="68"/>
      <c r="W61" s="41"/>
      <c r="X61" s="55"/>
      <c r="Y61" s="68"/>
      <c r="Z61" s="75"/>
      <c r="AA61" s="68"/>
      <c r="AB61" s="41"/>
      <c r="AC61" s="55"/>
      <c r="AD61" s="68"/>
      <c r="AE61" s="75"/>
      <c r="AF61" s="68"/>
      <c r="AG61" s="41"/>
      <c r="AH61" s="55"/>
      <c r="AI61" s="68"/>
      <c r="AJ61" s="75"/>
      <c r="AK61" s="68"/>
      <c r="AL61" s="41"/>
      <c r="AM61" s="55"/>
      <c r="AN61" s="68"/>
      <c r="AO61" s="75"/>
      <c r="AP61" s="68"/>
      <c r="AQ61" s="41"/>
      <c r="AR61" s="55"/>
      <c r="AS61" s="68"/>
      <c r="AT61" s="75"/>
      <c r="AU61" s="68"/>
      <c r="AV61" s="41"/>
      <c r="AW61" s="55"/>
      <c r="AX61" s="68"/>
      <c r="AY61" s="75"/>
      <c r="AZ61" s="68"/>
      <c r="BA61" s="41"/>
      <c r="BB61" s="55"/>
      <c r="BC61" s="68"/>
      <c r="BD61" s="75"/>
      <c r="BE61" s="68"/>
      <c r="BF61" s="41"/>
      <c r="BG61" s="55"/>
      <c r="BH61" s="68"/>
      <c r="BI61" s="75"/>
      <c r="BJ61" s="68"/>
      <c r="BK61" s="41">
        <v>1</v>
      </c>
      <c r="BL61" s="55">
        <v>1</v>
      </c>
      <c r="BM61" s="68"/>
      <c r="BN61" s="75"/>
      <c r="BO61" s="68"/>
      <c r="BP61" s="22">
        <f t="shared" si="0"/>
        <v>1</v>
      </c>
      <c r="BQ61" s="24">
        <f t="shared" si="1"/>
        <v>1</v>
      </c>
      <c r="BR61" s="22">
        <f t="shared" si="2"/>
        <v>0</v>
      </c>
      <c r="BS61" s="24">
        <f t="shared" si="4"/>
        <v>0</v>
      </c>
    </row>
    <row r="62" spans="1:71" ht="42.75" customHeight="1">
      <c r="A62" s="45" t="s">
        <v>287</v>
      </c>
      <c r="B62" s="45" t="s">
        <v>303</v>
      </c>
      <c r="C62" s="46" t="s">
        <v>155</v>
      </c>
      <c r="D62" s="58" t="s">
        <v>304</v>
      </c>
      <c r="E62" s="47" t="s">
        <v>305</v>
      </c>
      <c r="F62" s="48" t="s">
        <v>121</v>
      </c>
      <c r="G62" s="49">
        <v>45063</v>
      </c>
      <c r="H62" s="46"/>
      <c r="I62" s="50"/>
      <c r="J62" s="66"/>
      <c r="K62" s="67"/>
      <c r="L62" s="66"/>
      <c r="M62" s="46"/>
      <c r="N62" s="51"/>
      <c r="O62" s="66"/>
      <c r="P62" s="74"/>
      <c r="Q62" s="66"/>
      <c r="R62" s="46"/>
      <c r="S62" s="51"/>
      <c r="T62" s="66"/>
      <c r="U62" s="74"/>
      <c r="V62" s="66"/>
      <c r="W62" s="46"/>
      <c r="X62" s="51"/>
      <c r="Y62" s="66"/>
      <c r="Z62" s="74"/>
      <c r="AA62" s="66"/>
      <c r="AB62" s="46">
        <v>1</v>
      </c>
      <c r="AC62" s="51">
        <v>1</v>
      </c>
      <c r="AD62" s="66"/>
      <c r="AE62" s="74"/>
      <c r="AF62" s="66"/>
      <c r="AG62" s="46"/>
      <c r="AH62" s="51"/>
      <c r="AI62" s="66"/>
      <c r="AJ62" s="74"/>
      <c r="AK62" s="66"/>
      <c r="AL62" s="46"/>
      <c r="AM62" s="51"/>
      <c r="AN62" s="66"/>
      <c r="AO62" s="74"/>
      <c r="AP62" s="66"/>
      <c r="AQ62" s="46"/>
      <c r="AR62" s="51"/>
      <c r="AS62" s="66"/>
      <c r="AT62" s="74"/>
      <c r="AU62" s="66"/>
      <c r="AV62" s="46"/>
      <c r="AW62" s="51"/>
      <c r="AX62" s="66"/>
      <c r="AY62" s="74"/>
      <c r="AZ62" s="66"/>
      <c r="BA62" s="46"/>
      <c r="BB62" s="51"/>
      <c r="BC62" s="66"/>
      <c r="BD62" s="74"/>
      <c r="BE62" s="66"/>
      <c r="BF62" s="46"/>
      <c r="BG62" s="51"/>
      <c r="BH62" s="66"/>
      <c r="BI62" s="74"/>
      <c r="BJ62" s="66"/>
      <c r="BK62" s="46"/>
      <c r="BL62" s="51"/>
      <c r="BM62" s="66"/>
      <c r="BN62" s="74"/>
      <c r="BO62" s="66"/>
      <c r="BP62" s="52">
        <f t="shared" si="0"/>
        <v>1</v>
      </c>
      <c r="BQ62" s="53">
        <f t="shared" si="1"/>
        <v>1</v>
      </c>
      <c r="BR62" s="52">
        <f t="shared" si="2"/>
        <v>0</v>
      </c>
      <c r="BS62" s="53">
        <f t="shared" si="4"/>
        <v>0</v>
      </c>
    </row>
    <row r="63" spans="1:71" ht="135" hidden="1" customHeight="1">
      <c r="A63" s="484" t="s">
        <v>306</v>
      </c>
      <c r="B63" s="484" t="s">
        <v>307</v>
      </c>
      <c r="C63" s="485" t="s">
        <v>32</v>
      </c>
      <c r="D63" s="484" t="s">
        <v>308</v>
      </c>
      <c r="E63" s="484" t="s">
        <v>309</v>
      </c>
      <c r="F63" s="487" t="s">
        <v>121</v>
      </c>
      <c r="G63" s="498">
        <v>44957</v>
      </c>
      <c r="H63" s="485">
        <v>1</v>
      </c>
      <c r="I63" s="489">
        <v>1</v>
      </c>
      <c r="J63" s="490">
        <v>1</v>
      </c>
      <c r="K63" s="491">
        <v>1</v>
      </c>
      <c r="L63" s="495" t="s">
        <v>310</v>
      </c>
      <c r="M63" s="485"/>
      <c r="N63" s="492"/>
      <c r="O63" s="490"/>
      <c r="P63" s="493"/>
      <c r="Q63" s="490"/>
      <c r="R63" s="485"/>
      <c r="S63" s="492"/>
      <c r="T63" s="490"/>
      <c r="U63" s="493"/>
      <c r="V63" s="490"/>
      <c r="W63" s="485"/>
      <c r="X63" s="492"/>
      <c r="Y63" s="490"/>
      <c r="Z63" s="493"/>
      <c r="AA63" s="490"/>
      <c r="AB63" s="485"/>
      <c r="AC63" s="492"/>
      <c r="AD63" s="490"/>
      <c r="AE63" s="493"/>
      <c r="AF63" s="490"/>
      <c r="AG63" s="485"/>
      <c r="AH63" s="492"/>
      <c r="AI63" s="490"/>
      <c r="AJ63" s="493"/>
      <c r="AK63" s="490"/>
      <c r="AL63" s="485"/>
      <c r="AM63" s="492"/>
      <c r="AN63" s="490"/>
      <c r="AO63" s="493"/>
      <c r="AP63" s="490"/>
      <c r="AQ63" s="485"/>
      <c r="AR63" s="492"/>
      <c r="AS63" s="490"/>
      <c r="AT63" s="493"/>
      <c r="AU63" s="490"/>
      <c r="AV63" s="485"/>
      <c r="AW63" s="492"/>
      <c r="AX63" s="490"/>
      <c r="AY63" s="493"/>
      <c r="AZ63" s="490"/>
      <c r="BA63" s="485"/>
      <c r="BB63" s="492"/>
      <c r="BC63" s="490"/>
      <c r="BD63" s="493"/>
      <c r="BE63" s="490"/>
      <c r="BF63" s="485"/>
      <c r="BG63" s="492"/>
      <c r="BH63" s="490"/>
      <c r="BI63" s="493"/>
      <c r="BJ63" s="490"/>
      <c r="BK63" s="485"/>
      <c r="BL63" s="492"/>
      <c r="BM63" s="490"/>
      <c r="BN63" s="493"/>
      <c r="BO63" s="490"/>
      <c r="BP63" s="485">
        <f t="shared" si="0"/>
        <v>1</v>
      </c>
      <c r="BQ63" s="492">
        <f t="shared" si="1"/>
        <v>1</v>
      </c>
      <c r="BR63" s="485">
        <f t="shared" si="2"/>
        <v>1</v>
      </c>
      <c r="BS63" s="492">
        <f t="shared" si="4"/>
        <v>1</v>
      </c>
    </row>
    <row r="64" spans="1:71" ht="109.5" hidden="1" customHeight="1">
      <c r="A64" s="30" t="s">
        <v>306</v>
      </c>
      <c r="B64" s="30" t="s">
        <v>311</v>
      </c>
      <c r="C64" s="18" t="s">
        <v>40</v>
      </c>
      <c r="D64" s="25" t="s">
        <v>312</v>
      </c>
      <c r="E64" s="25" t="s">
        <v>313</v>
      </c>
      <c r="F64" s="26" t="s">
        <v>158</v>
      </c>
      <c r="G64" s="27">
        <v>44957</v>
      </c>
      <c r="H64" s="18">
        <v>1</v>
      </c>
      <c r="I64" s="28">
        <v>1</v>
      </c>
      <c r="J64" s="62">
        <v>1</v>
      </c>
      <c r="K64" s="63">
        <v>1</v>
      </c>
      <c r="L64" s="77" t="s">
        <v>314</v>
      </c>
      <c r="M64" s="18"/>
      <c r="N64" s="29"/>
      <c r="O64" s="62"/>
      <c r="P64" s="72"/>
      <c r="Q64" s="62"/>
      <c r="R64" s="18"/>
      <c r="S64" s="29"/>
      <c r="T64" s="62"/>
      <c r="U64" s="72"/>
      <c r="V64" s="62"/>
      <c r="W64" s="18"/>
      <c r="X64" s="29"/>
      <c r="Y64" s="62"/>
      <c r="Z64" s="72"/>
      <c r="AA64" s="62"/>
      <c r="AB64" s="18"/>
      <c r="AC64" s="29"/>
      <c r="AD64" s="62"/>
      <c r="AE64" s="72"/>
      <c r="AF64" s="62"/>
      <c r="AG64" s="18"/>
      <c r="AH64" s="29"/>
      <c r="AI64" s="62"/>
      <c r="AJ64" s="72"/>
      <c r="AK64" s="62"/>
      <c r="AL64" s="18"/>
      <c r="AM64" s="29"/>
      <c r="AN64" s="62"/>
      <c r="AO64" s="72"/>
      <c r="AP64" s="62"/>
      <c r="AQ64" s="18"/>
      <c r="AR64" s="29"/>
      <c r="AS64" s="62"/>
      <c r="AT64" s="72"/>
      <c r="AU64" s="62"/>
      <c r="AV64" s="18"/>
      <c r="AW64" s="29"/>
      <c r="AX64" s="62"/>
      <c r="AY64" s="72"/>
      <c r="AZ64" s="62"/>
      <c r="BA64" s="18"/>
      <c r="BB64" s="29"/>
      <c r="BC64" s="62"/>
      <c r="BD64" s="72"/>
      <c r="BE64" s="62"/>
      <c r="BF64" s="18"/>
      <c r="BG64" s="29"/>
      <c r="BH64" s="62"/>
      <c r="BI64" s="72"/>
      <c r="BJ64" s="62"/>
      <c r="BK64" s="18"/>
      <c r="BL64" s="29"/>
      <c r="BM64" s="62"/>
      <c r="BN64" s="72"/>
      <c r="BO64" s="62"/>
      <c r="BP64" s="22">
        <f t="shared" ref="BP64:BP65" si="49">SUM(H64,M64,R64,W64,AB64,AG64,AL64,AQ64,AV64,BA64,BF64,BK64)</f>
        <v>1</v>
      </c>
      <c r="BQ64" s="24">
        <f t="shared" ref="BQ64:BQ65" si="50">SUM(I64,N64,S64,X64,AC64,AH64,AM64,AR64,AW64,BB64,BG64,BL64)</f>
        <v>1</v>
      </c>
      <c r="BR64" s="22">
        <f t="shared" ref="BR64:BR65" si="51">SUM(J64,O64,T64,Y64,AD64,AI64,AN64,AS64,AX64,BC64,BH64,BM64)</f>
        <v>1</v>
      </c>
      <c r="BS64" s="24">
        <f t="shared" ref="BS64:BS65" si="52">SUM(K64,P64,U64,Z64,AE64,AJ64,AO64,AT64,AY64,BD64,BI64,BN64)</f>
        <v>1</v>
      </c>
    </row>
    <row r="65" spans="1:71" ht="28.5" hidden="1">
      <c r="A65" s="30" t="s">
        <v>306</v>
      </c>
      <c r="B65" s="30" t="s">
        <v>315</v>
      </c>
      <c r="C65" s="18" t="s">
        <v>46</v>
      </c>
      <c r="D65" s="25" t="s">
        <v>316</v>
      </c>
      <c r="E65" s="25" t="s">
        <v>317</v>
      </c>
      <c r="F65" s="26" t="s">
        <v>121</v>
      </c>
      <c r="G65" s="27">
        <v>45100</v>
      </c>
      <c r="H65" s="18"/>
      <c r="I65" s="28"/>
      <c r="J65" s="62"/>
      <c r="K65" s="63"/>
      <c r="L65" s="62"/>
      <c r="M65" s="18"/>
      <c r="N65" s="29"/>
      <c r="O65" s="62"/>
      <c r="P65" s="72"/>
      <c r="Q65" s="62"/>
      <c r="R65" s="18"/>
      <c r="S65" s="29"/>
      <c r="T65" s="62"/>
      <c r="U65" s="72"/>
      <c r="V65" s="62"/>
      <c r="W65" s="18"/>
      <c r="X65" s="29"/>
      <c r="Y65" s="62"/>
      <c r="Z65" s="72"/>
      <c r="AA65" s="62"/>
      <c r="AB65" s="18"/>
      <c r="AC65" s="29"/>
      <c r="AD65" s="62"/>
      <c r="AE65" s="72"/>
      <c r="AF65" s="62"/>
      <c r="AG65" s="18">
        <v>1</v>
      </c>
      <c r="AH65" s="29">
        <v>1</v>
      </c>
      <c r="AI65" s="62"/>
      <c r="AJ65" s="72"/>
      <c r="AK65" s="62"/>
      <c r="AL65" s="18"/>
      <c r="AM65" s="29"/>
      <c r="AN65" s="62"/>
      <c r="AO65" s="72"/>
      <c r="AP65" s="62"/>
      <c r="AQ65" s="18"/>
      <c r="AR65" s="29"/>
      <c r="AS65" s="62"/>
      <c r="AT65" s="72"/>
      <c r="AU65" s="62"/>
      <c r="AV65" s="18"/>
      <c r="AW65" s="29"/>
      <c r="AX65" s="62"/>
      <c r="AY65" s="72"/>
      <c r="AZ65" s="62"/>
      <c r="BA65" s="18"/>
      <c r="BB65" s="29"/>
      <c r="BC65" s="62"/>
      <c r="BD65" s="72"/>
      <c r="BE65" s="62"/>
      <c r="BF65" s="18"/>
      <c r="BG65" s="29"/>
      <c r="BH65" s="62"/>
      <c r="BI65" s="72"/>
      <c r="BJ65" s="62"/>
      <c r="BK65" s="18"/>
      <c r="BL65" s="29"/>
      <c r="BM65" s="62"/>
      <c r="BN65" s="72"/>
      <c r="BO65" s="62"/>
      <c r="BP65" s="22">
        <f t="shared" si="49"/>
        <v>1</v>
      </c>
      <c r="BQ65" s="24">
        <f t="shared" si="50"/>
        <v>1</v>
      </c>
      <c r="BR65" s="22">
        <f t="shared" si="51"/>
        <v>0</v>
      </c>
      <c r="BS65" s="24">
        <f t="shared" si="52"/>
        <v>0</v>
      </c>
    </row>
    <row r="66" spans="1:71" ht="99.75" hidden="1">
      <c r="A66" s="45" t="s">
        <v>306</v>
      </c>
      <c r="B66" s="45" t="s">
        <v>318</v>
      </c>
      <c r="C66" s="46" t="s">
        <v>151</v>
      </c>
      <c r="D66" s="47" t="s">
        <v>319</v>
      </c>
      <c r="E66" s="47" t="s">
        <v>320</v>
      </c>
      <c r="F66" s="48" t="s">
        <v>158</v>
      </c>
      <c r="G66" s="49">
        <v>45184</v>
      </c>
      <c r="H66" s="46">
        <v>1</v>
      </c>
      <c r="I66" s="50">
        <v>0.34</v>
      </c>
      <c r="J66" s="66">
        <v>1</v>
      </c>
      <c r="K66" s="67">
        <v>0.34</v>
      </c>
      <c r="L66" s="70" t="s">
        <v>321</v>
      </c>
      <c r="M66" s="46"/>
      <c r="N66" s="51"/>
      <c r="O66" s="66"/>
      <c r="P66" s="74"/>
      <c r="Q66" s="66"/>
      <c r="R66" s="46"/>
      <c r="S66" s="51"/>
      <c r="T66" s="66"/>
      <c r="U66" s="74"/>
      <c r="V66" s="66"/>
      <c r="W66" s="46"/>
      <c r="X66" s="51"/>
      <c r="Y66" s="66"/>
      <c r="Z66" s="74"/>
      <c r="AA66" s="66"/>
      <c r="AB66" s="46">
        <v>1</v>
      </c>
      <c r="AC66" s="51">
        <v>0.33</v>
      </c>
      <c r="AD66" s="66"/>
      <c r="AE66" s="74"/>
      <c r="AF66" s="66"/>
      <c r="AG66" s="46"/>
      <c r="AH66" s="51"/>
      <c r="AI66" s="66"/>
      <c r="AJ66" s="74"/>
      <c r="AK66" s="66"/>
      <c r="AL66" s="46"/>
      <c r="AM66" s="51"/>
      <c r="AN66" s="66"/>
      <c r="AO66" s="74"/>
      <c r="AP66" s="66"/>
      <c r="AQ66" s="46"/>
      <c r="AR66" s="51"/>
      <c r="AS66" s="66"/>
      <c r="AT66" s="74"/>
      <c r="AU66" s="66"/>
      <c r="AV66" s="46">
        <v>1</v>
      </c>
      <c r="AW66" s="51">
        <v>0.33</v>
      </c>
      <c r="AX66" s="66"/>
      <c r="AY66" s="74"/>
      <c r="AZ66" s="66"/>
      <c r="BA66" s="46"/>
      <c r="BB66" s="51"/>
      <c r="BC66" s="66"/>
      <c r="BD66" s="74"/>
      <c r="BE66" s="66"/>
      <c r="BF66" s="46"/>
      <c r="BG66" s="51"/>
      <c r="BH66" s="66"/>
      <c r="BI66" s="74"/>
      <c r="BJ66" s="66"/>
      <c r="BK66" s="46"/>
      <c r="BL66" s="51"/>
      <c r="BM66" s="66"/>
      <c r="BN66" s="74"/>
      <c r="BO66" s="66"/>
      <c r="BP66" s="46">
        <f t="shared" ref="BP66" si="53">SUM(H66,M66,R66,W66,AB66,AG66,AL66,AQ66,AV66,BA66,BF66,BK66)</f>
        <v>3</v>
      </c>
      <c r="BQ66" s="51">
        <f t="shared" ref="BQ66" si="54">SUM(I66,N66,S66,X66,AC66,AH66,AM66,AR66,AW66,BB66,BG66,BL66)</f>
        <v>1</v>
      </c>
      <c r="BR66" s="46">
        <f t="shared" ref="BR66" si="55">SUM(J66,O66,T66,Y66,AD66,AI66,AN66,AS66,AX66,BC66,BH66,BM66)</f>
        <v>1</v>
      </c>
      <c r="BS66" s="51">
        <f t="shared" ref="BS66" si="56">SUM(K66,P66,U66,Z66,AE66,AJ66,AO66,AT66,AY66,BD66,BI66,BN66)</f>
        <v>0.34</v>
      </c>
    </row>
    <row r="67" spans="1:71" ht="43.5" hidden="1" customHeight="1">
      <c r="A67" s="17" t="s">
        <v>322</v>
      </c>
      <c r="B67" s="17" t="s">
        <v>323</v>
      </c>
      <c r="C67" s="22" t="s">
        <v>32</v>
      </c>
      <c r="D67" s="19" t="s">
        <v>324</v>
      </c>
      <c r="E67" s="19" t="s">
        <v>325</v>
      </c>
      <c r="F67" s="20" t="s">
        <v>112</v>
      </c>
      <c r="G67" s="21">
        <v>45134</v>
      </c>
      <c r="H67" s="59"/>
      <c r="I67" s="23"/>
      <c r="J67" s="60"/>
      <c r="K67" s="61"/>
      <c r="L67" s="60"/>
      <c r="M67" s="22"/>
      <c r="N67" s="24"/>
      <c r="O67" s="60"/>
      <c r="P67" s="71"/>
      <c r="Q67" s="60"/>
      <c r="R67" s="22"/>
      <c r="S67" s="24"/>
      <c r="T67" s="60"/>
      <c r="U67" s="71"/>
      <c r="V67" s="60"/>
      <c r="W67" s="22"/>
      <c r="X67" s="24"/>
      <c r="Y67" s="60"/>
      <c r="Z67" s="71"/>
      <c r="AA67" s="60"/>
      <c r="AB67" s="22"/>
      <c r="AC67" s="24"/>
      <c r="AD67" s="60"/>
      <c r="AE67" s="71"/>
      <c r="AF67" s="60"/>
      <c r="AG67" s="22"/>
      <c r="AH67" s="24"/>
      <c r="AI67" s="60"/>
      <c r="AJ67" s="71"/>
      <c r="AK67" s="60"/>
      <c r="AL67" s="22">
        <v>1</v>
      </c>
      <c r="AM67" s="24">
        <v>1</v>
      </c>
      <c r="AN67" s="60"/>
      <c r="AO67" s="71"/>
      <c r="AP67" s="60"/>
      <c r="AQ67" s="22"/>
      <c r="AR67" s="24"/>
      <c r="AS67" s="60"/>
      <c r="AT67" s="71"/>
      <c r="AU67" s="60"/>
      <c r="AV67" s="22"/>
      <c r="AW67" s="24"/>
      <c r="AX67" s="60"/>
      <c r="AY67" s="71"/>
      <c r="AZ67" s="60"/>
      <c r="BA67" s="22"/>
      <c r="BB67" s="24"/>
      <c r="BC67" s="60"/>
      <c r="BD67" s="71"/>
      <c r="BE67" s="60"/>
      <c r="BF67" s="22"/>
      <c r="BG67" s="24"/>
      <c r="BH67" s="60"/>
      <c r="BI67" s="71"/>
      <c r="BJ67" s="60"/>
      <c r="BK67" s="22"/>
      <c r="BL67" s="24"/>
      <c r="BM67" s="60"/>
      <c r="BN67" s="71"/>
      <c r="BO67" s="60"/>
      <c r="BP67" s="22">
        <f t="shared" si="0"/>
        <v>1</v>
      </c>
      <c r="BQ67" s="24">
        <f t="shared" si="1"/>
        <v>1</v>
      </c>
      <c r="BR67" s="22">
        <f t="shared" si="2"/>
        <v>0</v>
      </c>
      <c r="BS67" s="24">
        <f t="shared" si="4"/>
        <v>0</v>
      </c>
    </row>
    <row r="68" spans="1:71" ht="42.75" hidden="1">
      <c r="A68" s="30" t="s">
        <v>322</v>
      </c>
      <c r="B68" s="30" t="s">
        <v>326</v>
      </c>
      <c r="C68" s="18" t="s">
        <v>40</v>
      </c>
      <c r="D68" s="25" t="s">
        <v>327</v>
      </c>
      <c r="E68" s="25" t="s">
        <v>328</v>
      </c>
      <c r="F68" s="26" t="s">
        <v>121</v>
      </c>
      <c r="G68" s="27">
        <v>45036</v>
      </c>
      <c r="H68" s="18"/>
      <c r="I68" s="28"/>
      <c r="J68" s="62"/>
      <c r="K68" s="63"/>
      <c r="L68" s="62"/>
      <c r="M68" s="18"/>
      <c r="N68" s="29"/>
      <c r="O68" s="62"/>
      <c r="P68" s="72"/>
      <c r="Q68" s="62"/>
      <c r="R68" s="18"/>
      <c r="S68" s="29"/>
      <c r="T68" s="62"/>
      <c r="U68" s="72"/>
      <c r="V68" s="62"/>
      <c r="W68" s="18">
        <v>1</v>
      </c>
      <c r="X68" s="29">
        <v>1</v>
      </c>
      <c r="Y68" s="62">
        <v>1</v>
      </c>
      <c r="Z68" s="72">
        <v>1</v>
      </c>
      <c r="AA68" s="77" t="s">
        <v>329</v>
      </c>
      <c r="AB68" s="18"/>
      <c r="AC68" s="29"/>
      <c r="AD68" s="62"/>
      <c r="AE68" s="72"/>
      <c r="AF68" s="62"/>
      <c r="AG68" s="18"/>
      <c r="AH68" s="29"/>
      <c r="AI68" s="62"/>
      <c r="AJ68" s="72"/>
      <c r="AK68" s="62"/>
      <c r="AL68" s="18"/>
      <c r="AM68" s="29"/>
      <c r="AN68" s="62"/>
      <c r="AO68" s="72"/>
      <c r="AP68" s="62"/>
      <c r="AQ68" s="18"/>
      <c r="AR68" s="29"/>
      <c r="AS68" s="62"/>
      <c r="AT68" s="72"/>
      <c r="AU68" s="62"/>
      <c r="AV68" s="18"/>
      <c r="AW68" s="29"/>
      <c r="AX68" s="62"/>
      <c r="AY68" s="72"/>
      <c r="AZ68" s="62"/>
      <c r="BA68" s="18"/>
      <c r="BB68" s="29"/>
      <c r="BC68" s="62"/>
      <c r="BD68" s="72"/>
      <c r="BE68" s="62"/>
      <c r="BF68" s="18"/>
      <c r="BG68" s="29"/>
      <c r="BH68" s="62"/>
      <c r="BI68" s="72"/>
      <c r="BJ68" s="62"/>
      <c r="BK68" s="18"/>
      <c r="BL68" s="29"/>
      <c r="BM68" s="62"/>
      <c r="BN68" s="72"/>
      <c r="BO68" s="62"/>
      <c r="BP68" s="22">
        <f t="shared" si="0"/>
        <v>1</v>
      </c>
      <c r="BQ68" s="24">
        <f t="shared" si="1"/>
        <v>1</v>
      </c>
      <c r="BR68" s="22">
        <f t="shared" si="2"/>
        <v>1</v>
      </c>
      <c r="BS68" s="24">
        <f t="shared" si="4"/>
        <v>1</v>
      </c>
    </row>
    <row r="69" spans="1:71" ht="42.75" hidden="1">
      <c r="A69" s="30" t="s">
        <v>322</v>
      </c>
      <c r="B69" s="30" t="s">
        <v>326</v>
      </c>
      <c r="C69" s="41" t="s">
        <v>330</v>
      </c>
      <c r="D69" s="42" t="s">
        <v>331</v>
      </c>
      <c r="E69" s="42" t="s">
        <v>302</v>
      </c>
      <c r="F69" s="26" t="s">
        <v>121</v>
      </c>
      <c r="G69" s="44">
        <v>45287</v>
      </c>
      <c r="H69" s="41"/>
      <c r="I69" s="54"/>
      <c r="J69" s="68"/>
      <c r="K69" s="69"/>
      <c r="L69" s="68"/>
      <c r="M69" s="41"/>
      <c r="N69" s="55"/>
      <c r="O69" s="68"/>
      <c r="P69" s="75"/>
      <c r="Q69" s="68"/>
      <c r="R69" s="41"/>
      <c r="S69" s="55"/>
      <c r="T69" s="68"/>
      <c r="U69" s="75"/>
      <c r="V69" s="68"/>
      <c r="W69" s="41"/>
      <c r="X69" s="55"/>
      <c r="Y69" s="68"/>
      <c r="Z69" s="75"/>
      <c r="AA69" s="68"/>
      <c r="AB69" s="41"/>
      <c r="AC69" s="55"/>
      <c r="AD69" s="68"/>
      <c r="AE69" s="75"/>
      <c r="AF69" s="68"/>
      <c r="AG69" s="41"/>
      <c r="AH69" s="55"/>
      <c r="AI69" s="68"/>
      <c r="AJ69" s="75"/>
      <c r="AK69" s="68"/>
      <c r="AL69" s="41"/>
      <c r="AM69" s="55"/>
      <c r="AN69" s="68"/>
      <c r="AO69" s="75"/>
      <c r="AP69" s="68"/>
      <c r="AQ69" s="41"/>
      <c r="AR69" s="55"/>
      <c r="AS69" s="68"/>
      <c r="AT69" s="75"/>
      <c r="AU69" s="68"/>
      <c r="AV69" s="41"/>
      <c r="AW69" s="55"/>
      <c r="AX69" s="68"/>
      <c r="AY69" s="75"/>
      <c r="AZ69" s="68"/>
      <c r="BA69" s="41"/>
      <c r="BB69" s="55"/>
      <c r="BC69" s="68"/>
      <c r="BD69" s="75"/>
      <c r="BE69" s="68"/>
      <c r="BF69" s="41"/>
      <c r="BG69" s="55"/>
      <c r="BH69" s="68"/>
      <c r="BI69" s="75"/>
      <c r="BJ69" s="68"/>
      <c r="BK69" s="41">
        <v>1</v>
      </c>
      <c r="BL69" s="55">
        <v>1</v>
      </c>
      <c r="BM69" s="68"/>
      <c r="BN69" s="75"/>
      <c r="BO69" s="68"/>
      <c r="BP69" s="22">
        <f t="shared" ref="BP69" si="57">SUM(H69,M69,R69,W69,AB69,AG69,AL69,AQ69,AV69,BA69,BF69,BK69)</f>
        <v>1</v>
      </c>
      <c r="BQ69" s="24">
        <f t="shared" ref="BQ69" si="58">SUM(I69,N69,S69,X69,AC69,AH69,AM69,AR69,AW69,BB69,BG69,BL69)</f>
        <v>1</v>
      </c>
      <c r="BR69" s="22">
        <f t="shared" ref="BR69" si="59">SUM(J69,O69,T69,Y69,AD69,AI69,AN69,AS69,AX69,BC69,BH69,BM69)</f>
        <v>0</v>
      </c>
      <c r="BS69" s="24">
        <f t="shared" ref="BS69" si="60">SUM(K69,P69,U69,Z69,AE69,AJ69,AO69,AT69,AY69,BD69,BI69,BN69)</f>
        <v>0</v>
      </c>
    </row>
    <row r="70" spans="1:71" ht="128.25" hidden="1">
      <c r="A70" s="30" t="s">
        <v>322</v>
      </c>
      <c r="B70" s="32" t="s">
        <v>332</v>
      </c>
      <c r="C70" s="41" t="s">
        <v>46</v>
      </c>
      <c r="D70" s="42" t="s">
        <v>333</v>
      </c>
      <c r="E70" s="42" t="s">
        <v>334</v>
      </c>
      <c r="F70" s="20" t="s">
        <v>112</v>
      </c>
      <c r="G70" s="44">
        <v>45287</v>
      </c>
      <c r="H70" s="41"/>
      <c r="I70" s="54"/>
      <c r="J70" s="68"/>
      <c r="K70" s="69"/>
      <c r="L70" s="68"/>
      <c r="M70" s="41"/>
      <c r="N70" s="55"/>
      <c r="O70" s="68"/>
      <c r="P70" s="75"/>
      <c r="Q70" s="68"/>
      <c r="R70" s="41">
        <v>1</v>
      </c>
      <c r="S70" s="55">
        <v>0.25</v>
      </c>
      <c r="T70" s="68">
        <v>1</v>
      </c>
      <c r="U70" s="75">
        <v>0.25</v>
      </c>
      <c r="V70" s="70" t="s">
        <v>335</v>
      </c>
      <c r="W70" s="41"/>
      <c r="X70" s="55"/>
      <c r="Y70" s="68"/>
      <c r="Z70" s="75"/>
      <c r="AA70" s="68"/>
      <c r="AB70" s="41"/>
      <c r="AC70" s="55"/>
      <c r="AD70" s="68"/>
      <c r="AE70" s="75"/>
      <c r="AF70" s="68"/>
      <c r="AG70" s="41">
        <v>1</v>
      </c>
      <c r="AH70" s="55">
        <v>0.25</v>
      </c>
      <c r="AI70" s="68"/>
      <c r="AJ70" s="75"/>
      <c r="AK70" s="68"/>
      <c r="AL70" s="41"/>
      <c r="AM70" s="55"/>
      <c r="AN70" s="68"/>
      <c r="AO70" s="75"/>
      <c r="AP70" s="68"/>
      <c r="AQ70" s="41"/>
      <c r="AR70" s="55"/>
      <c r="AS70" s="68"/>
      <c r="AT70" s="75"/>
      <c r="AU70" s="68"/>
      <c r="AV70" s="41">
        <v>1</v>
      </c>
      <c r="AW70" s="55">
        <v>0.25</v>
      </c>
      <c r="AX70" s="68"/>
      <c r="AY70" s="75"/>
      <c r="AZ70" s="68"/>
      <c r="BA70" s="41"/>
      <c r="BB70" s="55"/>
      <c r="BC70" s="68"/>
      <c r="BD70" s="75"/>
      <c r="BE70" s="68"/>
      <c r="BF70" s="41"/>
      <c r="BG70" s="55"/>
      <c r="BH70" s="68"/>
      <c r="BI70" s="75"/>
      <c r="BJ70" s="68"/>
      <c r="BK70" s="41">
        <v>1</v>
      </c>
      <c r="BL70" s="55">
        <v>0.25</v>
      </c>
      <c r="BM70" s="68"/>
      <c r="BN70" s="75"/>
      <c r="BO70" s="68"/>
      <c r="BP70" s="22">
        <f t="shared" ref="BP70" si="61">SUM(H70,M70,R70,W70,AB70,AG70,AL70,AQ70,AV70,BA70,BF70,BK70)</f>
        <v>4</v>
      </c>
      <c r="BQ70" s="24">
        <f t="shared" ref="BQ70" si="62">SUM(I70,N70,S70,X70,AC70,AH70,AM70,AR70,AW70,BB70,BG70,BL70)</f>
        <v>1</v>
      </c>
      <c r="BR70" s="22">
        <f t="shared" ref="BR70" si="63">SUM(J70,O70,T70,Y70,AD70,AI70,AN70,AS70,AX70,BC70,BH70,BM70)</f>
        <v>1</v>
      </c>
      <c r="BS70" s="24">
        <f t="shared" ref="BS70" si="64">SUM(K70,P70,U70,Z70,AE70,AJ70,AO70,AT70,AY70,BD70,BI70,BN70)</f>
        <v>0.25</v>
      </c>
    </row>
    <row r="71" spans="1:71" ht="155.25" hidden="1" customHeight="1">
      <c r="A71" s="30" t="s">
        <v>322</v>
      </c>
      <c r="B71" s="32" t="s">
        <v>332</v>
      </c>
      <c r="C71" s="41" t="s">
        <v>49</v>
      </c>
      <c r="D71" s="42" t="s">
        <v>336</v>
      </c>
      <c r="E71" s="42" t="s">
        <v>337</v>
      </c>
      <c r="F71" s="20" t="s">
        <v>112</v>
      </c>
      <c r="G71" s="44">
        <v>45287</v>
      </c>
      <c r="H71" s="41"/>
      <c r="I71" s="54"/>
      <c r="J71" s="68"/>
      <c r="K71" s="69"/>
      <c r="L71" s="68"/>
      <c r="M71" s="41"/>
      <c r="N71" s="55"/>
      <c r="O71" s="68"/>
      <c r="P71" s="75"/>
      <c r="Q71" s="68"/>
      <c r="R71" s="41">
        <v>1</v>
      </c>
      <c r="S71" s="55">
        <v>0.25</v>
      </c>
      <c r="T71" s="68">
        <v>1</v>
      </c>
      <c r="U71" s="75">
        <v>0.25</v>
      </c>
      <c r="V71" s="70" t="s">
        <v>338</v>
      </c>
      <c r="W71" s="41"/>
      <c r="X71" s="55"/>
      <c r="Y71" s="68"/>
      <c r="Z71" s="75"/>
      <c r="AA71" s="68"/>
      <c r="AB71" s="41"/>
      <c r="AC71" s="55"/>
      <c r="AD71" s="68"/>
      <c r="AE71" s="75"/>
      <c r="AF71" s="68"/>
      <c r="AG71" s="41">
        <v>1</v>
      </c>
      <c r="AH71" s="55">
        <v>0.25</v>
      </c>
      <c r="AI71" s="68"/>
      <c r="AJ71" s="75"/>
      <c r="AK71" s="68"/>
      <c r="AL71" s="41"/>
      <c r="AM71" s="55"/>
      <c r="AN71" s="68"/>
      <c r="AO71" s="75"/>
      <c r="AP71" s="68"/>
      <c r="AQ71" s="41"/>
      <c r="AR71" s="55"/>
      <c r="AS71" s="68"/>
      <c r="AT71" s="75"/>
      <c r="AU71" s="68"/>
      <c r="AV71" s="41">
        <v>1</v>
      </c>
      <c r="AW71" s="55">
        <v>0.25</v>
      </c>
      <c r="AX71" s="68"/>
      <c r="AY71" s="75"/>
      <c r="AZ71" s="68"/>
      <c r="BA71" s="41"/>
      <c r="BB71" s="55"/>
      <c r="BC71" s="68"/>
      <c r="BD71" s="75"/>
      <c r="BE71" s="68"/>
      <c r="BF71" s="41"/>
      <c r="BG71" s="55"/>
      <c r="BH71" s="68"/>
      <c r="BI71" s="75"/>
      <c r="BJ71" s="68"/>
      <c r="BK71" s="41">
        <v>1</v>
      </c>
      <c r="BL71" s="55">
        <v>0.25</v>
      </c>
      <c r="BM71" s="68"/>
      <c r="BN71" s="75"/>
      <c r="BO71" s="68"/>
      <c r="BP71" s="22">
        <f t="shared" ref="BP71" si="65">SUM(H71,M71,R71,W71,AB71,AG71,AL71,AQ71,AV71,BA71,BF71,BK71)</f>
        <v>4</v>
      </c>
      <c r="BQ71" s="24">
        <f t="shared" ref="BQ71" si="66">SUM(I71,N71,S71,X71,AC71,AH71,AM71,AR71,AW71,BB71,BG71,BL71)</f>
        <v>1</v>
      </c>
      <c r="BR71" s="22">
        <f t="shared" ref="BR71" si="67">SUM(J71,O71,T71,Y71,AD71,AI71,AN71,AS71,AX71,BC71,BH71,BM71)</f>
        <v>1</v>
      </c>
      <c r="BS71" s="24">
        <f t="shared" ref="BS71" si="68">SUM(K71,P71,U71,Z71,AE71,AJ71,AO71,AT71,AY71,BD71,BI71,BN71)</f>
        <v>0.25</v>
      </c>
    </row>
    <row r="72" spans="1:71" ht="128.25" hidden="1">
      <c r="A72" s="45" t="s">
        <v>322</v>
      </c>
      <c r="B72" s="45" t="s">
        <v>332</v>
      </c>
      <c r="C72" s="46" t="s">
        <v>209</v>
      </c>
      <c r="D72" s="47" t="s">
        <v>339</v>
      </c>
      <c r="E72" s="47" t="s">
        <v>340</v>
      </c>
      <c r="F72" s="48" t="s">
        <v>112</v>
      </c>
      <c r="G72" s="49">
        <v>45287</v>
      </c>
      <c r="H72" s="46"/>
      <c r="I72" s="50"/>
      <c r="J72" s="66"/>
      <c r="K72" s="67"/>
      <c r="L72" s="66"/>
      <c r="M72" s="46"/>
      <c r="N72" s="51"/>
      <c r="O72" s="66"/>
      <c r="P72" s="74"/>
      <c r="Q72" s="66"/>
      <c r="R72" s="46">
        <v>1</v>
      </c>
      <c r="S72" s="51">
        <v>0.25</v>
      </c>
      <c r="T72" s="66">
        <v>1</v>
      </c>
      <c r="U72" s="74">
        <v>0.25</v>
      </c>
      <c r="V72" s="70" t="s">
        <v>341</v>
      </c>
      <c r="W72" s="46"/>
      <c r="X72" s="51"/>
      <c r="Y72" s="66"/>
      <c r="Z72" s="74"/>
      <c r="AA72" s="66"/>
      <c r="AB72" s="46"/>
      <c r="AC72" s="51"/>
      <c r="AD72" s="66"/>
      <c r="AE72" s="74"/>
      <c r="AF72" s="66"/>
      <c r="AG72" s="46">
        <v>1</v>
      </c>
      <c r="AH72" s="51">
        <v>0.25</v>
      </c>
      <c r="AI72" s="66"/>
      <c r="AJ72" s="74"/>
      <c r="AK72" s="66"/>
      <c r="AL72" s="46"/>
      <c r="AM72" s="51"/>
      <c r="AN72" s="66"/>
      <c r="AO72" s="74"/>
      <c r="AP72" s="66"/>
      <c r="AQ72" s="46"/>
      <c r="AR72" s="51"/>
      <c r="AS72" s="66"/>
      <c r="AT72" s="74"/>
      <c r="AU72" s="66"/>
      <c r="AV72" s="46">
        <v>1</v>
      </c>
      <c r="AW72" s="51">
        <v>0.25</v>
      </c>
      <c r="AX72" s="66"/>
      <c r="AY72" s="74"/>
      <c r="AZ72" s="66"/>
      <c r="BA72" s="46"/>
      <c r="BB72" s="51"/>
      <c r="BC72" s="66"/>
      <c r="BD72" s="74"/>
      <c r="BE72" s="66"/>
      <c r="BF72" s="46"/>
      <c r="BG72" s="51"/>
      <c r="BH72" s="66"/>
      <c r="BI72" s="74"/>
      <c r="BJ72" s="66"/>
      <c r="BK72" s="46">
        <v>1</v>
      </c>
      <c r="BL72" s="51">
        <v>0.25</v>
      </c>
      <c r="BM72" s="66"/>
      <c r="BN72" s="74"/>
      <c r="BO72" s="66"/>
      <c r="BP72" s="46">
        <f t="shared" si="0"/>
        <v>4</v>
      </c>
      <c r="BQ72" s="51">
        <f t="shared" si="1"/>
        <v>1</v>
      </c>
      <c r="BR72" s="46">
        <f t="shared" si="2"/>
        <v>1</v>
      </c>
      <c r="BS72" s="51">
        <f t="shared" si="4"/>
        <v>0.25</v>
      </c>
    </row>
  </sheetData>
  <sheetProtection formatCells="0" formatColumns="0" formatRows="0" insertColumns="0" insertRows="0" insertHyperlinks="0" deleteColumns="0" deleteRows="0" sort="0" autoFilter="0" pivotTables="0"/>
  <autoFilter ref="A3:BS72" xr:uid="{50BCB0C7-AC9C-44B0-9DC1-D9B3F07D41DA}">
    <filterColumn colId="0">
      <filters>
        <filter val="Componente 7: PROMOCIÓN DE LA INTEGRIDAD Y LA ÉTICA PÚBLICA"/>
      </filters>
    </filterColumn>
  </autoFilter>
  <mergeCells count="24">
    <mergeCell ref="A1:G1"/>
    <mergeCell ref="BS2:BS3"/>
    <mergeCell ref="AB2:AF2"/>
    <mergeCell ref="AG2:AK2"/>
    <mergeCell ref="AL2:AP2"/>
    <mergeCell ref="AQ2:AU2"/>
    <mergeCell ref="AV2:AZ2"/>
    <mergeCell ref="BA2:BE2"/>
    <mergeCell ref="A2:A3"/>
    <mergeCell ref="M2:Q2"/>
    <mergeCell ref="R2:V2"/>
    <mergeCell ref="W2:AA2"/>
    <mergeCell ref="H2:L2"/>
    <mergeCell ref="B2:B3"/>
    <mergeCell ref="BR2:BR3"/>
    <mergeCell ref="BP2:BP3"/>
    <mergeCell ref="BQ2:BQ3"/>
    <mergeCell ref="C2:C3"/>
    <mergeCell ref="D2:D3"/>
    <mergeCell ref="E2:E3"/>
    <mergeCell ref="F2:F3"/>
    <mergeCell ref="G2:G3"/>
    <mergeCell ref="BF2:BJ2"/>
    <mergeCell ref="BK2:BO2"/>
  </mergeCells>
  <phoneticPr fontId="5" type="noConversion"/>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79F94FA-758D-4D56-996A-6E7656D18E0D}">
          <x14:formula1>
            <xm:f>Hoja1!$A$2:$A$16</xm:f>
          </x14:formula1>
          <xm:sqref>F22:F62 F4:F20 F64:F72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9CAA4-8B5A-49CE-829D-3C8DEA0B000E}">
  <sheetPr filterMode="1"/>
  <dimension ref="A1:BS72"/>
  <sheetViews>
    <sheetView showGridLines="0" zoomScale="70" zoomScaleNormal="70" workbookViewId="0">
      <pane ySplit="3" topLeftCell="A71" activePane="bottomLeft" state="frozen"/>
      <selection pane="bottomLeft" activeCell="D70" sqref="D70"/>
      <selection activeCell="C1" sqref="C1"/>
    </sheetView>
  </sheetViews>
  <sheetFormatPr defaultColWidth="11.42578125" defaultRowHeight="14.25"/>
  <cols>
    <col min="1" max="1" width="43.42578125" style="12" customWidth="1"/>
    <col min="2" max="2" width="59.5703125" style="39" customWidth="1"/>
    <col min="3" max="3" width="8.42578125" style="12" customWidth="1"/>
    <col min="4" max="4" width="37.28515625" style="39" customWidth="1"/>
    <col min="5" max="5" width="23.42578125" style="39" customWidth="1"/>
    <col min="6" max="6" width="22.85546875" style="39" customWidth="1"/>
    <col min="7" max="7" width="19.5703125" style="39" customWidth="1"/>
    <col min="8" max="8" width="17.7109375" style="12" hidden="1" customWidth="1"/>
    <col min="9" max="9" width="16" style="13" hidden="1" customWidth="1"/>
    <col min="10" max="10" width="13.140625" style="12" hidden="1" customWidth="1"/>
    <col min="11" max="11" width="15.5703125" style="13" hidden="1" customWidth="1"/>
    <col min="12" max="12" width="31.42578125" style="12" hidden="1" customWidth="1"/>
    <col min="13" max="13" width="11.42578125" style="12" hidden="1" customWidth="1"/>
    <col min="14" max="14" width="11.42578125" style="13" hidden="1" customWidth="1"/>
    <col min="15" max="15" width="11.42578125" style="12" hidden="1" customWidth="1"/>
    <col min="16" max="16" width="11.42578125" style="13" hidden="1" customWidth="1"/>
    <col min="17" max="17" width="32.28515625" style="12" hidden="1" customWidth="1"/>
    <col min="18" max="18" width="0" style="12" hidden="1" customWidth="1"/>
    <col min="19" max="19" width="0" style="13" hidden="1" customWidth="1"/>
    <col min="20" max="20" width="0" style="12" hidden="1" customWidth="1"/>
    <col min="21" max="21" width="0" style="13" hidden="1" customWidth="1"/>
    <col min="22" max="22" width="36.5703125" style="12" hidden="1" customWidth="1"/>
    <col min="23" max="23" width="0" style="12" hidden="1" customWidth="1"/>
    <col min="24" max="24" width="0" style="13" hidden="1" customWidth="1"/>
    <col min="25" max="25" width="0" style="12" hidden="1" customWidth="1"/>
    <col min="26" max="26" width="0" style="13" hidden="1" customWidth="1"/>
    <col min="27" max="27" width="26.28515625" style="12" hidden="1" customWidth="1"/>
    <col min="28" max="28" width="0" style="12" hidden="1" customWidth="1"/>
    <col min="29" max="29" width="0" style="13" hidden="1" customWidth="1"/>
    <col min="30" max="30" width="0" style="12" hidden="1" customWidth="1"/>
    <col min="31" max="31" width="0" style="13" hidden="1" customWidth="1"/>
    <col min="32" max="32" width="18.28515625" style="12" hidden="1" customWidth="1"/>
    <col min="33" max="33" width="0" style="12" hidden="1" customWidth="1"/>
    <col min="34" max="34" width="0" style="13" hidden="1" customWidth="1"/>
    <col min="35" max="35" width="0" style="12" hidden="1" customWidth="1"/>
    <col min="36" max="36" width="0" style="13" hidden="1" customWidth="1"/>
    <col min="37" max="37" width="29.7109375" style="12" hidden="1" customWidth="1"/>
    <col min="38" max="38" width="0" style="12" hidden="1" customWidth="1"/>
    <col min="39" max="39" width="0" style="13" hidden="1" customWidth="1"/>
    <col min="40" max="40" width="0" style="12" hidden="1" customWidth="1"/>
    <col min="41" max="41" width="0" style="13" hidden="1" customWidth="1"/>
    <col min="42" max="43" width="0" style="12" hidden="1" customWidth="1"/>
    <col min="44" max="44" width="0" style="13" hidden="1" customWidth="1"/>
    <col min="45" max="45" width="0" style="12" hidden="1" customWidth="1"/>
    <col min="46" max="46" width="0" style="13" hidden="1" customWidth="1"/>
    <col min="47" max="48" width="0" style="12" hidden="1" customWidth="1"/>
    <col min="49" max="49" width="0" style="13" hidden="1" customWidth="1"/>
    <col min="50" max="50" width="0" style="12" hidden="1" customWidth="1"/>
    <col min="51" max="51" width="0" style="13" hidden="1" customWidth="1"/>
    <col min="52" max="53" width="0" style="12" hidden="1" customWidth="1"/>
    <col min="54" max="54" width="0" style="13" hidden="1" customWidth="1"/>
    <col min="55" max="55" width="0" style="12" hidden="1" customWidth="1"/>
    <col min="56" max="56" width="0" style="13" hidden="1" customWidth="1"/>
    <col min="57" max="58" width="0" style="12" hidden="1" customWidth="1"/>
    <col min="59" max="59" width="0" style="13" hidden="1" customWidth="1"/>
    <col min="60" max="60" width="0" style="12" hidden="1" customWidth="1"/>
    <col min="61" max="61" width="0" style="13" hidden="1" customWidth="1"/>
    <col min="62" max="63" width="0" style="12" hidden="1" customWidth="1"/>
    <col min="64" max="64" width="0" style="13" hidden="1" customWidth="1"/>
    <col min="65" max="65" width="0" style="12" hidden="1" customWidth="1"/>
    <col min="66" max="66" width="0" style="13" hidden="1" customWidth="1"/>
    <col min="67" max="67" width="0" style="12" hidden="1" customWidth="1"/>
    <col min="68" max="68" width="15.5703125" style="12" hidden="1" customWidth="1"/>
    <col min="69" max="69" width="15.5703125" style="14" customWidth="1"/>
    <col min="70" max="71" width="14.42578125" style="12" customWidth="1"/>
    <col min="72" max="16384" width="11.42578125" style="12"/>
  </cols>
  <sheetData>
    <row r="1" spans="1:71" ht="16.5" customHeight="1">
      <c r="A1" s="300" t="s">
        <v>74</v>
      </c>
      <c r="B1" s="301"/>
      <c r="C1" s="301"/>
      <c r="D1" s="301"/>
      <c r="E1" s="301"/>
      <c r="F1" s="301"/>
      <c r="G1" s="301"/>
    </row>
    <row r="2" spans="1:71" ht="30.75" customHeight="1">
      <c r="A2" s="482" t="s">
        <v>75</v>
      </c>
      <c r="B2" s="482" t="s">
        <v>76</v>
      </c>
      <c r="C2" s="296" t="s">
        <v>77</v>
      </c>
      <c r="D2" s="298" t="s">
        <v>78</v>
      </c>
      <c r="E2" s="298" t="s">
        <v>79</v>
      </c>
      <c r="F2" s="298" t="s">
        <v>80</v>
      </c>
      <c r="G2" s="298" t="s">
        <v>81</v>
      </c>
      <c r="H2" s="483" t="s">
        <v>82</v>
      </c>
      <c r="I2" s="483"/>
      <c r="J2" s="483"/>
      <c r="K2" s="483"/>
      <c r="L2" s="483"/>
      <c r="M2" s="483" t="s">
        <v>83</v>
      </c>
      <c r="N2" s="483"/>
      <c r="O2" s="483"/>
      <c r="P2" s="483"/>
      <c r="Q2" s="483"/>
      <c r="R2" s="483" t="s">
        <v>84</v>
      </c>
      <c r="S2" s="483"/>
      <c r="T2" s="483"/>
      <c r="U2" s="483"/>
      <c r="V2" s="483"/>
      <c r="W2" s="483" t="s">
        <v>85</v>
      </c>
      <c r="X2" s="483"/>
      <c r="Y2" s="483"/>
      <c r="Z2" s="483"/>
      <c r="AA2" s="483"/>
      <c r="AB2" s="483" t="s">
        <v>86</v>
      </c>
      <c r="AC2" s="483"/>
      <c r="AD2" s="483"/>
      <c r="AE2" s="483"/>
      <c r="AF2" s="483"/>
      <c r="AG2" s="483" t="s">
        <v>87</v>
      </c>
      <c r="AH2" s="483"/>
      <c r="AI2" s="483"/>
      <c r="AJ2" s="483"/>
      <c r="AK2" s="483"/>
      <c r="AL2" s="483" t="s">
        <v>88</v>
      </c>
      <c r="AM2" s="483"/>
      <c r="AN2" s="483"/>
      <c r="AO2" s="483"/>
      <c r="AP2" s="483"/>
      <c r="AQ2" s="483" t="s">
        <v>89</v>
      </c>
      <c r="AR2" s="483"/>
      <c r="AS2" s="483"/>
      <c r="AT2" s="483"/>
      <c r="AU2" s="483"/>
      <c r="AV2" s="483" t="s">
        <v>90</v>
      </c>
      <c r="AW2" s="483"/>
      <c r="AX2" s="483"/>
      <c r="AY2" s="483"/>
      <c r="AZ2" s="483"/>
      <c r="BA2" s="483" t="s">
        <v>91</v>
      </c>
      <c r="BB2" s="483"/>
      <c r="BC2" s="483"/>
      <c r="BD2" s="483"/>
      <c r="BE2" s="483"/>
      <c r="BF2" s="483" t="s">
        <v>92</v>
      </c>
      <c r="BG2" s="483"/>
      <c r="BH2" s="483"/>
      <c r="BI2" s="483"/>
      <c r="BJ2" s="483"/>
      <c r="BK2" s="483" t="s">
        <v>93</v>
      </c>
      <c r="BL2" s="483"/>
      <c r="BM2" s="483"/>
      <c r="BN2" s="483"/>
      <c r="BO2" s="483"/>
      <c r="BP2" s="294" t="s">
        <v>94</v>
      </c>
      <c r="BQ2" s="294" t="s">
        <v>95</v>
      </c>
      <c r="BR2" s="294" t="s">
        <v>96</v>
      </c>
      <c r="BS2" s="294" t="s">
        <v>97</v>
      </c>
    </row>
    <row r="3" spans="1:71" ht="45">
      <c r="A3" s="482"/>
      <c r="B3" s="482"/>
      <c r="C3" s="297"/>
      <c r="D3" s="299" t="s">
        <v>78</v>
      </c>
      <c r="E3" s="299" t="s">
        <v>79</v>
      </c>
      <c r="F3" s="299" t="s">
        <v>80</v>
      </c>
      <c r="G3" s="299" t="s">
        <v>81</v>
      </c>
      <c r="H3" s="15" t="s">
        <v>98</v>
      </c>
      <c r="I3" s="16" t="s">
        <v>99</v>
      </c>
      <c r="J3" s="15" t="s">
        <v>100</v>
      </c>
      <c r="K3" s="16" t="s">
        <v>101</v>
      </c>
      <c r="L3" s="15" t="s">
        <v>102</v>
      </c>
      <c r="M3" s="15" t="s">
        <v>98</v>
      </c>
      <c r="N3" s="16" t="s">
        <v>99</v>
      </c>
      <c r="O3" s="15" t="s">
        <v>100</v>
      </c>
      <c r="P3" s="16" t="s">
        <v>101</v>
      </c>
      <c r="Q3" s="15" t="s">
        <v>102</v>
      </c>
      <c r="R3" s="15" t="s">
        <v>98</v>
      </c>
      <c r="S3" s="16" t="s">
        <v>99</v>
      </c>
      <c r="T3" s="15" t="s">
        <v>100</v>
      </c>
      <c r="U3" s="16" t="s">
        <v>101</v>
      </c>
      <c r="V3" s="15" t="s">
        <v>102</v>
      </c>
      <c r="W3" s="15" t="s">
        <v>98</v>
      </c>
      <c r="X3" s="16" t="s">
        <v>99</v>
      </c>
      <c r="Y3" s="15" t="s">
        <v>100</v>
      </c>
      <c r="Z3" s="16" t="s">
        <v>101</v>
      </c>
      <c r="AA3" s="15" t="s">
        <v>102</v>
      </c>
      <c r="AB3" s="15" t="s">
        <v>98</v>
      </c>
      <c r="AC3" s="16" t="s">
        <v>99</v>
      </c>
      <c r="AD3" s="15" t="s">
        <v>100</v>
      </c>
      <c r="AE3" s="16" t="s">
        <v>101</v>
      </c>
      <c r="AF3" s="15" t="s">
        <v>102</v>
      </c>
      <c r="AG3" s="15" t="s">
        <v>98</v>
      </c>
      <c r="AH3" s="16" t="s">
        <v>99</v>
      </c>
      <c r="AI3" s="15" t="s">
        <v>100</v>
      </c>
      <c r="AJ3" s="16" t="s">
        <v>101</v>
      </c>
      <c r="AK3" s="15" t="s">
        <v>102</v>
      </c>
      <c r="AL3" s="15" t="s">
        <v>98</v>
      </c>
      <c r="AM3" s="16" t="s">
        <v>99</v>
      </c>
      <c r="AN3" s="15" t="s">
        <v>100</v>
      </c>
      <c r="AO3" s="16" t="s">
        <v>101</v>
      </c>
      <c r="AP3" s="15" t="s">
        <v>102</v>
      </c>
      <c r="AQ3" s="15" t="s">
        <v>98</v>
      </c>
      <c r="AR3" s="16" t="s">
        <v>99</v>
      </c>
      <c r="AS3" s="15" t="s">
        <v>100</v>
      </c>
      <c r="AT3" s="16" t="s">
        <v>101</v>
      </c>
      <c r="AU3" s="15" t="s">
        <v>102</v>
      </c>
      <c r="AV3" s="15" t="s">
        <v>98</v>
      </c>
      <c r="AW3" s="16" t="s">
        <v>99</v>
      </c>
      <c r="AX3" s="15" t="s">
        <v>100</v>
      </c>
      <c r="AY3" s="16" t="s">
        <v>101</v>
      </c>
      <c r="AZ3" s="15" t="s">
        <v>102</v>
      </c>
      <c r="BA3" s="15" t="s">
        <v>98</v>
      </c>
      <c r="BB3" s="16" t="s">
        <v>99</v>
      </c>
      <c r="BC3" s="15" t="s">
        <v>100</v>
      </c>
      <c r="BD3" s="16" t="s">
        <v>101</v>
      </c>
      <c r="BE3" s="15" t="s">
        <v>102</v>
      </c>
      <c r="BF3" s="15" t="s">
        <v>98</v>
      </c>
      <c r="BG3" s="16" t="s">
        <v>99</v>
      </c>
      <c r="BH3" s="15" t="s">
        <v>100</v>
      </c>
      <c r="BI3" s="16" t="s">
        <v>101</v>
      </c>
      <c r="BJ3" s="15" t="s">
        <v>102</v>
      </c>
      <c r="BK3" s="15" t="s">
        <v>98</v>
      </c>
      <c r="BL3" s="16" t="s">
        <v>99</v>
      </c>
      <c r="BM3" s="15" t="s">
        <v>100</v>
      </c>
      <c r="BN3" s="16" t="s">
        <v>101</v>
      </c>
      <c r="BO3" s="15" t="s">
        <v>102</v>
      </c>
      <c r="BP3" s="295"/>
      <c r="BQ3" s="295"/>
      <c r="BR3" s="295"/>
      <c r="BS3" s="295"/>
    </row>
    <row r="4" spans="1:71" ht="62.25" hidden="1" customHeight="1">
      <c r="A4" s="484" t="s">
        <v>103</v>
      </c>
      <c r="B4" s="484" t="s">
        <v>104</v>
      </c>
      <c r="C4" s="485" t="s">
        <v>32</v>
      </c>
      <c r="D4" s="486" t="s">
        <v>105</v>
      </c>
      <c r="E4" s="486" t="s">
        <v>106</v>
      </c>
      <c r="F4" s="487" t="s">
        <v>107</v>
      </c>
      <c r="G4" s="488">
        <v>45275</v>
      </c>
      <c r="H4" s="485"/>
      <c r="I4" s="489"/>
      <c r="J4" s="490"/>
      <c r="K4" s="491"/>
      <c r="L4" s="490"/>
      <c r="M4" s="485"/>
      <c r="N4" s="492"/>
      <c r="O4" s="490"/>
      <c r="P4" s="493"/>
      <c r="Q4" s="490"/>
      <c r="R4" s="485"/>
      <c r="S4" s="492"/>
      <c r="T4" s="490"/>
      <c r="U4" s="493"/>
      <c r="V4" s="490"/>
      <c r="W4" s="485">
        <v>1</v>
      </c>
      <c r="X4" s="492">
        <v>0.34</v>
      </c>
      <c r="Y4" s="490"/>
      <c r="Z4" s="493">
        <v>0.34</v>
      </c>
      <c r="AA4" s="494" t="s">
        <v>108</v>
      </c>
      <c r="AB4" s="485"/>
      <c r="AC4" s="492"/>
      <c r="AD4" s="490"/>
      <c r="AE4" s="493"/>
      <c r="AF4" s="490"/>
      <c r="AG4" s="485"/>
      <c r="AH4" s="492"/>
      <c r="AI4" s="490"/>
      <c r="AJ4" s="493"/>
      <c r="AK4" s="490"/>
      <c r="AL4" s="485"/>
      <c r="AM4" s="492"/>
      <c r="AN4" s="490"/>
      <c r="AO4" s="493"/>
      <c r="AP4" s="490"/>
      <c r="AQ4" s="485">
        <v>1</v>
      </c>
      <c r="AR4" s="492">
        <v>0.33</v>
      </c>
      <c r="AS4" s="490"/>
      <c r="AT4" s="493"/>
      <c r="AU4" s="490"/>
      <c r="AV4" s="485"/>
      <c r="AW4" s="492"/>
      <c r="AX4" s="490"/>
      <c r="AY4" s="493"/>
      <c r="AZ4" s="490"/>
      <c r="BA4" s="485"/>
      <c r="BB4" s="492"/>
      <c r="BC4" s="490"/>
      <c r="BD4" s="493"/>
      <c r="BE4" s="490"/>
      <c r="BF4" s="485"/>
      <c r="BG4" s="492"/>
      <c r="BH4" s="490"/>
      <c r="BI4" s="493"/>
      <c r="BJ4" s="490"/>
      <c r="BK4" s="485">
        <v>1</v>
      </c>
      <c r="BL4" s="492">
        <v>0.33</v>
      </c>
      <c r="BM4" s="490"/>
      <c r="BN4" s="493"/>
      <c r="BO4" s="490"/>
      <c r="BP4" s="485">
        <f>SUM(H4,M4,R4,W4,AB4,AG4,AL4,AQ4,AV4,BA4,BF4,BK4)</f>
        <v>3</v>
      </c>
      <c r="BQ4" s="492">
        <f>SUM(I4,N4,S4,X4,AC4,AH4,AM4,AR4,AW4,BB4,BG4,BL4)</f>
        <v>1</v>
      </c>
      <c r="BR4" s="492">
        <f>SUM(J4,O4,T4,Y4,AD4,AI4,AN4,AS4,AX4,BC4,BH4,BM4)</f>
        <v>0</v>
      </c>
      <c r="BS4" s="492">
        <f>SUM(K4,P4,U4,Z4,AE4,AJ4,AO4,AT4,AY4,BD4,BI4,BN4)</f>
        <v>0.34</v>
      </c>
    </row>
    <row r="5" spans="1:71" ht="126" hidden="1" customHeight="1">
      <c r="A5" s="17" t="s">
        <v>103</v>
      </c>
      <c r="B5" s="17" t="s">
        <v>104</v>
      </c>
      <c r="C5" s="18" t="s">
        <v>109</v>
      </c>
      <c r="D5" s="19" t="s">
        <v>110</v>
      </c>
      <c r="E5" s="19" t="s">
        <v>111</v>
      </c>
      <c r="F5" s="20" t="s">
        <v>112</v>
      </c>
      <c r="G5" s="21">
        <v>45290</v>
      </c>
      <c r="H5" s="22">
        <v>1</v>
      </c>
      <c r="I5" s="23">
        <v>0.08</v>
      </c>
      <c r="J5" s="60">
        <v>1</v>
      </c>
      <c r="K5" s="61">
        <v>0.08</v>
      </c>
      <c r="L5" s="76" t="s">
        <v>113</v>
      </c>
      <c r="M5" s="22">
        <v>1</v>
      </c>
      <c r="N5" s="24">
        <v>0.08</v>
      </c>
      <c r="O5" s="60">
        <v>1</v>
      </c>
      <c r="P5" s="71">
        <v>0.08</v>
      </c>
      <c r="Q5" s="19" t="s">
        <v>114</v>
      </c>
      <c r="R5" s="22">
        <v>1</v>
      </c>
      <c r="S5" s="24">
        <v>0.08</v>
      </c>
      <c r="T5" s="60">
        <v>1</v>
      </c>
      <c r="U5" s="71">
        <v>0.08</v>
      </c>
      <c r="V5" s="19" t="s">
        <v>115</v>
      </c>
      <c r="W5" s="22">
        <v>1</v>
      </c>
      <c r="X5" s="24">
        <v>0.08</v>
      </c>
      <c r="Y5" s="22">
        <v>1</v>
      </c>
      <c r="Z5" s="71">
        <v>0.08</v>
      </c>
      <c r="AA5" s="80" t="s">
        <v>116</v>
      </c>
      <c r="AB5" s="22">
        <v>1</v>
      </c>
      <c r="AC5" s="24">
        <v>0.08</v>
      </c>
      <c r="AD5" s="60">
        <v>1</v>
      </c>
      <c r="AE5" s="71">
        <v>0.08</v>
      </c>
      <c r="AF5" s="80" t="s">
        <v>117</v>
      </c>
      <c r="AG5" s="22">
        <v>1</v>
      </c>
      <c r="AH5" s="24">
        <v>0.08</v>
      </c>
      <c r="AI5" s="60"/>
      <c r="AJ5" s="71"/>
      <c r="AK5" s="60"/>
      <c r="AL5" s="22">
        <v>1</v>
      </c>
      <c r="AM5" s="24">
        <v>0.08</v>
      </c>
      <c r="AN5" s="60"/>
      <c r="AO5" s="71"/>
      <c r="AP5" s="60"/>
      <c r="AQ5" s="22">
        <v>1</v>
      </c>
      <c r="AR5" s="24">
        <v>0.08</v>
      </c>
      <c r="AS5" s="60"/>
      <c r="AT5" s="71"/>
      <c r="AU5" s="60"/>
      <c r="AV5" s="22">
        <v>1</v>
      </c>
      <c r="AW5" s="24">
        <v>0.09</v>
      </c>
      <c r="AX5" s="60"/>
      <c r="AY5" s="71"/>
      <c r="AZ5" s="60"/>
      <c r="BA5" s="22">
        <v>1</v>
      </c>
      <c r="BB5" s="24">
        <v>0.09</v>
      </c>
      <c r="BC5" s="60"/>
      <c r="BD5" s="71"/>
      <c r="BE5" s="60"/>
      <c r="BF5" s="22">
        <v>1</v>
      </c>
      <c r="BG5" s="24">
        <v>0.09</v>
      </c>
      <c r="BH5" s="60"/>
      <c r="BI5" s="71"/>
      <c r="BJ5" s="60"/>
      <c r="BK5" s="22">
        <v>1</v>
      </c>
      <c r="BL5" s="24">
        <v>0.09</v>
      </c>
      <c r="BM5" s="60"/>
      <c r="BN5" s="71"/>
      <c r="BO5" s="60"/>
      <c r="BP5" s="22">
        <f t="shared" ref="BP5:BS69" si="0">SUM(H5,M5,R5,W5,AB5,AG5,AL5,AQ5,AV5,BA5,BF5,BK5)</f>
        <v>12</v>
      </c>
      <c r="BQ5" s="24">
        <f t="shared" si="0"/>
        <v>0.99999999999999989</v>
      </c>
      <c r="BR5" s="22">
        <f t="shared" si="0"/>
        <v>5</v>
      </c>
      <c r="BS5" s="24">
        <f>SUM(K5,P5,U5,AA5,AE5,AJ5,AO5,AT5,AY5,BD5,BI5,BN5)</f>
        <v>0.32</v>
      </c>
    </row>
    <row r="6" spans="1:71" ht="49.5" hidden="1" customHeight="1">
      <c r="A6" s="17" t="s">
        <v>103</v>
      </c>
      <c r="B6" s="17" t="s">
        <v>104</v>
      </c>
      <c r="C6" s="18" t="s">
        <v>118</v>
      </c>
      <c r="D6" s="25" t="s">
        <v>119</v>
      </c>
      <c r="E6" s="25" t="s">
        <v>120</v>
      </c>
      <c r="F6" s="26" t="s">
        <v>121</v>
      </c>
      <c r="G6" s="27">
        <v>45189</v>
      </c>
      <c r="H6" s="18"/>
      <c r="I6" s="28"/>
      <c r="J6" s="62"/>
      <c r="K6" s="63"/>
      <c r="L6" s="62"/>
      <c r="M6" s="18"/>
      <c r="N6" s="29"/>
      <c r="O6" s="62"/>
      <c r="P6" s="72"/>
      <c r="Q6" s="62"/>
      <c r="R6" s="18"/>
      <c r="S6" s="29"/>
      <c r="T6" s="62"/>
      <c r="U6" s="72"/>
      <c r="V6" s="62"/>
      <c r="W6" s="18"/>
      <c r="X6" s="29"/>
      <c r="Y6" s="62"/>
      <c r="Z6" s="72"/>
      <c r="AA6" s="62"/>
      <c r="AB6" s="18"/>
      <c r="AC6" s="29"/>
      <c r="AD6" s="62"/>
      <c r="AE6" s="72"/>
      <c r="AF6" s="62"/>
      <c r="AG6" s="18"/>
      <c r="AH6" s="29"/>
      <c r="AI6" s="62"/>
      <c r="AJ6" s="72"/>
      <c r="AK6" s="62"/>
      <c r="AL6" s="18"/>
      <c r="AM6" s="29"/>
      <c r="AN6" s="62"/>
      <c r="AO6" s="72"/>
      <c r="AP6" s="62"/>
      <c r="AQ6" s="18"/>
      <c r="AR6" s="29"/>
      <c r="AS6" s="62"/>
      <c r="AT6" s="72"/>
      <c r="AU6" s="62"/>
      <c r="AV6" s="18">
        <v>1</v>
      </c>
      <c r="AW6" s="29">
        <v>1</v>
      </c>
      <c r="AX6" s="62"/>
      <c r="AY6" s="72"/>
      <c r="AZ6" s="62"/>
      <c r="BA6" s="18"/>
      <c r="BB6" s="29"/>
      <c r="BC6" s="62"/>
      <c r="BD6" s="72"/>
      <c r="BE6" s="62"/>
      <c r="BF6" s="18"/>
      <c r="BG6" s="29"/>
      <c r="BH6" s="62"/>
      <c r="BI6" s="72"/>
      <c r="BJ6" s="62"/>
      <c r="BK6" s="18"/>
      <c r="BL6" s="29"/>
      <c r="BM6" s="62"/>
      <c r="BN6" s="72"/>
      <c r="BO6" s="62"/>
      <c r="BP6" s="18">
        <f t="shared" si="0"/>
        <v>1</v>
      </c>
      <c r="BQ6" s="29">
        <f t="shared" si="0"/>
        <v>1</v>
      </c>
      <c r="BR6" s="18">
        <f t="shared" si="0"/>
        <v>0</v>
      </c>
      <c r="BS6" s="29">
        <f t="shared" si="0"/>
        <v>0</v>
      </c>
    </row>
    <row r="7" spans="1:71" ht="49.5" hidden="1" customHeight="1">
      <c r="A7" s="17" t="s">
        <v>103</v>
      </c>
      <c r="B7" s="17" t="s">
        <v>104</v>
      </c>
      <c r="C7" s="18" t="s">
        <v>122</v>
      </c>
      <c r="D7" s="25" t="s">
        <v>123</v>
      </c>
      <c r="E7" s="25" t="s">
        <v>124</v>
      </c>
      <c r="F7" s="26" t="s">
        <v>121</v>
      </c>
      <c r="G7" s="27">
        <v>45230</v>
      </c>
      <c r="H7" s="18"/>
      <c r="I7" s="28"/>
      <c r="J7" s="62"/>
      <c r="K7" s="63"/>
      <c r="L7" s="62"/>
      <c r="M7" s="18"/>
      <c r="N7" s="29"/>
      <c r="O7" s="62"/>
      <c r="P7" s="72"/>
      <c r="Q7" s="62"/>
      <c r="R7" s="18"/>
      <c r="S7" s="29"/>
      <c r="T7" s="62"/>
      <c r="U7" s="72"/>
      <c r="V7" s="62"/>
      <c r="W7" s="18"/>
      <c r="X7" s="29"/>
      <c r="Y7" s="62"/>
      <c r="Z7" s="72"/>
      <c r="AA7" s="62"/>
      <c r="AB7" s="18"/>
      <c r="AC7" s="29"/>
      <c r="AD7" s="62"/>
      <c r="AE7" s="72"/>
      <c r="AF7" s="62"/>
      <c r="AG7" s="18"/>
      <c r="AH7" s="29"/>
      <c r="AI7" s="62"/>
      <c r="AJ7" s="72"/>
      <c r="AK7" s="62"/>
      <c r="AL7" s="18"/>
      <c r="AM7" s="29"/>
      <c r="AN7" s="62"/>
      <c r="AO7" s="72"/>
      <c r="AP7" s="62"/>
      <c r="AQ7" s="18"/>
      <c r="AR7" s="29"/>
      <c r="AS7" s="62"/>
      <c r="AT7" s="72"/>
      <c r="AU7" s="62"/>
      <c r="AV7" s="18"/>
      <c r="AW7" s="29"/>
      <c r="AX7" s="62"/>
      <c r="AY7" s="72"/>
      <c r="AZ7" s="62"/>
      <c r="BA7" s="18">
        <v>1</v>
      </c>
      <c r="BB7" s="29">
        <v>1</v>
      </c>
      <c r="BC7" s="62"/>
      <c r="BD7" s="72"/>
      <c r="BE7" s="62"/>
      <c r="BF7" s="18"/>
      <c r="BG7" s="29"/>
      <c r="BH7" s="62"/>
      <c r="BI7" s="72"/>
      <c r="BJ7" s="62"/>
      <c r="BK7" s="18"/>
      <c r="BL7" s="29"/>
      <c r="BM7" s="62"/>
      <c r="BN7" s="72"/>
      <c r="BO7" s="62"/>
      <c r="BP7" s="18">
        <f t="shared" si="0"/>
        <v>1</v>
      </c>
      <c r="BQ7" s="29">
        <f t="shared" si="0"/>
        <v>1</v>
      </c>
      <c r="BR7" s="18">
        <f t="shared" si="0"/>
        <v>0</v>
      </c>
      <c r="BS7" s="29">
        <f t="shared" si="0"/>
        <v>0</v>
      </c>
    </row>
    <row r="8" spans="1:71" ht="128.25" hidden="1">
      <c r="A8" s="30" t="s">
        <v>103</v>
      </c>
      <c r="B8" s="30" t="s">
        <v>125</v>
      </c>
      <c r="C8" s="18" t="s">
        <v>40</v>
      </c>
      <c r="D8" s="31" t="s">
        <v>126</v>
      </c>
      <c r="E8" s="25" t="s">
        <v>127</v>
      </c>
      <c r="F8" s="26" t="s">
        <v>128</v>
      </c>
      <c r="G8" s="21">
        <v>45290</v>
      </c>
      <c r="H8" s="22">
        <v>1</v>
      </c>
      <c r="I8" s="23">
        <v>0.08</v>
      </c>
      <c r="J8" s="60">
        <v>1</v>
      </c>
      <c r="K8" s="61">
        <v>0.08</v>
      </c>
      <c r="L8" s="77" t="s">
        <v>129</v>
      </c>
      <c r="M8" s="22">
        <v>1</v>
      </c>
      <c r="N8" s="24">
        <v>0.08</v>
      </c>
      <c r="O8" s="60">
        <v>1</v>
      </c>
      <c r="P8" s="71">
        <v>0.08</v>
      </c>
      <c r="Q8" s="81" t="s">
        <v>130</v>
      </c>
      <c r="R8" s="22">
        <v>1</v>
      </c>
      <c r="S8" s="24">
        <v>0.08</v>
      </c>
      <c r="T8" s="60">
        <v>1</v>
      </c>
      <c r="U8" s="71">
        <v>0.08</v>
      </c>
      <c r="V8" s="81" t="s">
        <v>131</v>
      </c>
      <c r="W8" s="22">
        <v>1</v>
      </c>
      <c r="X8" s="24">
        <v>0.08</v>
      </c>
      <c r="Y8" s="60">
        <v>1</v>
      </c>
      <c r="Z8" s="71">
        <v>0.08</v>
      </c>
      <c r="AA8" s="80" t="s">
        <v>132</v>
      </c>
      <c r="AB8" s="22">
        <v>1</v>
      </c>
      <c r="AC8" s="24">
        <v>0.08</v>
      </c>
      <c r="AD8" s="60"/>
      <c r="AE8" s="71"/>
      <c r="AF8" s="60"/>
      <c r="AG8" s="22">
        <v>1</v>
      </c>
      <c r="AH8" s="24">
        <v>0.08</v>
      </c>
      <c r="AI8" s="60"/>
      <c r="AJ8" s="71"/>
      <c r="AK8" s="60"/>
      <c r="AL8" s="22">
        <v>1</v>
      </c>
      <c r="AM8" s="24">
        <v>0.08</v>
      </c>
      <c r="AN8" s="60"/>
      <c r="AO8" s="71"/>
      <c r="AP8" s="60"/>
      <c r="AQ8" s="22">
        <v>1</v>
      </c>
      <c r="AR8" s="24">
        <v>0.08</v>
      </c>
      <c r="AS8" s="60"/>
      <c r="AT8" s="71"/>
      <c r="AU8" s="60"/>
      <c r="AV8" s="22">
        <v>1</v>
      </c>
      <c r="AW8" s="24">
        <v>0.09</v>
      </c>
      <c r="AX8" s="60"/>
      <c r="AY8" s="71"/>
      <c r="AZ8" s="60"/>
      <c r="BA8" s="22">
        <v>1</v>
      </c>
      <c r="BB8" s="24">
        <v>0.09</v>
      </c>
      <c r="BC8" s="60"/>
      <c r="BD8" s="71"/>
      <c r="BE8" s="60"/>
      <c r="BF8" s="22">
        <v>1</v>
      </c>
      <c r="BG8" s="24">
        <v>0.09</v>
      </c>
      <c r="BH8" s="60"/>
      <c r="BI8" s="71"/>
      <c r="BJ8" s="60"/>
      <c r="BK8" s="22">
        <v>1</v>
      </c>
      <c r="BL8" s="24">
        <v>0.09</v>
      </c>
      <c r="BM8" s="60"/>
      <c r="BN8" s="71"/>
      <c r="BO8" s="60"/>
      <c r="BP8" s="22">
        <f t="shared" si="0"/>
        <v>12</v>
      </c>
      <c r="BQ8" s="24">
        <f t="shared" si="0"/>
        <v>0.99999999999999989</v>
      </c>
      <c r="BR8" s="22">
        <f t="shared" si="0"/>
        <v>4</v>
      </c>
      <c r="BS8" s="24">
        <f t="shared" si="0"/>
        <v>0.32</v>
      </c>
    </row>
    <row r="9" spans="1:71" ht="99.75" hidden="1">
      <c r="A9" s="30" t="s">
        <v>103</v>
      </c>
      <c r="B9" s="30" t="s">
        <v>125</v>
      </c>
      <c r="C9" s="18" t="s">
        <v>133</v>
      </c>
      <c r="D9" s="31" t="s">
        <v>134</v>
      </c>
      <c r="E9" s="25" t="s">
        <v>135</v>
      </c>
      <c r="F9" s="26" t="s">
        <v>136</v>
      </c>
      <c r="G9" s="21">
        <v>45290</v>
      </c>
      <c r="H9" s="18"/>
      <c r="I9" s="28"/>
      <c r="J9" s="62"/>
      <c r="K9" s="63"/>
      <c r="L9" s="62"/>
      <c r="M9" s="18"/>
      <c r="N9" s="29"/>
      <c r="O9" s="62"/>
      <c r="P9" s="72"/>
      <c r="Q9" s="62"/>
      <c r="R9" s="22">
        <v>1</v>
      </c>
      <c r="S9" s="29">
        <v>0.25</v>
      </c>
      <c r="T9" s="62">
        <v>1</v>
      </c>
      <c r="U9" s="72">
        <v>0.25</v>
      </c>
      <c r="V9" s="77" t="s">
        <v>137</v>
      </c>
      <c r="W9" s="22"/>
      <c r="X9" s="29"/>
      <c r="Y9" s="62"/>
      <c r="Z9" s="72"/>
      <c r="AA9" s="77"/>
      <c r="AB9" s="18"/>
      <c r="AC9" s="29"/>
      <c r="AD9" s="62"/>
      <c r="AE9" s="72"/>
      <c r="AF9" s="62"/>
      <c r="AG9" s="22">
        <v>1</v>
      </c>
      <c r="AH9" s="29">
        <v>0.25</v>
      </c>
      <c r="AI9" s="62"/>
      <c r="AJ9" s="72"/>
      <c r="AK9" s="62"/>
      <c r="AL9" s="22"/>
      <c r="AM9" s="29"/>
      <c r="AN9" s="62"/>
      <c r="AO9" s="72"/>
      <c r="AP9" s="62"/>
      <c r="AQ9" s="18"/>
      <c r="AR9" s="29"/>
      <c r="AS9" s="62"/>
      <c r="AT9" s="72"/>
      <c r="AU9" s="62"/>
      <c r="AV9" s="22">
        <v>1</v>
      </c>
      <c r="AW9" s="29">
        <v>0.25</v>
      </c>
      <c r="AX9" s="62"/>
      <c r="AY9" s="72"/>
      <c r="AZ9" s="62"/>
      <c r="BA9" s="22"/>
      <c r="BB9" s="29"/>
      <c r="BC9" s="62"/>
      <c r="BD9" s="72"/>
      <c r="BE9" s="62"/>
      <c r="BF9" s="18"/>
      <c r="BG9" s="29"/>
      <c r="BH9" s="62"/>
      <c r="BI9" s="72"/>
      <c r="BJ9" s="62"/>
      <c r="BK9" s="22">
        <v>1</v>
      </c>
      <c r="BL9" s="29">
        <v>0.25</v>
      </c>
      <c r="BM9" s="62"/>
      <c r="BN9" s="72"/>
      <c r="BO9" s="62"/>
      <c r="BP9" s="22">
        <f t="shared" si="0"/>
        <v>4</v>
      </c>
      <c r="BQ9" s="24">
        <f>SUM(I9,N9,S9,X9,AC9,AH9,AM9,AR9,AW9,BB9,BG9,BL9)</f>
        <v>1</v>
      </c>
      <c r="BR9" s="22">
        <f t="shared" si="0"/>
        <v>1</v>
      </c>
      <c r="BS9" s="24">
        <f t="shared" si="0"/>
        <v>0.25</v>
      </c>
    </row>
    <row r="10" spans="1:71" ht="114" hidden="1">
      <c r="A10" s="30" t="s">
        <v>103</v>
      </c>
      <c r="B10" s="30" t="s">
        <v>125</v>
      </c>
      <c r="C10" s="18" t="s">
        <v>138</v>
      </c>
      <c r="D10" s="31" t="s">
        <v>139</v>
      </c>
      <c r="E10" s="25" t="s">
        <v>140</v>
      </c>
      <c r="F10" s="26" t="s">
        <v>128</v>
      </c>
      <c r="G10" s="27">
        <v>45290</v>
      </c>
      <c r="H10" s="18"/>
      <c r="I10" s="28"/>
      <c r="J10" s="62"/>
      <c r="K10" s="63"/>
      <c r="L10" s="79"/>
      <c r="M10" s="18"/>
      <c r="N10" s="29"/>
      <c r="O10" s="62"/>
      <c r="P10" s="72"/>
      <c r="Q10" s="62"/>
      <c r="R10" s="18"/>
      <c r="S10" s="29"/>
      <c r="T10" s="62"/>
      <c r="U10" s="72"/>
      <c r="V10" s="62"/>
      <c r="W10" s="18"/>
      <c r="X10" s="29"/>
      <c r="Y10" s="62"/>
      <c r="Z10" s="72"/>
      <c r="AA10" s="62"/>
      <c r="AB10" s="18"/>
      <c r="AC10" s="29"/>
      <c r="AD10" s="62"/>
      <c r="AE10" s="72"/>
      <c r="AF10" s="62"/>
      <c r="AG10" s="18">
        <v>1</v>
      </c>
      <c r="AH10" s="29">
        <v>0.5</v>
      </c>
      <c r="AI10" s="72">
        <v>0.5</v>
      </c>
      <c r="AJ10" s="72"/>
      <c r="AK10" s="79" t="s">
        <v>141</v>
      </c>
      <c r="AL10" s="18"/>
      <c r="AM10" s="29"/>
      <c r="AN10" s="62"/>
      <c r="AO10" s="72"/>
      <c r="AP10" s="62"/>
      <c r="AQ10" s="18"/>
      <c r="AR10" s="29"/>
      <c r="AS10" s="62"/>
      <c r="AT10" s="72"/>
      <c r="AU10" s="62"/>
      <c r="AV10" s="18"/>
      <c r="AW10" s="29"/>
      <c r="AX10" s="62"/>
      <c r="AY10" s="72"/>
      <c r="AZ10" s="62"/>
      <c r="BA10" s="18"/>
      <c r="BB10" s="29"/>
      <c r="BC10" s="62"/>
      <c r="BD10" s="72"/>
      <c r="BE10" s="62"/>
      <c r="BF10" s="18"/>
      <c r="BG10" s="29"/>
      <c r="BH10" s="62"/>
      <c r="BI10" s="72"/>
      <c r="BJ10" s="62"/>
      <c r="BK10" s="18">
        <v>1</v>
      </c>
      <c r="BL10" s="29">
        <v>0.5</v>
      </c>
      <c r="BM10" s="62"/>
      <c r="BN10" s="72"/>
      <c r="BO10" s="62"/>
      <c r="BP10" s="22">
        <f t="shared" si="0"/>
        <v>2</v>
      </c>
      <c r="BQ10" s="24">
        <f t="shared" si="0"/>
        <v>1</v>
      </c>
      <c r="BR10" s="22">
        <f t="shared" si="0"/>
        <v>0.5</v>
      </c>
      <c r="BS10" s="24">
        <f t="shared" si="0"/>
        <v>0</v>
      </c>
    </row>
    <row r="11" spans="1:71" ht="42.75" hidden="1">
      <c r="A11" s="30" t="s">
        <v>103</v>
      </c>
      <c r="B11" s="30" t="s">
        <v>125</v>
      </c>
      <c r="C11" s="18" t="s">
        <v>142</v>
      </c>
      <c r="D11" s="31" t="s">
        <v>143</v>
      </c>
      <c r="E11" s="25" t="s">
        <v>144</v>
      </c>
      <c r="F11" s="26" t="s">
        <v>136</v>
      </c>
      <c r="G11" s="27">
        <v>45290</v>
      </c>
      <c r="H11" s="18"/>
      <c r="I11" s="28"/>
      <c r="J11" s="62"/>
      <c r="K11" s="63"/>
      <c r="L11" s="62"/>
      <c r="M11" s="18"/>
      <c r="N11" s="29"/>
      <c r="O11" s="62"/>
      <c r="P11" s="72"/>
      <c r="Q11" s="62"/>
      <c r="R11" s="22"/>
      <c r="S11" s="29"/>
      <c r="T11" s="62"/>
      <c r="U11" s="72"/>
      <c r="V11" s="62"/>
      <c r="W11" s="18"/>
      <c r="X11" s="29"/>
      <c r="Y11" s="62"/>
      <c r="Z11" s="72"/>
      <c r="AA11" s="62"/>
      <c r="AB11" s="18"/>
      <c r="AC11" s="29"/>
      <c r="AD11" s="62"/>
      <c r="AE11" s="72"/>
      <c r="AF11" s="62"/>
      <c r="AG11" s="22"/>
      <c r="AH11" s="29"/>
      <c r="AI11" s="62"/>
      <c r="AJ11" s="72"/>
      <c r="AK11" s="62"/>
      <c r="AL11" s="22"/>
      <c r="AM11" s="29"/>
      <c r="AN11" s="62"/>
      <c r="AO11" s="72"/>
      <c r="AP11" s="62"/>
      <c r="AQ11" s="18"/>
      <c r="AR11" s="29"/>
      <c r="AS11" s="62"/>
      <c r="AT11" s="72"/>
      <c r="AU11" s="62"/>
      <c r="AV11" s="22"/>
      <c r="AW11" s="29"/>
      <c r="AX11" s="62"/>
      <c r="AY11" s="72"/>
      <c r="AZ11" s="62"/>
      <c r="BA11" s="22"/>
      <c r="BB11" s="29"/>
      <c r="BC11" s="62"/>
      <c r="BD11" s="72"/>
      <c r="BE11" s="62"/>
      <c r="BF11" s="18"/>
      <c r="BG11" s="29"/>
      <c r="BH11" s="62"/>
      <c r="BI11" s="72"/>
      <c r="BJ11" s="62"/>
      <c r="BK11" s="22">
        <v>1</v>
      </c>
      <c r="BL11" s="29">
        <v>1</v>
      </c>
      <c r="BM11" s="62"/>
      <c r="BN11" s="72"/>
      <c r="BO11" s="62"/>
      <c r="BP11" s="22">
        <f t="shared" si="0"/>
        <v>1</v>
      </c>
      <c r="BQ11" s="24">
        <f t="shared" si="0"/>
        <v>1</v>
      </c>
      <c r="BR11" s="22">
        <f t="shared" si="0"/>
        <v>0</v>
      </c>
      <c r="BS11" s="24">
        <f t="shared" si="0"/>
        <v>0</v>
      </c>
    </row>
    <row r="12" spans="1:71" ht="42.75" hidden="1">
      <c r="A12" s="30" t="s">
        <v>103</v>
      </c>
      <c r="B12" s="30" t="s">
        <v>145</v>
      </c>
      <c r="C12" s="18" t="s">
        <v>46</v>
      </c>
      <c r="D12" s="31" t="s">
        <v>146</v>
      </c>
      <c r="E12" s="25" t="s">
        <v>147</v>
      </c>
      <c r="F12" s="26" t="s">
        <v>148</v>
      </c>
      <c r="G12" s="27">
        <v>45229</v>
      </c>
      <c r="H12" s="18"/>
      <c r="I12" s="28"/>
      <c r="J12" s="62"/>
      <c r="K12" s="63"/>
      <c r="L12" s="62"/>
      <c r="M12" s="18"/>
      <c r="N12" s="29"/>
      <c r="O12" s="62"/>
      <c r="P12" s="72"/>
      <c r="Q12" s="62"/>
      <c r="R12" s="18"/>
      <c r="S12" s="29"/>
      <c r="T12" s="62"/>
      <c r="U12" s="72"/>
      <c r="V12" s="62"/>
      <c r="W12" s="18"/>
      <c r="X12" s="29"/>
      <c r="Y12" s="62"/>
      <c r="Z12" s="72"/>
      <c r="AA12" s="62"/>
      <c r="AB12" s="18"/>
      <c r="AC12" s="29"/>
      <c r="AD12" s="62"/>
      <c r="AE12" s="72"/>
      <c r="AF12" s="62"/>
      <c r="AG12" s="18"/>
      <c r="AH12" s="29"/>
      <c r="AI12" s="62"/>
      <c r="AJ12" s="72"/>
      <c r="AK12" s="62"/>
      <c r="AL12" s="18"/>
      <c r="AM12" s="29"/>
      <c r="AN12" s="62"/>
      <c r="AO12" s="72"/>
      <c r="AP12" s="62"/>
      <c r="AQ12" s="18"/>
      <c r="AR12" s="29"/>
      <c r="AS12" s="62"/>
      <c r="AT12" s="72"/>
      <c r="AU12" s="62"/>
      <c r="AV12" s="18"/>
      <c r="AW12" s="29"/>
      <c r="AX12" s="62"/>
      <c r="AY12" s="72"/>
      <c r="AZ12" s="62"/>
      <c r="BA12" s="18">
        <v>1</v>
      </c>
      <c r="BB12" s="29">
        <v>1</v>
      </c>
      <c r="BC12" s="62"/>
      <c r="BD12" s="72"/>
      <c r="BE12" s="62"/>
      <c r="BF12" s="18"/>
      <c r="BG12" s="29"/>
      <c r="BH12" s="62"/>
      <c r="BI12" s="72"/>
      <c r="BJ12" s="62"/>
      <c r="BK12" s="18"/>
      <c r="BL12" s="29"/>
      <c r="BM12" s="62"/>
      <c r="BN12" s="72"/>
      <c r="BO12" s="62"/>
      <c r="BP12" s="22">
        <f t="shared" si="0"/>
        <v>1</v>
      </c>
      <c r="BQ12" s="24">
        <f t="shared" si="0"/>
        <v>1</v>
      </c>
      <c r="BR12" s="22">
        <f t="shared" si="0"/>
        <v>0</v>
      </c>
      <c r="BS12" s="24">
        <f t="shared" si="0"/>
        <v>0</v>
      </c>
    </row>
    <row r="13" spans="1:71" ht="42.75" hidden="1">
      <c r="A13" s="30" t="s">
        <v>103</v>
      </c>
      <c r="B13" s="30" t="s">
        <v>145</v>
      </c>
      <c r="C13" s="18" t="s">
        <v>49</v>
      </c>
      <c r="D13" s="31" t="s">
        <v>149</v>
      </c>
      <c r="E13" s="25" t="s">
        <v>147</v>
      </c>
      <c r="F13" s="26" t="s">
        <v>121</v>
      </c>
      <c r="G13" s="27">
        <v>45107</v>
      </c>
      <c r="H13" s="18"/>
      <c r="I13" s="28"/>
      <c r="J13" s="62"/>
      <c r="K13" s="63"/>
      <c r="L13" s="62"/>
      <c r="M13" s="18"/>
      <c r="N13" s="29"/>
      <c r="O13" s="62"/>
      <c r="P13" s="72"/>
      <c r="Q13" s="62"/>
      <c r="R13" s="18"/>
      <c r="S13" s="29"/>
      <c r="T13" s="62"/>
      <c r="U13" s="72"/>
      <c r="V13" s="62"/>
      <c r="W13" s="18"/>
      <c r="X13" s="29"/>
      <c r="Y13" s="62"/>
      <c r="Z13" s="72"/>
      <c r="AA13" s="62"/>
      <c r="AB13" s="18"/>
      <c r="AC13" s="29"/>
      <c r="AD13" s="62"/>
      <c r="AE13" s="72"/>
      <c r="AF13" s="62"/>
      <c r="AG13" s="18">
        <v>1</v>
      </c>
      <c r="AH13" s="29">
        <v>1</v>
      </c>
      <c r="AI13" s="62"/>
      <c r="AJ13" s="72"/>
      <c r="AK13" s="62"/>
      <c r="AL13" s="18"/>
      <c r="AM13" s="29"/>
      <c r="AN13" s="62"/>
      <c r="AO13" s="72"/>
      <c r="AP13" s="62"/>
      <c r="AQ13" s="18"/>
      <c r="AR13" s="29"/>
      <c r="AS13" s="62"/>
      <c r="AT13" s="72"/>
      <c r="AU13" s="62"/>
      <c r="AV13" s="18"/>
      <c r="AW13" s="29"/>
      <c r="AX13" s="62"/>
      <c r="AY13" s="72"/>
      <c r="AZ13" s="62"/>
      <c r="BA13" s="18"/>
      <c r="BB13" s="29"/>
      <c r="BC13" s="62"/>
      <c r="BD13" s="72"/>
      <c r="BE13" s="62"/>
      <c r="BF13" s="18"/>
      <c r="BG13" s="29"/>
      <c r="BH13" s="62"/>
      <c r="BI13" s="72"/>
      <c r="BJ13" s="62"/>
      <c r="BK13" s="18"/>
      <c r="BL13" s="29"/>
      <c r="BM13" s="62"/>
      <c r="BN13" s="72"/>
      <c r="BO13" s="62"/>
      <c r="BP13" s="22">
        <f t="shared" si="0"/>
        <v>1</v>
      </c>
      <c r="BQ13" s="24">
        <f t="shared" si="0"/>
        <v>1</v>
      </c>
      <c r="BR13" s="22">
        <f t="shared" si="0"/>
        <v>0</v>
      </c>
      <c r="BS13" s="24">
        <f t="shared" si="0"/>
        <v>0</v>
      </c>
    </row>
    <row r="14" spans="1:71" ht="99.75" hidden="1">
      <c r="A14" s="30" t="s">
        <v>103</v>
      </c>
      <c r="B14" s="30" t="s">
        <v>150</v>
      </c>
      <c r="C14" s="18" t="s">
        <v>151</v>
      </c>
      <c r="D14" s="31" t="s">
        <v>152</v>
      </c>
      <c r="E14" s="25" t="s">
        <v>153</v>
      </c>
      <c r="F14" s="26" t="s">
        <v>148</v>
      </c>
      <c r="G14" s="27">
        <v>45290</v>
      </c>
      <c r="H14" s="18"/>
      <c r="I14" s="28"/>
      <c r="J14" s="62"/>
      <c r="K14" s="63"/>
      <c r="L14" s="62"/>
      <c r="M14" s="18"/>
      <c r="N14" s="29"/>
      <c r="O14" s="62"/>
      <c r="P14" s="72"/>
      <c r="Q14" s="62"/>
      <c r="R14" s="18"/>
      <c r="S14" s="29"/>
      <c r="T14" s="62"/>
      <c r="U14" s="72"/>
      <c r="V14" s="62"/>
      <c r="W14" s="18"/>
      <c r="X14" s="29"/>
      <c r="Y14" s="62"/>
      <c r="Z14" s="72"/>
      <c r="AA14" s="62"/>
      <c r="AB14" s="18"/>
      <c r="AC14" s="29"/>
      <c r="AD14" s="62"/>
      <c r="AE14" s="72"/>
      <c r="AF14" s="62"/>
      <c r="AG14" s="18">
        <v>2</v>
      </c>
      <c r="AH14" s="29">
        <v>0.5</v>
      </c>
      <c r="AI14" s="62"/>
      <c r="AJ14" s="72"/>
      <c r="AK14" s="62"/>
      <c r="AL14" s="18"/>
      <c r="AM14" s="29"/>
      <c r="AN14" s="62"/>
      <c r="AO14" s="72"/>
      <c r="AP14" s="62"/>
      <c r="AQ14" s="18"/>
      <c r="AR14" s="29"/>
      <c r="AS14" s="62"/>
      <c r="AT14" s="72"/>
      <c r="AU14" s="62"/>
      <c r="AV14" s="18">
        <v>1</v>
      </c>
      <c r="AW14" s="29">
        <v>0.25</v>
      </c>
      <c r="AX14" s="62"/>
      <c r="AY14" s="72"/>
      <c r="AZ14" s="62"/>
      <c r="BA14" s="18"/>
      <c r="BB14" s="29"/>
      <c r="BC14" s="62"/>
      <c r="BD14" s="72"/>
      <c r="BE14" s="62"/>
      <c r="BF14" s="18"/>
      <c r="BG14" s="29"/>
      <c r="BH14" s="62"/>
      <c r="BI14" s="72"/>
      <c r="BJ14" s="62"/>
      <c r="BK14" s="18">
        <v>1</v>
      </c>
      <c r="BL14" s="29">
        <v>0.25</v>
      </c>
      <c r="BM14" s="62"/>
      <c r="BN14" s="72"/>
      <c r="BO14" s="62"/>
      <c r="BP14" s="22">
        <f t="shared" si="0"/>
        <v>4</v>
      </c>
      <c r="BQ14" s="24">
        <f t="shared" si="0"/>
        <v>1</v>
      </c>
      <c r="BR14" s="22">
        <f t="shared" si="0"/>
        <v>0</v>
      </c>
      <c r="BS14" s="24">
        <f t="shared" si="0"/>
        <v>0</v>
      </c>
    </row>
    <row r="15" spans="1:71" ht="57" hidden="1">
      <c r="A15" s="30" t="s">
        <v>103</v>
      </c>
      <c r="B15" s="30" t="s">
        <v>154</v>
      </c>
      <c r="C15" s="18" t="s">
        <v>155</v>
      </c>
      <c r="D15" s="31" t="s">
        <v>156</v>
      </c>
      <c r="E15" s="25" t="s">
        <v>157</v>
      </c>
      <c r="F15" s="26" t="s">
        <v>158</v>
      </c>
      <c r="G15" s="27">
        <v>45290</v>
      </c>
      <c r="H15" s="18"/>
      <c r="I15" s="28"/>
      <c r="J15" s="62"/>
      <c r="K15" s="63"/>
      <c r="L15" s="62"/>
      <c r="M15" s="18"/>
      <c r="N15" s="29"/>
      <c r="O15" s="62"/>
      <c r="P15" s="72"/>
      <c r="Q15" s="62"/>
      <c r="R15" s="18"/>
      <c r="S15" s="29"/>
      <c r="T15" s="62"/>
      <c r="U15" s="72"/>
      <c r="V15" s="62"/>
      <c r="W15" s="18"/>
      <c r="X15" s="29"/>
      <c r="Y15" s="62"/>
      <c r="Z15" s="72"/>
      <c r="AA15" s="62"/>
      <c r="AB15" s="18"/>
      <c r="AC15" s="29"/>
      <c r="AD15" s="62"/>
      <c r="AE15" s="72"/>
      <c r="AF15" s="62"/>
      <c r="AG15" s="18">
        <v>1</v>
      </c>
      <c r="AH15" s="29">
        <v>0.5</v>
      </c>
      <c r="AI15" s="62"/>
      <c r="AJ15" s="72"/>
      <c r="AK15" s="62"/>
      <c r="AL15" s="18"/>
      <c r="AM15" s="29"/>
      <c r="AN15" s="62"/>
      <c r="AO15" s="72"/>
      <c r="AP15" s="62"/>
      <c r="AQ15" s="18"/>
      <c r="AR15" s="29"/>
      <c r="AS15" s="62"/>
      <c r="AT15" s="72"/>
      <c r="AU15" s="62"/>
      <c r="AV15" s="18"/>
      <c r="AW15" s="29"/>
      <c r="AX15" s="62"/>
      <c r="AY15" s="72"/>
      <c r="AZ15" s="62"/>
      <c r="BA15" s="18"/>
      <c r="BB15" s="29"/>
      <c r="BC15" s="62"/>
      <c r="BD15" s="72"/>
      <c r="BE15" s="62"/>
      <c r="BF15" s="18"/>
      <c r="BG15" s="29"/>
      <c r="BH15" s="62"/>
      <c r="BI15" s="72"/>
      <c r="BJ15" s="62"/>
      <c r="BK15" s="18">
        <v>1</v>
      </c>
      <c r="BL15" s="29">
        <v>0.5</v>
      </c>
      <c r="BM15" s="62"/>
      <c r="BN15" s="72"/>
      <c r="BO15" s="62"/>
      <c r="BP15" s="22">
        <f t="shared" si="0"/>
        <v>2</v>
      </c>
      <c r="BQ15" s="24">
        <f t="shared" si="0"/>
        <v>1</v>
      </c>
      <c r="BR15" s="22">
        <f t="shared" si="0"/>
        <v>0</v>
      </c>
      <c r="BS15" s="24">
        <f t="shared" si="0"/>
        <v>0</v>
      </c>
    </row>
    <row r="16" spans="1:71" ht="51.75" hidden="1" customHeight="1">
      <c r="A16" s="32" t="s">
        <v>103</v>
      </c>
      <c r="B16" s="32" t="s">
        <v>154</v>
      </c>
      <c r="C16" s="33" t="s">
        <v>159</v>
      </c>
      <c r="D16" s="34" t="s">
        <v>160</v>
      </c>
      <c r="E16" s="34" t="s">
        <v>161</v>
      </c>
      <c r="F16" s="35" t="s">
        <v>121</v>
      </c>
      <c r="G16" s="36">
        <v>45290</v>
      </c>
      <c r="H16" s="33"/>
      <c r="I16" s="37"/>
      <c r="J16" s="64"/>
      <c r="K16" s="65"/>
      <c r="L16" s="64"/>
      <c r="M16" s="33"/>
      <c r="N16" s="38"/>
      <c r="O16" s="64"/>
      <c r="P16" s="73"/>
      <c r="Q16" s="64"/>
      <c r="R16" s="33"/>
      <c r="S16" s="38"/>
      <c r="T16" s="64"/>
      <c r="U16" s="73"/>
      <c r="V16" s="64"/>
      <c r="W16" s="33">
        <v>1</v>
      </c>
      <c r="X16" s="38">
        <v>0.34</v>
      </c>
      <c r="Y16" s="64">
        <v>1</v>
      </c>
      <c r="Z16" s="73">
        <v>0.34</v>
      </c>
      <c r="AA16" s="83" t="s">
        <v>162</v>
      </c>
      <c r="AB16" s="33"/>
      <c r="AC16" s="38"/>
      <c r="AD16" s="64"/>
      <c r="AE16" s="73"/>
      <c r="AF16" s="64"/>
      <c r="AG16" s="33"/>
      <c r="AH16" s="38"/>
      <c r="AI16" s="64"/>
      <c r="AJ16" s="73"/>
      <c r="AK16" s="64"/>
      <c r="AL16" s="33"/>
      <c r="AM16" s="38"/>
      <c r="AN16" s="64"/>
      <c r="AO16" s="73"/>
      <c r="AP16" s="64"/>
      <c r="AQ16" s="33">
        <v>1</v>
      </c>
      <c r="AR16" s="38">
        <v>0.33</v>
      </c>
      <c r="AS16" s="64"/>
      <c r="AT16" s="73"/>
      <c r="AU16" s="64"/>
      <c r="AV16" s="33"/>
      <c r="AW16" s="38"/>
      <c r="AX16" s="64"/>
      <c r="AY16" s="73"/>
      <c r="AZ16" s="64"/>
      <c r="BA16" s="33"/>
      <c r="BB16" s="38"/>
      <c r="BC16" s="64"/>
      <c r="BD16" s="73"/>
      <c r="BE16" s="64"/>
      <c r="BF16" s="33"/>
      <c r="BG16" s="38"/>
      <c r="BH16" s="64"/>
      <c r="BI16" s="73"/>
      <c r="BJ16" s="64"/>
      <c r="BK16" s="33">
        <v>1</v>
      </c>
      <c r="BL16" s="38">
        <v>0.33</v>
      </c>
      <c r="BM16" s="64"/>
      <c r="BN16" s="73"/>
      <c r="BO16" s="64"/>
      <c r="BP16" s="33">
        <f t="shared" si="0"/>
        <v>3</v>
      </c>
      <c r="BQ16" s="38">
        <f t="shared" si="0"/>
        <v>1</v>
      </c>
      <c r="BR16" s="33">
        <f t="shared" si="0"/>
        <v>1</v>
      </c>
      <c r="BS16" s="38">
        <f t="shared" si="0"/>
        <v>0.34</v>
      </c>
    </row>
    <row r="17" spans="1:71" ht="56.25" hidden="1" customHeight="1">
      <c r="A17" s="484" t="s">
        <v>163</v>
      </c>
      <c r="B17" s="484" t="s">
        <v>164</v>
      </c>
      <c r="C17" s="485" t="s">
        <v>32</v>
      </c>
      <c r="D17" s="486" t="s">
        <v>165</v>
      </c>
      <c r="E17" s="486" t="s">
        <v>166</v>
      </c>
      <c r="F17" s="487" t="s">
        <v>121</v>
      </c>
      <c r="G17" s="488">
        <v>45168</v>
      </c>
      <c r="H17" s="485"/>
      <c r="I17" s="489"/>
      <c r="J17" s="490"/>
      <c r="K17" s="491"/>
      <c r="L17" s="490"/>
      <c r="M17" s="485"/>
      <c r="N17" s="492"/>
      <c r="O17" s="490"/>
      <c r="P17" s="493"/>
      <c r="Q17" s="490"/>
      <c r="R17" s="485">
        <v>1</v>
      </c>
      <c r="S17" s="492">
        <v>0.11</v>
      </c>
      <c r="T17" s="490">
        <v>1</v>
      </c>
      <c r="U17" s="493">
        <v>0.11</v>
      </c>
      <c r="V17" s="495" t="s">
        <v>167</v>
      </c>
      <c r="W17" s="485">
        <v>2</v>
      </c>
      <c r="X17" s="492">
        <v>0.22</v>
      </c>
      <c r="Y17" s="490">
        <v>2</v>
      </c>
      <c r="Z17" s="493">
        <v>0.22</v>
      </c>
      <c r="AA17" s="495" t="s">
        <v>168</v>
      </c>
      <c r="AB17" s="485"/>
      <c r="AC17" s="492"/>
      <c r="AD17" s="490"/>
      <c r="AE17" s="493"/>
      <c r="AF17" s="490"/>
      <c r="AG17" s="485">
        <v>4</v>
      </c>
      <c r="AH17" s="492">
        <v>0.44</v>
      </c>
      <c r="AI17" s="490"/>
      <c r="AJ17" s="493"/>
      <c r="AK17" s="490"/>
      <c r="AL17" s="485"/>
      <c r="AM17" s="492"/>
      <c r="AN17" s="490"/>
      <c r="AO17" s="493"/>
      <c r="AP17" s="490"/>
      <c r="AQ17" s="485">
        <v>2</v>
      </c>
      <c r="AR17" s="492">
        <v>0.23</v>
      </c>
      <c r="AS17" s="490"/>
      <c r="AT17" s="493"/>
      <c r="AU17" s="490"/>
      <c r="AV17" s="485"/>
      <c r="AW17" s="492"/>
      <c r="AX17" s="490"/>
      <c r="AY17" s="493"/>
      <c r="AZ17" s="490"/>
      <c r="BA17" s="485"/>
      <c r="BB17" s="492"/>
      <c r="BC17" s="490"/>
      <c r="BD17" s="493"/>
      <c r="BE17" s="490"/>
      <c r="BF17" s="485"/>
      <c r="BG17" s="492"/>
      <c r="BH17" s="490"/>
      <c r="BI17" s="493"/>
      <c r="BJ17" s="490"/>
      <c r="BK17" s="485"/>
      <c r="BL17" s="492"/>
      <c r="BM17" s="490"/>
      <c r="BN17" s="493"/>
      <c r="BO17" s="490"/>
      <c r="BP17" s="485">
        <f t="shared" si="0"/>
        <v>9</v>
      </c>
      <c r="BQ17" s="492">
        <f t="shared" si="0"/>
        <v>1</v>
      </c>
      <c r="BR17" s="485">
        <f t="shared" si="0"/>
        <v>3</v>
      </c>
      <c r="BS17" s="492">
        <f t="shared" si="0"/>
        <v>0.33</v>
      </c>
    </row>
    <row r="18" spans="1:71" ht="28.5" hidden="1" customHeight="1">
      <c r="A18" s="30" t="s">
        <v>163</v>
      </c>
      <c r="B18" s="30" t="s">
        <v>169</v>
      </c>
      <c r="C18" s="18" t="s">
        <v>40</v>
      </c>
      <c r="D18" s="25" t="s">
        <v>170</v>
      </c>
      <c r="E18" s="25" t="s">
        <v>171</v>
      </c>
      <c r="F18" s="26" t="s">
        <v>121</v>
      </c>
      <c r="G18" s="27">
        <v>45230</v>
      </c>
      <c r="H18" s="18"/>
      <c r="I18" s="28"/>
      <c r="J18" s="62"/>
      <c r="K18" s="63"/>
      <c r="L18" s="62"/>
      <c r="M18" s="18"/>
      <c r="N18" s="29"/>
      <c r="O18" s="62"/>
      <c r="P18" s="72"/>
      <c r="Q18" s="62"/>
      <c r="R18" s="18"/>
      <c r="S18" s="29"/>
      <c r="T18" s="62"/>
      <c r="U18" s="72"/>
      <c r="V18" s="62"/>
      <c r="W18" s="18"/>
      <c r="X18" s="29"/>
      <c r="Y18" s="62"/>
      <c r="Z18" s="72"/>
      <c r="AA18" s="62"/>
      <c r="AB18" s="18"/>
      <c r="AC18" s="29"/>
      <c r="AD18" s="62"/>
      <c r="AE18" s="72"/>
      <c r="AF18" s="62"/>
      <c r="AG18" s="18"/>
      <c r="AH18" s="29"/>
      <c r="AI18" s="62"/>
      <c r="AJ18" s="72"/>
      <c r="AK18" s="62"/>
      <c r="AL18" s="18"/>
      <c r="AM18" s="29"/>
      <c r="AN18" s="62"/>
      <c r="AO18" s="72"/>
      <c r="AP18" s="62"/>
      <c r="AQ18" s="18"/>
      <c r="AR18" s="29"/>
      <c r="AS18" s="62"/>
      <c r="AT18" s="72"/>
      <c r="AU18" s="62"/>
      <c r="AV18" s="18"/>
      <c r="AW18" s="29"/>
      <c r="AX18" s="62"/>
      <c r="AY18" s="72"/>
      <c r="AZ18" s="62"/>
      <c r="BA18" s="18">
        <v>1</v>
      </c>
      <c r="BB18" s="29">
        <v>1</v>
      </c>
      <c r="BC18" s="62"/>
      <c r="BD18" s="72"/>
      <c r="BE18" s="62"/>
      <c r="BF18" s="18"/>
      <c r="BG18" s="29"/>
      <c r="BH18" s="62"/>
      <c r="BI18" s="72"/>
      <c r="BJ18" s="62"/>
      <c r="BK18" s="18"/>
      <c r="BL18" s="29"/>
      <c r="BM18" s="62"/>
      <c r="BN18" s="72"/>
      <c r="BO18" s="62"/>
      <c r="BP18" s="22">
        <f t="shared" si="0"/>
        <v>1</v>
      </c>
      <c r="BQ18" s="24">
        <f t="shared" si="0"/>
        <v>1</v>
      </c>
      <c r="BR18" s="22">
        <f t="shared" si="0"/>
        <v>0</v>
      </c>
      <c r="BS18" s="24">
        <f t="shared" si="0"/>
        <v>0</v>
      </c>
    </row>
    <row r="19" spans="1:71" ht="57" hidden="1">
      <c r="A19" s="30" t="s">
        <v>163</v>
      </c>
      <c r="B19" s="30" t="s">
        <v>172</v>
      </c>
      <c r="C19" s="18" t="s">
        <v>46</v>
      </c>
      <c r="D19" s="25" t="s">
        <v>173</v>
      </c>
      <c r="E19" s="25" t="s">
        <v>174</v>
      </c>
      <c r="F19" s="26" t="s">
        <v>121</v>
      </c>
      <c r="G19" s="27">
        <v>45015</v>
      </c>
      <c r="H19" s="18"/>
      <c r="I19" s="28"/>
      <c r="J19" s="62"/>
      <c r="K19" s="63"/>
      <c r="L19" s="62"/>
      <c r="M19" s="18"/>
      <c r="N19" s="29"/>
      <c r="O19" s="62"/>
      <c r="P19" s="72"/>
      <c r="Q19" s="62"/>
      <c r="R19" s="18">
        <v>1</v>
      </c>
      <c r="S19" s="29">
        <v>1</v>
      </c>
      <c r="T19" s="62">
        <v>1</v>
      </c>
      <c r="U19" s="72">
        <v>1</v>
      </c>
      <c r="V19" s="77" t="s">
        <v>175</v>
      </c>
      <c r="W19" s="18"/>
      <c r="X19" s="29"/>
      <c r="Y19" s="62"/>
      <c r="Z19" s="72"/>
      <c r="AA19" s="62"/>
      <c r="AB19" s="18"/>
      <c r="AC19" s="29"/>
      <c r="AD19" s="62"/>
      <c r="AE19" s="72"/>
      <c r="AF19" s="62"/>
      <c r="AG19" s="18"/>
      <c r="AH19" s="29"/>
      <c r="AI19" s="62"/>
      <c r="AJ19" s="72"/>
      <c r="AK19" s="62"/>
      <c r="AL19" s="18"/>
      <c r="AM19" s="29"/>
      <c r="AN19" s="62"/>
      <c r="AO19" s="72"/>
      <c r="AP19" s="62"/>
      <c r="AQ19" s="18"/>
      <c r="AR19" s="29"/>
      <c r="AS19" s="62"/>
      <c r="AT19" s="72"/>
      <c r="AU19" s="62"/>
      <c r="AV19" s="18"/>
      <c r="AW19" s="29"/>
      <c r="AX19" s="62"/>
      <c r="AY19" s="72"/>
      <c r="AZ19" s="62"/>
      <c r="BA19" s="18"/>
      <c r="BB19" s="29"/>
      <c r="BC19" s="62"/>
      <c r="BD19" s="72"/>
      <c r="BE19" s="62"/>
      <c r="BF19" s="18"/>
      <c r="BG19" s="29"/>
      <c r="BH19" s="62"/>
      <c r="BI19" s="72"/>
      <c r="BJ19" s="62"/>
      <c r="BK19" s="18"/>
      <c r="BL19" s="29"/>
      <c r="BM19" s="62"/>
      <c r="BN19" s="72"/>
      <c r="BO19" s="62"/>
      <c r="BP19" s="22">
        <f t="shared" si="0"/>
        <v>1</v>
      </c>
      <c r="BQ19" s="24">
        <f t="shared" si="0"/>
        <v>1</v>
      </c>
      <c r="BR19" s="22">
        <f t="shared" si="0"/>
        <v>1</v>
      </c>
      <c r="BS19" s="24">
        <f t="shared" si="0"/>
        <v>1</v>
      </c>
    </row>
    <row r="20" spans="1:71" ht="57" hidden="1">
      <c r="A20" s="30" t="s">
        <v>163</v>
      </c>
      <c r="B20" s="30" t="s">
        <v>172</v>
      </c>
      <c r="C20" s="18" t="s">
        <v>151</v>
      </c>
      <c r="D20" s="25" t="s">
        <v>176</v>
      </c>
      <c r="E20" s="25" t="s">
        <v>177</v>
      </c>
      <c r="F20" s="26" t="s">
        <v>136</v>
      </c>
      <c r="G20" s="27">
        <v>45288</v>
      </c>
      <c r="H20" s="18"/>
      <c r="I20" s="28"/>
      <c r="J20" s="62"/>
      <c r="K20" s="63"/>
      <c r="L20" s="62"/>
      <c r="M20" s="18"/>
      <c r="N20" s="29"/>
      <c r="O20" s="62"/>
      <c r="P20" s="72"/>
      <c r="Q20" s="62"/>
      <c r="R20" s="18"/>
      <c r="S20" s="29"/>
      <c r="T20" s="62"/>
      <c r="U20" s="72"/>
      <c r="V20" s="62"/>
      <c r="W20" s="18"/>
      <c r="X20" s="29"/>
      <c r="Y20" s="62"/>
      <c r="Z20" s="72"/>
      <c r="AA20" s="62"/>
      <c r="AB20" s="18"/>
      <c r="AC20" s="29"/>
      <c r="AD20" s="62"/>
      <c r="AE20" s="72"/>
      <c r="AF20" s="62"/>
      <c r="AG20" s="18">
        <v>1</v>
      </c>
      <c r="AH20" s="29">
        <v>0.5</v>
      </c>
      <c r="AI20" s="62"/>
      <c r="AJ20" s="72"/>
      <c r="AK20" s="62"/>
      <c r="AL20" s="18"/>
      <c r="AM20" s="29"/>
      <c r="AN20" s="62"/>
      <c r="AO20" s="72"/>
      <c r="AP20" s="62"/>
      <c r="AQ20" s="18"/>
      <c r="AR20" s="29"/>
      <c r="AS20" s="62"/>
      <c r="AT20" s="72"/>
      <c r="AU20" s="62"/>
      <c r="AV20" s="18"/>
      <c r="AW20" s="29"/>
      <c r="AX20" s="62"/>
      <c r="AY20" s="72"/>
      <c r="AZ20" s="62"/>
      <c r="BA20" s="18"/>
      <c r="BB20" s="29"/>
      <c r="BC20" s="62"/>
      <c r="BD20" s="72"/>
      <c r="BE20" s="62"/>
      <c r="BF20" s="18"/>
      <c r="BG20" s="29"/>
      <c r="BH20" s="62"/>
      <c r="BI20" s="72"/>
      <c r="BJ20" s="62"/>
      <c r="BK20" s="18">
        <v>1</v>
      </c>
      <c r="BL20" s="29">
        <v>0.5</v>
      </c>
      <c r="BM20" s="62"/>
      <c r="BN20" s="72"/>
      <c r="BO20" s="62"/>
      <c r="BP20" s="22">
        <f t="shared" si="0"/>
        <v>2</v>
      </c>
      <c r="BQ20" s="24">
        <f t="shared" si="0"/>
        <v>1</v>
      </c>
      <c r="BR20" s="22">
        <f t="shared" si="0"/>
        <v>0</v>
      </c>
      <c r="BS20" s="24">
        <f t="shared" si="0"/>
        <v>0</v>
      </c>
    </row>
    <row r="21" spans="1:71" ht="28.5" hidden="1">
      <c r="A21" s="32" t="s">
        <v>163</v>
      </c>
      <c r="B21" s="32" t="s">
        <v>178</v>
      </c>
      <c r="C21" s="18" t="s">
        <v>179</v>
      </c>
      <c r="D21" s="39" t="s">
        <v>180</v>
      </c>
      <c r="E21" s="30" t="s">
        <v>181</v>
      </c>
      <c r="F21" s="40" t="s">
        <v>121</v>
      </c>
      <c r="G21" s="27">
        <v>45230</v>
      </c>
      <c r="H21" s="18"/>
      <c r="I21" s="28"/>
      <c r="J21" s="62"/>
      <c r="K21" s="63"/>
      <c r="L21" s="62"/>
      <c r="M21" s="18"/>
      <c r="N21" s="29"/>
      <c r="O21" s="62"/>
      <c r="P21" s="72"/>
      <c r="Q21" s="62"/>
      <c r="R21" s="18"/>
      <c r="S21" s="29"/>
      <c r="T21" s="62"/>
      <c r="U21" s="72"/>
      <c r="V21" s="62"/>
      <c r="W21" s="18"/>
      <c r="X21" s="29"/>
      <c r="Y21" s="62"/>
      <c r="Z21" s="72"/>
      <c r="AA21" s="62"/>
      <c r="AB21" s="18"/>
      <c r="AC21" s="29"/>
      <c r="AD21" s="62"/>
      <c r="AE21" s="72"/>
      <c r="AF21" s="62"/>
      <c r="AG21" s="18"/>
      <c r="AH21" s="29"/>
      <c r="AI21" s="62"/>
      <c r="AJ21" s="72"/>
      <c r="AK21" s="62"/>
      <c r="AL21" s="18"/>
      <c r="AM21" s="29"/>
      <c r="AN21" s="62"/>
      <c r="AO21" s="72"/>
      <c r="AP21" s="62"/>
      <c r="AQ21" s="18"/>
      <c r="AR21" s="29"/>
      <c r="AS21" s="62"/>
      <c r="AT21" s="72"/>
      <c r="AU21" s="62"/>
      <c r="AV21" s="18"/>
      <c r="AW21" s="29"/>
      <c r="AX21" s="62"/>
      <c r="AY21" s="72"/>
      <c r="AZ21" s="62"/>
      <c r="BA21" s="18">
        <v>1</v>
      </c>
      <c r="BB21" s="29">
        <v>1</v>
      </c>
      <c r="BC21" s="62"/>
      <c r="BD21" s="72"/>
      <c r="BE21" s="62"/>
      <c r="BF21" s="18"/>
      <c r="BG21" s="29"/>
      <c r="BH21" s="62"/>
      <c r="BI21" s="72"/>
      <c r="BJ21" s="62"/>
      <c r="BK21" s="18"/>
      <c r="BL21" s="29"/>
      <c r="BM21" s="62"/>
      <c r="BN21" s="72"/>
      <c r="BO21" s="62"/>
      <c r="BP21" s="22">
        <f t="shared" si="0"/>
        <v>1</v>
      </c>
      <c r="BQ21" s="24">
        <f t="shared" si="0"/>
        <v>1</v>
      </c>
      <c r="BR21" s="22">
        <f t="shared" si="0"/>
        <v>0</v>
      </c>
      <c r="BS21" s="24">
        <f t="shared" si="0"/>
        <v>0</v>
      </c>
    </row>
    <row r="22" spans="1:71" ht="46.5" hidden="1" customHeight="1">
      <c r="A22" s="32" t="s">
        <v>163</v>
      </c>
      <c r="B22" s="32" t="s">
        <v>182</v>
      </c>
      <c r="C22" s="41" t="s">
        <v>155</v>
      </c>
      <c r="D22" s="42" t="s">
        <v>183</v>
      </c>
      <c r="E22" s="42" t="s">
        <v>184</v>
      </c>
      <c r="F22" s="43" t="s">
        <v>121</v>
      </c>
      <c r="G22" s="44">
        <v>44984</v>
      </c>
      <c r="H22" s="18"/>
      <c r="I22" s="28"/>
      <c r="J22" s="62"/>
      <c r="K22" s="63"/>
      <c r="L22" s="62"/>
      <c r="M22" s="18">
        <v>1</v>
      </c>
      <c r="N22" s="29">
        <v>1</v>
      </c>
      <c r="O22" s="62">
        <v>1</v>
      </c>
      <c r="P22" s="72">
        <v>1</v>
      </c>
      <c r="Q22" s="76" t="s">
        <v>185</v>
      </c>
      <c r="R22" s="18"/>
      <c r="S22" s="29"/>
      <c r="T22" s="62"/>
      <c r="U22" s="72"/>
      <c r="V22" s="62"/>
      <c r="W22" s="18"/>
      <c r="X22" s="29"/>
      <c r="Y22" s="62"/>
      <c r="Z22" s="72"/>
      <c r="AA22" s="62"/>
      <c r="AB22" s="18"/>
      <c r="AC22" s="29"/>
      <c r="AD22" s="62"/>
      <c r="AE22" s="72"/>
      <c r="AF22" s="62"/>
      <c r="AG22" s="18"/>
      <c r="AH22" s="29"/>
      <c r="AI22" s="62"/>
      <c r="AJ22" s="72"/>
      <c r="AK22" s="62"/>
      <c r="AL22" s="18"/>
      <c r="AM22" s="29"/>
      <c r="AN22" s="62"/>
      <c r="AO22" s="72"/>
      <c r="AP22" s="62"/>
      <c r="AQ22" s="18"/>
      <c r="AR22" s="29"/>
      <c r="AS22" s="62"/>
      <c r="AT22" s="72"/>
      <c r="AU22" s="62"/>
      <c r="AV22" s="18"/>
      <c r="AW22" s="29"/>
      <c r="AX22" s="62"/>
      <c r="AY22" s="72"/>
      <c r="AZ22" s="62"/>
      <c r="BA22" s="18"/>
      <c r="BB22" s="29"/>
      <c r="BC22" s="62"/>
      <c r="BD22" s="72"/>
      <c r="BE22" s="62"/>
      <c r="BF22" s="18"/>
      <c r="BG22" s="29"/>
      <c r="BH22" s="62"/>
      <c r="BI22" s="72"/>
      <c r="BJ22" s="62"/>
      <c r="BK22" s="18"/>
      <c r="BL22" s="29"/>
      <c r="BM22" s="62"/>
      <c r="BN22" s="72"/>
      <c r="BO22" s="62"/>
      <c r="BP22" s="22">
        <f t="shared" si="0"/>
        <v>1</v>
      </c>
      <c r="BQ22" s="24">
        <f t="shared" si="0"/>
        <v>1</v>
      </c>
      <c r="BR22" s="22">
        <f t="shared" si="0"/>
        <v>1</v>
      </c>
      <c r="BS22" s="24">
        <f t="shared" si="0"/>
        <v>1</v>
      </c>
    </row>
    <row r="23" spans="1:71" ht="85.5" hidden="1">
      <c r="A23" s="45" t="s">
        <v>163</v>
      </c>
      <c r="B23" s="45" t="s">
        <v>186</v>
      </c>
      <c r="C23" s="46" t="s">
        <v>187</v>
      </c>
      <c r="D23" s="47" t="s">
        <v>188</v>
      </c>
      <c r="E23" s="47" t="s">
        <v>184</v>
      </c>
      <c r="F23" s="48" t="s">
        <v>121</v>
      </c>
      <c r="G23" s="49">
        <v>44984</v>
      </c>
      <c r="H23" s="46"/>
      <c r="I23" s="50"/>
      <c r="J23" s="66"/>
      <c r="K23" s="67"/>
      <c r="L23" s="66"/>
      <c r="M23" s="46">
        <v>1</v>
      </c>
      <c r="N23" s="51">
        <v>1</v>
      </c>
      <c r="O23" s="66">
        <v>1</v>
      </c>
      <c r="P23" s="74">
        <v>1</v>
      </c>
      <c r="Q23" s="76" t="s">
        <v>185</v>
      </c>
      <c r="R23" s="46"/>
      <c r="S23" s="51"/>
      <c r="T23" s="66"/>
      <c r="U23" s="74"/>
      <c r="V23" s="66"/>
      <c r="W23" s="46"/>
      <c r="X23" s="51"/>
      <c r="Y23" s="66"/>
      <c r="Z23" s="74"/>
      <c r="AA23" s="66"/>
      <c r="AB23" s="46"/>
      <c r="AC23" s="51"/>
      <c r="AD23" s="66"/>
      <c r="AE23" s="74"/>
      <c r="AF23" s="66"/>
      <c r="AG23" s="46"/>
      <c r="AH23" s="51"/>
      <c r="AI23" s="66"/>
      <c r="AJ23" s="74"/>
      <c r="AK23" s="66"/>
      <c r="AL23" s="46"/>
      <c r="AM23" s="51"/>
      <c r="AN23" s="66"/>
      <c r="AO23" s="74"/>
      <c r="AP23" s="66"/>
      <c r="AQ23" s="46"/>
      <c r="AR23" s="51"/>
      <c r="AS23" s="66"/>
      <c r="AT23" s="74"/>
      <c r="AU23" s="66"/>
      <c r="AV23" s="46"/>
      <c r="AW23" s="51"/>
      <c r="AX23" s="66"/>
      <c r="AY23" s="74"/>
      <c r="AZ23" s="66"/>
      <c r="BA23" s="46"/>
      <c r="BB23" s="51"/>
      <c r="BC23" s="66"/>
      <c r="BD23" s="74"/>
      <c r="BE23" s="66"/>
      <c r="BF23" s="46"/>
      <c r="BG23" s="51"/>
      <c r="BH23" s="66"/>
      <c r="BI23" s="74"/>
      <c r="BJ23" s="66"/>
      <c r="BK23" s="46"/>
      <c r="BL23" s="51"/>
      <c r="BM23" s="66"/>
      <c r="BN23" s="74"/>
      <c r="BO23" s="66"/>
      <c r="BP23" s="52">
        <f t="shared" si="0"/>
        <v>1</v>
      </c>
      <c r="BQ23" s="53">
        <f t="shared" si="0"/>
        <v>1</v>
      </c>
      <c r="BR23" s="52">
        <f t="shared" si="0"/>
        <v>1</v>
      </c>
      <c r="BS23" s="53">
        <f t="shared" si="0"/>
        <v>1</v>
      </c>
    </row>
    <row r="24" spans="1:71" ht="57" hidden="1">
      <c r="A24" s="484" t="s">
        <v>189</v>
      </c>
      <c r="B24" s="484" t="s">
        <v>190</v>
      </c>
      <c r="C24" s="485" t="s">
        <v>32</v>
      </c>
      <c r="D24" s="486" t="s">
        <v>191</v>
      </c>
      <c r="E24" s="486" t="s">
        <v>192</v>
      </c>
      <c r="F24" s="487" t="s">
        <v>128</v>
      </c>
      <c r="G24" s="488">
        <v>45275</v>
      </c>
      <c r="H24" s="485"/>
      <c r="I24" s="489"/>
      <c r="J24" s="490"/>
      <c r="K24" s="491"/>
      <c r="L24" s="490"/>
      <c r="M24" s="485"/>
      <c r="N24" s="492"/>
      <c r="O24" s="490"/>
      <c r="P24" s="493"/>
      <c r="Q24" s="490"/>
      <c r="R24" s="485"/>
      <c r="S24" s="492"/>
      <c r="T24" s="490"/>
      <c r="U24" s="493"/>
      <c r="V24" s="490"/>
      <c r="W24" s="485"/>
      <c r="X24" s="492"/>
      <c r="Y24" s="490"/>
      <c r="Z24" s="493"/>
      <c r="AA24" s="490"/>
      <c r="AB24" s="485"/>
      <c r="AC24" s="492"/>
      <c r="AD24" s="490"/>
      <c r="AE24" s="493"/>
      <c r="AF24" s="490"/>
      <c r="AG24" s="485">
        <v>1</v>
      </c>
      <c r="AH24" s="492">
        <v>0.5</v>
      </c>
      <c r="AI24" s="490"/>
      <c r="AJ24" s="493"/>
      <c r="AK24" s="490"/>
      <c r="AL24" s="485"/>
      <c r="AM24" s="492"/>
      <c r="AN24" s="490"/>
      <c r="AO24" s="493"/>
      <c r="AP24" s="490"/>
      <c r="AQ24" s="485"/>
      <c r="AR24" s="492"/>
      <c r="AS24" s="490"/>
      <c r="AT24" s="493"/>
      <c r="AU24" s="490"/>
      <c r="AV24" s="485"/>
      <c r="AW24" s="492"/>
      <c r="AX24" s="490"/>
      <c r="AY24" s="493"/>
      <c r="AZ24" s="490"/>
      <c r="BA24" s="485"/>
      <c r="BB24" s="492"/>
      <c r="BC24" s="490"/>
      <c r="BD24" s="493"/>
      <c r="BE24" s="490"/>
      <c r="BF24" s="485"/>
      <c r="BG24" s="492"/>
      <c r="BH24" s="490"/>
      <c r="BI24" s="493"/>
      <c r="BJ24" s="490"/>
      <c r="BK24" s="485">
        <v>1</v>
      </c>
      <c r="BL24" s="492">
        <v>0.5</v>
      </c>
      <c r="BM24" s="490"/>
      <c r="BN24" s="493"/>
      <c r="BO24" s="490"/>
      <c r="BP24" s="485">
        <f t="shared" si="0"/>
        <v>2</v>
      </c>
      <c r="BQ24" s="492">
        <f t="shared" si="0"/>
        <v>1</v>
      </c>
      <c r="BR24" s="485">
        <f t="shared" si="0"/>
        <v>0</v>
      </c>
      <c r="BS24" s="492">
        <f t="shared" si="0"/>
        <v>0</v>
      </c>
    </row>
    <row r="25" spans="1:71" ht="42.75" hidden="1">
      <c r="A25" s="30" t="s">
        <v>189</v>
      </c>
      <c r="B25" s="30" t="s">
        <v>190</v>
      </c>
      <c r="C25" s="18" t="s">
        <v>109</v>
      </c>
      <c r="D25" s="25" t="s">
        <v>193</v>
      </c>
      <c r="E25" s="25" t="s">
        <v>194</v>
      </c>
      <c r="F25" s="26" t="s">
        <v>128</v>
      </c>
      <c r="G25" s="27">
        <v>45225</v>
      </c>
      <c r="H25" s="18"/>
      <c r="I25" s="28"/>
      <c r="J25" s="62"/>
      <c r="K25" s="63"/>
      <c r="L25" s="62"/>
      <c r="M25" s="18"/>
      <c r="N25" s="29"/>
      <c r="O25" s="62"/>
      <c r="P25" s="72"/>
      <c r="Q25" s="62"/>
      <c r="R25" s="18"/>
      <c r="S25" s="29"/>
      <c r="T25" s="62"/>
      <c r="U25" s="72"/>
      <c r="V25" s="62"/>
      <c r="W25" s="18">
        <v>1</v>
      </c>
      <c r="X25" s="29">
        <v>0.34</v>
      </c>
      <c r="Y25" s="62">
        <v>1</v>
      </c>
      <c r="Z25" s="72">
        <v>0.34</v>
      </c>
      <c r="AA25" s="77" t="s">
        <v>195</v>
      </c>
      <c r="AB25" s="18"/>
      <c r="AC25" s="29"/>
      <c r="AD25" s="62"/>
      <c r="AE25" s="72"/>
      <c r="AF25" s="62"/>
      <c r="AG25" s="18"/>
      <c r="AH25" s="29"/>
      <c r="AI25" s="62"/>
      <c r="AJ25" s="72"/>
      <c r="AK25" s="62"/>
      <c r="AL25" s="18">
        <v>1</v>
      </c>
      <c r="AM25" s="29">
        <v>0.33</v>
      </c>
      <c r="AN25" s="62"/>
      <c r="AO25" s="72"/>
      <c r="AP25" s="62"/>
      <c r="AQ25" s="18"/>
      <c r="AR25" s="29"/>
      <c r="AS25" s="62"/>
      <c r="AT25" s="72"/>
      <c r="AU25" s="62"/>
      <c r="AV25" s="18"/>
      <c r="AW25" s="29"/>
      <c r="AX25" s="62"/>
      <c r="AY25" s="72"/>
      <c r="AZ25" s="62"/>
      <c r="BA25" s="18">
        <v>1</v>
      </c>
      <c r="BB25" s="29">
        <v>0.33</v>
      </c>
      <c r="BC25" s="62"/>
      <c r="BD25" s="72"/>
      <c r="BE25" s="62"/>
      <c r="BF25" s="18"/>
      <c r="BG25" s="29"/>
      <c r="BH25" s="62"/>
      <c r="BI25" s="72"/>
      <c r="BJ25" s="62"/>
      <c r="BK25" s="18"/>
      <c r="BL25" s="29"/>
      <c r="BM25" s="62"/>
      <c r="BN25" s="72"/>
      <c r="BO25" s="62"/>
      <c r="BP25" s="18">
        <f t="shared" si="0"/>
        <v>3</v>
      </c>
      <c r="BQ25" s="29">
        <f t="shared" si="0"/>
        <v>1</v>
      </c>
      <c r="BR25" s="18">
        <f t="shared" si="0"/>
        <v>1</v>
      </c>
      <c r="BS25" s="29">
        <f t="shared" si="0"/>
        <v>0.34</v>
      </c>
    </row>
    <row r="26" spans="1:71" ht="114" hidden="1">
      <c r="A26" s="30" t="s">
        <v>189</v>
      </c>
      <c r="B26" s="30" t="s">
        <v>190</v>
      </c>
      <c r="C26" s="18" t="s">
        <v>118</v>
      </c>
      <c r="D26" s="25" t="s">
        <v>196</v>
      </c>
      <c r="E26" s="25" t="s">
        <v>197</v>
      </c>
      <c r="F26" s="26" t="s">
        <v>128</v>
      </c>
      <c r="G26" s="27">
        <v>45257</v>
      </c>
      <c r="H26" s="18"/>
      <c r="I26" s="28"/>
      <c r="J26" s="62"/>
      <c r="K26" s="63"/>
      <c r="L26" s="79" t="s">
        <v>24</v>
      </c>
      <c r="M26" s="18"/>
      <c r="N26" s="29"/>
      <c r="O26" s="62"/>
      <c r="P26" s="72"/>
      <c r="Q26" s="62"/>
      <c r="R26" s="18"/>
      <c r="S26" s="29"/>
      <c r="T26" s="62"/>
      <c r="U26" s="72"/>
      <c r="V26" s="62"/>
      <c r="W26" s="18"/>
      <c r="X26" s="29"/>
      <c r="Y26" s="62"/>
      <c r="Z26" s="72"/>
      <c r="AA26" s="62"/>
      <c r="AB26" s="18"/>
      <c r="AC26" s="29"/>
      <c r="AD26" s="62"/>
      <c r="AE26" s="72"/>
      <c r="AF26" s="62"/>
      <c r="AG26" s="18">
        <v>1</v>
      </c>
      <c r="AH26" s="29">
        <v>0.5</v>
      </c>
      <c r="AI26" s="62">
        <v>1</v>
      </c>
      <c r="AJ26" s="72">
        <v>0.5</v>
      </c>
      <c r="AK26" s="79" t="s">
        <v>198</v>
      </c>
      <c r="AL26" s="18"/>
      <c r="AM26" s="29"/>
      <c r="AN26" s="62"/>
      <c r="AO26" s="72"/>
      <c r="AP26" s="62"/>
      <c r="AQ26" s="18"/>
      <c r="AR26" s="29"/>
      <c r="AS26" s="62"/>
      <c r="AT26" s="72"/>
      <c r="AU26" s="62"/>
      <c r="AV26" s="18"/>
      <c r="AW26" s="29"/>
      <c r="AX26" s="62"/>
      <c r="AY26" s="72"/>
      <c r="AZ26" s="62"/>
      <c r="BA26" s="18"/>
      <c r="BB26" s="29"/>
      <c r="BC26" s="62"/>
      <c r="BD26" s="72"/>
      <c r="BE26" s="62"/>
      <c r="BF26" s="18">
        <v>1</v>
      </c>
      <c r="BG26" s="29">
        <v>0.5</v>
      </c>
      <c r="BH26" s="62"/>
      <c r="BI26" s="72"/>
      <c r="BJ26" s="62"/>
      <c r="BK26" s="18"/>
      <c r="BL26" s="29"/>
      <c r="BM26" s="62"/>
      <c r="BN26" s="72"/>
      <c r="BO26" s="62"/>
      <c r="BP26" s="18">
        <f t="shared" si="0"/>
        <v>2</v>
      </c>
      <c r="BQ26" s="29">
        <f t="shared" si="0"/>
        <v>1</v>
      </c>
      <c r="BR26" s="18">
        <f t="shared" si="0"/>
        <v>1</v>
      </c>
      <c r="BS26" s="29">
        <f t="shared" si="0"/>
        <v>0.5</v>
      </c>
    </row>
    <row r="27" spans="1:71" ht="114" hidden="1">
      <c r="A27" s="30" t="s">
        <v>189</v>
      </c>
      <c r="B27" s="30" t="s">
        <v>199</v>
      </c>
      <c r="C27" s="18" t="s">
        <v>40</v>
      </c>
      <c r="D27" s="25" t="s">
        <v>200</v>
      </c>
      <c r="E27" s="25" t="s">
        <v>201</v>
      </c>
      <c r="F27" s="26" t="s">
        <v>128</v>
      </c>
      <c r="G27" s="27">
        <v>45225</v>
      </c>
      <c r="H27" s="18"/>
      <c r="I27" s="28"/>
      <c r="J27" s="62"/>
      <c r="K27" s="63"/>
      <c r="L27" s="79"/>
      <c r="M27" s="18"/>
      <c r="N27" s="29"/>
      <c r="O27" s="62"/>
      <c r="P27" s="72"/>
      <c r="Q27" s="62"/>
      <c r="R27" s="18"/>
      <c r="S27" s="29"/>
      <c r="T27" s="62"/>
      <c r="U27" s="72"/>
      <c r="V27" s="62"/>
      <c r="W27" s="18">
        <v>1</v>
      </c>
      <c r="X27" s="29">
        <v>0.34</v>
      </c>
      <c r="Y27" s="79">
        <v>1</v>
      </c>
      <c r="Z27" s="72">
        <v>0.34</v>
      </c>
      <c r="AA27" s="77" t="s">
        <v>202</v>
      </c>
      <c r="AB27" s="18"/>
      <c r="AC27" s="29"/>
      <c r="AD27" s="79"/>
      <c r="AE27" s="72"/>
      <c r="AF27" s="62"/>
      <c r="AG27" s="18"/>
      <c r="AH27" s="29"/>
      <c r="AI27" s="62"/>
      <c r="AJ27" s="72"/>
      <c r="AK27" s="62"/>
      <c r="AL27" s="18">
        <v>1</v>
      </c>
      <c r="AM27" s="29">
        <v>0.33</v>
      </c>
      <c r="AN27" s="62"/>
      <c r="AO27" s="72"/>
      <c r="AP27" s="62"/>
      <c r="AQ27" s="18"/>
      <c r="AR27" s="29"/>
      <c r="AS27" s="62"/>
      <c r="AT27" s="72"/>
      <c r="AU27" s="62"/>
      <c r="AV27" s="18"/>
      <c r="AW27" s="29"/>
      <c r="AX27" s="62"/>
      <c r="AY27" s="72"/>
      <c r="AZ27" s="62"/>
      <c r="BA27" s="18">
        <v>1</v>
      </c>
      <c r="BB27" s="29">
        <v>0.33</v>
      </c>
      <c r="BC27" s="62"/>
      <c r="BD27" s="72"/>
      <c r="BE27" s="62"/>
      <c r="BF27" s="18"/>
      <c r="BG27" s="29"/>
      <c r="BH27" s="62"/>
      <c r="BI27" s="72"/>
      <c r="BJ27" s="62"/>
      <c r="BK27" s="18"/>
      <c r="BL27" s="29"/>
      <c r="BM27" s="62"/>
      <c r="BN27" s="72"/>
      <c r="BO27" s="62"/>
      <c r="BP27" s="18">
        <f t="shared" si="0"/>
        <v>3</v>
      </c>
      <c r="BQ27" s="29">
        <f t="shared" si="0"/>
        <v>1</v>
      </c>
      <c r="BR27" s="18">
        <f t="shared" si="0"/>
        <v>1</v>
      </c>
      <c r="BS27" s="29">
        <f t="shared" si="0"/>
        <v>0.34</v>
      </c>
    </row>
    <row r="28" spans="1:71" ht="71.25" hidden="1">
      <c r="A28" s="30" t="s">
        <v>189</v>
      </c>
      <c r="B28" s="30" t="s">
        <v>203</v>
      </c>
      <c r="C28" s="18" t="s">
        <v>46</v>
      </c>
      <c r="D28" s="25" t="s">
        <v>204</v>
      </c>
      <c r="E28" s="25" t="s">
        <v>205</v>
      </c>
      <c r="F28" s="26" t="s">
        <v>128</v>
      </c>
      <c r="G28" s="27">
        <v>45286</v>
      </c>
      <c r="H28" s="18"/>
      <c r="I28" s="28"/>
      <c r="J28" s="62"/>
      <c r="K28" s="63"/>
      <c r="L28" s="62"/>
      <c r="M28" s="18"/>
      <c r="N28" s="29"/>
      <c r="O28" s="62"/>
      <c r="P28" s="72"/>
      <c r="Q28" s="62"/>
      <c r="R28" s="18"/>
      <c r="S28" s="29"/>
      <c r="T28" s="62"/>
      <c r="U28" s="72"/>
      <c r="V28" s="62"/>
      <c r="W28" s="18"/>
      <c r="X28" s="29"/>
      <c r="Y28" s="62"/>
      <c r="Z28" s="72"/>
      <c r="AA28" s="62"/>
      <c r="AB28" s="18"/>
      <c r="AC28" s="29"/>
      <c r="AD28" s="62"/>
      <c r="AE28" s="72"/>
      <c r="AF28" s="62"/>
      <c r="AG28" s="18"/>
      <c r="AH28" s="29"/>
      <c r="AI28" s="62"/>
      <c r="AJ28" s="72"/>
      <c r="AK28" s="62"/>
      <c r="AL28" s="18">
        <v>1</v>
      </c>
      <c r="AM28" s="29">
        <v>0.5</v>
      </c>
      <c r="AN28" s="62"/>
      <c r="AO28" s="72"/>
      <c r="AP28" s="62"/>
      <c r="AQ28" s="18"/>
      <c r="AR28" s="29"/>
      <c r="AS28" s="62"/>
      <c r="AT28" s="72"/>
      <c r="AU28" s="62"/>
      <c r="AV28" s="18"/>
      <c r="AW28" s="29"/>
      <c r="AX28" s="62"/>
      <c r="AY28" s="72"/>
      <c r="AZ28" s="62"/>
      <c r="BA28" s="18"/>
      <c r="BB28" s="29"/>
      <c r="BC28" s="62"/>
      <c r="BD28" s="72"/>
      <c r="BE28" s="62"/>
      <c r="BF28" s="18"/>
      <c r="BG28" s="29"/>
      <c r="BH28" s="62"/>
      <c r="BI28" s="72"/>
      <c r="BJ28" s="62"/>
      <c r="BK28" s="18">
        <v>1</v>
      </c>
      <c r="BL28" s="29">
        <v>0.5</v>
      </c>
      <c r="BM28" s="62"/>
      <c r="BN28" s="72"/>
      <c r="BO28" s="62"/>
      <c r="BP28" s="18">
        <f t="shared" si="0"/>
        <v>2</v>
      </c>
      <c r="BQ28" s="29">
        <f t="shared" si="0"/>
        <v>1</v>
      </c>
      <c r="BR28" s="18">
        <f t="shared" si="0"/>
        <v>0</v>
      </c>
      <c r="BS28" s="29">
        <f t="shared" si="0"/>
        <v>0</v>
      </c>
    </row>
    <row r="29" spans="1:71" ht="57" hidden="1">
      <c r="A29" s="30" t="s">
        <v>189</v>
      </c>
      <c r="B29" s="30" t="s">
        <v>203</v>
      </c>
      <c r="C29" s="18" t="s">
        <v>49</v>
      </c>
      <c r="D29" s="25" t="s">
        <v>206</v>
      </c>
      <c r="E29" s="25" t="s">
        <v>207</v>
      </c>
      <c r="F29" s="26" t="s">
        <v>208</v>
      </c>
      <c r="G29" s="27">
        <v>45286</v>
      </c>
      <c r="H29" s="18"/>
      <c r="I29" s="28"/>
      <c r="J29" s="62"/>
      <c r="K29" s="63"/>
      <c r="L29" s="62"/>
      <c r="M29" s="18"/>
      <c r="N29" s="29"/>
      <c r="O29" s="62"/>
      <c r="P29" s="72"/>
      <c r="Q29" s="62"/>
      <c r="R29" s="18"/>
      <c r="S29" s="29"/>
      <c r="T29" s="62"/>
      <c r="U29" s="72"/>
      <c r="V29" s="62"/>
      <c r="W29" s="18"/>
      <c r="X29" s="29"/>
      <c r="Y29" s="62"/>
      <c r="Z29" s="72"/>
      <c r="AA29" s="62"/>
      <c r="AB29" s="18"/>
      <c r="AC29" s="29"/>
      <c r="AD29" s="62"/>
      <c r="AE29" s="72"/>
      <c r="AF29" s="62"/>
      <c r="AG29" s="18"/>
      <c r="AH29" s="29"/>
      <c r="AI29" s="62"/>
      <c r="AJ29" s="72"/>
      <c r="AK29" s="62"/>
      <c r="AL29" s="18">
        <v>3</v>
      </c>
      <c r="AM29" s="29">
        <v>0.6</v>
      </c>
      <c r="AN29" s="62"/>
      <c r="AO29" s="72"/>
      <c r="AP29" s="62"/>
      <c r="AQ29" s="18"/>
      <c r="AR29" s="29"/>
      <c r="AS29" s="62"/>
      <c r="AT29" s="72"/>
      <c r="AU29" s="62"/>
      <c r="AV29" s="18"/>
      <c r="AW29" s="29"/>
      <c r="AX29" s="62"/>
      <c r="AY29" s="72"/>
      <c r="AZ29" s="62"/>
      <c r="BA29" s="18"/>
      <c r="BB29" s="29"/>
      <c r="BC29" s="62"/>
      <c r="BD29" s="72"/>
      <c r="BE29" s="62"/>
      <c r="BF29" s="18"/>
      <c r="BG29" s="29"/>
      <c r="BH29" s="62"/>
      <c r="BI29" s="72"/>
      <c r="BJ29" s="62"/>
      <c r="BK29" s="18">
        <v>2</v>
      </c>
      <c r="BL29" s="29">
        <v>0.4</v>
      </c>
      <c r="BM29" s="62"/>
      <c r="BN29" s="72"/>
      <c r="BO29" s="62"/>
      <c r="BP29" s="18">
        <f t="shared" si="0"/>
        <v>5</v>
      </c>
      <c r="BQ29" s="29">
        <f t="shared" si="0"/>
        <v>1</v>
      </c>
      <c r="BR29" s="18">
        <f t="shared" si="0"/>
        <v>0</v>
      </c>
      <c r="BS29" s="29">
        <f t="shared" si="0"/>
        <v>0</v>
      </c>
    </row>
    <row r="30" spans="1:71" ht="85.5" hidden="1">
      <c r="A30" s="30" t="s">
        <v>189</v>
      </c>
      <c r="B30" s="30" t="s">
        <v>203</v>
      </c>
      <c r="C30" s="18" t="s">
        <v>209</v>
      </c>
      <c r="D30" s="25" t="s">
        <v>210</v>
      </c>
      <c r="E30" s="25" t="s">
        <v>211</v>
      </c>
      <c r="F30" s="26" t="s">
        <v>128</v>
      </c>
      <c r="G30" s="27">
        <v>45257</v>
      </c>
      <c r="H30" s="18"/>
      <c r="I30" s="28"/>
      <c r="J30" s="62"/>
      <c r="K30" s="63"/>
      <c r="L30" s="62"/>
      <c r="M30" s="18"/>
      <c r="N30" s="29"/>
      <c r="O30" s="62"/>
      <c r="P30" s="72"/>
      <c r="Q30" s="62"/>
      <c r="R30" s="18"/>
      <c r="S30" s="29"/>
      <c r="T30" s="62"/>
      <c r="U30" s="72"/>
      <c r="V30" s="62"/>
      <c r="W30" s="18"/>
      <c r="X30" s="29"/>
      <c r="Y30" s="62"/>
      <c r="Z30" s="72"/>
      <c r="AA30" s="62"/>
      <c r="AB30" s="18"/>
      <c r="AC30" s="29"/>
      <c r="AD30" s="62"/>
      <c r="AE30" s="72"/>
      <c r="AF30" s="62"/>
      <c r="AG30" s="18"/>
      <c r="AH30" s="29"/>
      <c r="AI30" s="62"/>
      <c r="AJ30" s="72"/>
      <c r="AK30" s="62"/>
      <c r="AL30" s="18">
        <v>3</v>
      </c>
      <c r="AM30" s="29">
        <v>0.6</v>
      </c>
      <c r="AN30" s="62"/>
      <c r="AO30" s="72"/>
      <c r="AP30" s="62"/>
      <c r="AQ30" s="18"/>
      <c r="AR30" s="29"/>
      <c r="AS30" s="62"/>
      <c r="AT30" s="72"/>
      <c r="AU30" s="62"/>
      <c r="AV30" s="18"/>
      <c r="AW30" s="29"/>
      <c r="AX30" s="62"/>
      <c r="AY30" s="72"/>
      <c r="AZ30" s="62"/>
      <c r="BA30" s="18"/>
      <c r="BB30" s="29"/>
      <c r="BC30" s="62"/>
      <c r="BD30" s="72"/>
      <c r="BE30" s="62"/>
      <c r="BF30" s="18"/>
      <c r="BG30" s="29"/>
      <c r="BH30" s="62"/>
      <c r="BI30" s="72"/>
      <c r="BJ30" s="62"/>
      <c r="BK30" s="18">
        <v>2</v>
      </c>
      <c r="BL30" s="29">
        <v>0.4</v>
      </c>
      <c r="BM30" s="62"/>
      <c r="BN30" s="72"/>
      <c r="BO30" s="62"/>
      <c r="BP30" s="18">
        <f t="shared" si="0"/>
        <v>5</v>
      </c>
      <c r="BQ30" s="29">
        <f t="shared" si="0"/>
        <v>1</v>
      </c>
      <c r="BR30" s="18">
        <f t="shared" si="0"/>
        <v>0</v>
      </c>
      <c r="BS30" s="29">
        <f t="shared" si="0"/>
        <v>0</v>
      </c>
    </row>
    <row r="31" spans="1:71" ht="71.25" hidden="1">
      <c r="A31" s="30" t="s">
        <v>189</v>
      </c>
      <c r="B31" s="30" t="s">
        <v>212</v>
      </c>
      <c r="C31" s="18" t="s">
        <v>151</v>
      </c>
      <c r="D31" s="25" t="s">
        <v>213</v>
      </c>
      <c r="E31" s="25" t="s">
        <v>205</v>
      </c>
      <c r="F31" s="26" t="s">
        <v>128</v>
      </c>
      <c r="G31" s="27">
        <v>45286</v>
      </c>
      <c r="H31" s="18"/>
      <c r="I31" s="28"/>
      <c r="J31" s="62"/>
      <c r="K31" s="63"/>
      <c r="L31" s="62"/>
      <c r="M31" s="18"/>
      <c r="N31" s="29"/>
      <c r="O31" s="62"/>
      <c r="P31" s="72"/>
      <c r="Q31" s="62"/>
      <c r="R31" s="18"/>
      <c r="S31" s="29"/>
      <c r="T31" s="62"/>
      <c r="U31" s="72"/>
      <c r="V31" s="62"/>
      <c r="W31" s="18"/>
      <c r="X31" s="29"/>
      <c r="Y31" s="62"/>
      <c r="Z31" s="72"/>
      <c r="AA31" s="62"/>
      <c r="AB31" s="18"/>
      <c r="AC31" s="29"/>
      <c r="AD31" s="62"/>
      <c r="AE31" s="72"/>
      <c r="AF31" s="62"/>
      <c r="AG31" s="18"/>
      <c r="AH31" s="29"/>
      <c r="AI31" s="62"/>
      <c r="AJ31" s="72"/>
      <c r="AK31" s="62"/>
      <c r="AL31" s="18">
        <v>1</v>
      </c>
      <c r="AM31" s="29">
        <v>0.5</v>
      </c>
      <c r="AN31" s="62"/>
      <c r="AO31" s="72"/>
      <c r="AP31" s="62"/>
      <c r="AQ31" s="18"/>
      <c r="AR31" s="29"/>
      <c r="AS31" s="62"/>
      <c r="AT31" s="72"/>
      <c r="AU31" s="62"/>
      <c r="AV31" s="18"/>
      <c r="AW31" s="29"/>
      <c r="AX31" s="62"/>
      <c r="AY31" s="72"/>
      <c r="AZ31" s="62"/>
      <c r="BA31" s="18"/>
      <c r="BB31" s="29"/>
      <c r="BC31" s="62"/>
      <c r="BD31" s="72"/>
      <c r="BE31" s="62"/>
      <c r="BF31" s="18"/>
      <c r="BG31" s="29"/>
      <c r="BH31" s="62"/>
      <c r="BI31" s="72"/>
      <c r="BJ31" s="62"/>
      <c r="BK31" s="18">
        <v>1</v>
      </c>
      <c r="BL31" s="29">
        <v>0.5</v>
      </c>
      <c r="BM31" s="62"/>
      <c r="BN31" s="72"/>
      <c r="BO31" s="62"/>
      <c r="BP31" s="18">
        <f t="shared" si="0"/>
        <v>2</v>
      </c>
      <c r="BQ31" s="29">
        <f t="shared" si="0"/>
        <v>1</v>
      </c>
      <c r="BR31" s="18">
        <f t="shared" si="0"/>
        <v>0</v>
      </c>
      <c r="BS31" s="29">
        <f t="shared" si="0"/>
        <v>0</v>
      </c>
    </row>
    <row r="32" spans="1:71" ht="42.75" hidden="1">
      <c r="A32" s="30" t="s">
        <v>189</v>
      </c>
      <c r="B32" s="30" t="s">
        <v>212</v>
      </c>
      <c r="C32" s="18" t="s">
        <v>179</v>
      </c>
      <c r="D32" s="25" t="s">
        <v>214</v>
      </c>
      <c r="E32" s="25" t="s">
        <v>215</v>
      </c>
      <c r="F32" s="26" t="s">
        <v>128</v>
      </c>
      <c r="G32" s="27">
        <v>45015</v>
      </c>
      <c r="H32" s="18"/>
      <c r="I32" s="28"/>
      <c r="J32" s="62"/>
      <c r="K32" s="63"/>
      <c r="L32" s="62"/>
      <c r="M32" s="18"/>
      <c r="N32" s="29"/>
      <c r="O32" s="62"/>
      <c r="P32" s="72"/>
      <c r="Q32" s="62"/>
      <c r="R32" s="18"/>
      <c r="S32" s="29"/>
      <c r="T32" s="62"/>
      <c r="U32" s="72"/>
      <c r="V32" s="62"/>
      <c r="W32" s="18"/>
      <c r="X32" s="29"/>
      <c r="Y32" s="62"/>
      <c r="Z32" s="72"/>
      <c r="AA32" s="62"/>
      <c r="AB32" s="18"/>
      <c r="AC32" s="29"/>
      <c r="AD32" s="62"/>
      <c r="AE32" s="72"/>
      <c r="AF32" s="62"/>
      <c r="AG32" s="18"/>
      <c r="AH32" s="29"/>
      <c r="AI32" s="62"/>
      <c r="AJ32" s="72"/>
      <c r="AK32" s="62"/>
      <c r="AL32" s="18"/>
      <c r="AM32" s="29"/>
      <c r="AN32" s="62"/>
      <c r="AO32" s="72"/>
      <c r="AP32" s="62"/>
      <c r="AQ32" s="18"/>
      <c r="AR32" s="29"/>
      <c r="AS32" s="62"/>
      <c r="AT32" s="72"/>
      <c r="AU32" s="62"/>
      <c r="AV32" s="18"/>
      <c r="AW32" s="29"/>
      <c r="AX32" s="62"/>
      <c r="AY32" s="72"/>
      <c r="AZ32" s="62"/>
      <c r="BA32" s="18"/>
      <c r="BB32" s="29"/>
      <c r="BC32" s="62"/>
      <c r="BD32" s="72"/>
      <c r="BE32" s="62"/>
      <c r="BF32" s="18"/>
      <c r="BG32" s="29"/>
      <c r="BH32" s="62"/>
      <c r="BI32" s="72"/>
      <c r="BJ32" s="62"/>
      <c r="BK32" s="18"/>
      <c r="BL32" s="29"/>
      <c r="BM32" s="62"/>
      <c r="BN32" s="72"/>
      <c r="BO32" s="62"/>
      <c r="BP32" s="18">
        <f t="shared" si="0"/>
        <v>0</v>
      </c>
      <c r="BQ32" s="29">
        <f t="shared" si="0"/>
        <v>0</v>
      </c>
      <c r="BR32" s="18">
        <f t="shared" si="0"/>
        <v>0</v>
      </c>
      <c r="BS32" s="29">
        <f t="shared" si="0"/>
        <v>0</v>
      </c>
    </row>
    <row r="33" spans="1:71" ht="72.75" hidden="1" customHeight="1">
      <c r="A33" s="30" t="s">
        <v>189</v>
      </c>
      <c r="B33" s="30" t="s">
        <v>216</v>
      </c>
      <c r="C33" s="18" t="s">
        <v>155</v>
      </c>
      <c r="D33" s="25" t="s">
        <v>217</v>
      </c>
      <c r="E33" s="25" t="s">
        <v>218</v>
      </c>
      <c r="F33" s="26" t="s">
        <v>128</v>
      </c>
      <c r="G33" s="27">
        <v>45258</v>
      </c>
      <c r="H33" s="18"/>
      <c r="I33" s="28"/>
      <c r="J33" s="62"/>
      <c r="K33" s="63"/>
      <c r="L33" s="62"/>
      <c r="M33" s="18"/>
      <c r="N33" s="29"/>
      <c r="O33" s="62"/>
      <c r="P33" s="72"/>
      <c r="Q33" s="62"/>
      <c r="R33" s="18"/>
      <c r="S33" s="29"/>
      <c r="T33" s="62"/>
      <c r="U33" s="72"/>
      <c r="V33" s="62"/>
      <c r="W33" s="18"/>
      <c r="X33" s="29"/>
      <c r="Y33" s="62"/>
      <c r="Z33" s="72"/>
      <c r="AA33" s="62"/>
      <c r="AB33" s="18"/>
      <c r="AC33" s="29"/>
      <c r="AD33" s="62"/>
      <c r="AE33" s="72"/>
      <c r="AF33" s="62"/>
      <c r="AG33" s="18"/>
      <c r="AH33" s="29"/>
      <c r="AI33" s="62"/>
      <c r="AJ33" s="72"/>
      <c r="AK33" s="62"/>
      <c r="AL33" s="18">
        <v>1</v>
      </c>
      <c r="AM33" s="29">
        <v>0.5</v>
      </c>
      <c r="AN33" s="62"/>
      <c r="AO33" s="72"/>
      <c r="AP33" s="62"/>
      <c r="AQ33" s="18"/>
      <c r="AR33" s="29"/>
      <c r="AS33" s="62"/>
      <c r="AT33" s="72"/>
      <c r="AU33" s="62"/>
      <c r="AV33" s="18"/>
      <c r="AW33" s="29"/>
      <c r="AX33" s="62"/>
      <c r="AY33" s="72"/>
      <c r="AZ33" s="62"/>
      <c r="BA33" s="18"/>
      <c r="BB33" s="29"/>
      <c r="BC33" s="62"/>
      <c r="BD33" s="72"/>
      <c r="BE33" s="62"/>
      <c r="BF33" s="18">
        <v>1</v>
      </c>
      <c r="BG33" s="29">
        <v>0.5</v>
      </c>
      <c r="BH33" s="62"/>
      <c r="BI33" s="72"/>
      <c r="BJ33" s="62"/>
      <c r="BK33" s="18"/>
      <c r="BL33" s="29"/>
      <c r="BM33" s="62"/>
      <c r="BN33" s="72"/>
      <c r="BO33" s="62"/>
      <c r="BP33" s="18">
        <f t="shared" si="0"/>
        <v>2</v>
      </c>
      <c r="BQ33" s="29">
        <f t="shared" si="0"/>
        <v>1</v>
      </c>
      <c r="BR33" s="18">
        <f t="shared" si="0"/>
        <v>0</v>
      </c>
      <c r="BS33" s="29">
        <f t="shared" si="0"/>
        <v>0</v>
      </c>
    </row>
    <row r="34" spans="1:71" ht="85.5" hidden="1">
      <c r="A34" s="30" t="s">
        <v>189</v>
      </c>
      <c r="B34" s="30" t="s">
        <v>216</v>
      </c>
      <c r="C34" s="41" t="s">
        <v>159</v>
      </c>
      <c r="D34" s="42" t="s">
        <v>219</v>
      </c>
      <c r="E34" s="42" t="s">
        <v>220</v>
      </c>
      <c r="F34" s="43" t="s">
        <v>128</v>
      </c>
      <c r="G34" s="44">
        <v>45289</v>
      </c>
      <c r="H34" s="41"/>
      <c r="I34" s="54"/>
      <c r="J34" s="68"/>
      <c r="K34" s="69"/>
      <c r="L34" s="78" t="s">
        <v>221</v>
      </c>
      <c r="M34" s="41"/>
      <c r="N34" s="55"/>
      <c r="O34" s="68"/>
      <c r="P34" s="75"/>
      <c r="Q34" s="68"/>
      <c r="R34" s="41"/>
      <c r="S34" s="55"/>
      <c r="T34" s="68"/>
      <c r="U34" s="75"/>
      <c r="V34" s="68"/>
      <c r="W34" s="41"/>
      <c r="X34" s="55"/>
      <c r="Y34" s="68"/>
      <c r="Z34" s="75"/>
      <c r="AA34" s="68"/>
      <c r="AB34" s="41"/>
      <c r="AC34" s="55"/>
      <c r="AD34" s="68"/>
      <c r="AE34" s="75"/>
      <c r="AF34" s="68"/>
      <c r="AG34" s="41">
        <v>1</v>
      </c>
      <c r="AH34" s="55">
        <v>0.5</v>
      </c>
      <c r="AI34" s="68"/>
      <c r="AJ34" s="75"/>
      <c r="AK34" s="68"/>
      <c r="AL34" s="41"/>
      <c r="AM34" s="55"/>
      <c r="AN34" s="68"/>
      <c r="AO34" s="75"/>
      <c r="AP34" s="68"/>
      <c r="AQ34" s="41"/>
      <c r="AR34" s="55"/>
      <c r="AS34" s="68"/>
      <c r="AT34" s="75"/>
      <c r="AU34" s="68"/>
      <c r="AV34" s="41"/>
      <c r="AW34" s="55"/>
      <c r="AX34" s="68"/>
      <c r="AY34" s="75"/>
      <c r="AZ34" s="68"/>
      <c r="BA34" s="41"/>
      <c r="BB34" s="55"/>
      <c r="BC34" s="68"/>
      <c r="BD34" s="75"/>
      <c r="BE34" s="68"/>
      <c r="BF34" s="41"/>
      <c r="BG34" s="55"/>
      <c r="BH34" s="68"/>
      <c r="BI34" s="75"/>
      <c r="BJ34" s="68"/>
      <c r="BK34" s="41">
        <v>1</v>
      </c>
      <c r="BL34" s="55">
        <v>0.5</v>
      </c>
      <c r="BM34" s="68"/>
      <c r="BN34" s="75"/>
      <c r="BO34" s="68"/>
      <c r="BP34" s="18">
        <f t="shared" si="0"/>
        <v>2</v>
      </c>
      <c r="BQ34" s="29">
        <f t="shared" si="0"/>
        <v>1</v>
      </c>
      <c r="BR34" s="18">
        <f t="shared" si="0"/>
        <v>0</v>
      </c>
      <c r="BS34" s="29">
        <f t="shared" si="0"/>
        <v>0</v>
      </c>
    </row>
    <row r="35" spans="1:71" ht="71.25" hidden="1">
      <c r="A35" s="45" t="s">
        <v>189</v>
      </c>
      <c r="B35" s="45" t="s">
        <v>222</v>
      </c>
      <c r="C35" s="46" t="s">
        <v>187</v>
      </c>
      <c r="D35" s="47" t="s">
        <v>223</v>
      </c>
      <c r="E35" s="47" t="s">
        <v>224</v>
      </c>
      <c r="F35" s="48" t="s">
        <v>225</v>
      </c>
      <c r="G35" s="49">
        <v>45214</v>
      </c>
      <c r="H35" s="46"/>
      <c r="I35" s="50"/>
      <c r="J35" s="66"/>
      <c r="K35" s="67"/>
      <c r="L35" s="66"/>
      <c r="M35" s="46"/>
      <c r="N35" s="51"/>
      <c r="O35" s="66"/>
      <c r="P35" s="74"/>
      <c r="Q35" s="66"/>
      <c r="R35" s="46"/>
      <c r="S35" s="51"/>
      <c r="T35" s="66"/>
      <c r="U35" s="74"/>
      <c r="V35" s="66"/>
      <c r="W35" s="46">
        <v>1</v>
      </c>
      <c r="X35" s="51">
        <v>0.5</v>
      </c>
      <c r="Y35" s="66">
        <v>1</v>
      </c>
      <c r="Z35" s="74">
        <v>0.5</v>
      </c>
      <c r="AA35" s="70" t="s">
        <v>226</v>
      </c>
      <c r="AB35" s="46"/>
      <c r="AC35" s="51"/>
      <c r="AD35" s="66"/>
      <c r="AE35" s="74"/>
      <c r="AF35" s="66"/>
      <c r="AG35" s="46"/>
      <c r="AH35" s="51"/>
      <c r="AI35" s="66"/>
      <c r="AJ35" s="74"/>
      <c r="AK35" s="66"/>
      <c r="AL35" s="46"/>
      <c r="AM35" s="51"/>
      <c r="AN35" s="66"/>
      <c r="AO35" s="74"/>
      <c r="AP35" s="66"/>
      <c r="AQ35" s="46"/>
      <c r="AR35" s="51"/>
      <c r="AS35" s="66"/>
      <c r="AT35" s="74"/>
      <c r="AU35" s="66"/>
      <c r="AV35" s="46"/>
      <c r="AW35" s="51"/>
      <c r="AX35" s="66"/>
      <c r="AY35" s="74"/>
      <c r="AZ35" s="66"/>
      <c r="BA35" s="46">
        <v>1</v>
      </c>
      <c r="BB35" s="51">
        <v>0.5</v>
      </c>
      <c r="BC35" s="66"/>
      <c r="BD35" s="74"/>
      <c r="BE35" s="66"/>
      <c r="BF35" s="46"/>
      <c r="BG35" s="51"/>
      <c r="BH35" s="66"/>
      <c r="BI35" s="74"/>
      <c r="BJ35" s="66"/>
      <c r="BK35" s="46"/>
      <c r="BL35" s="51"/>
      <c r="BM35" s="66"/>
      <c r="BN35" s="74"/>
      <c r="BO35" s="66"/>
      <c r="BP35" s="46">
        <f t="shared" si="0"/>
        <v>2</v>
      </c>
      <c r="BQ35" s="51">
        <f t="shared" si="0"/>
        <v>1</v>
      </c>
      <c r="BR35" s="46">
        <f t="shared" si="0"/>
        <v>1</v>
      </c>
      <c r="BS35" s="51">
        <f t="shared" si="0"/>
        <v>0.5</v>
      </c>
    </row>
    <row r="36" spans="1:71" ht="57.75" hidden="1" customHeight="1">
      <c r="A36" s="484" t="s">
        <v>227</v>
      </c>
      <c r="B36" s="484" t="s">
        <v>228</v>
      </c>
      <c r="C36" s="485" t="s">
        <v>32</v>
      </c>
      <c r="D36" s="486" t="s">
        <v>229</v>
      </c>
      <c r="E36" s="486" t="s">
        <v>230</v>
      </c>
      <c r="F36" s="487" t="s">
        <v>231</v>
      </c>
      <c r="G36" s="488">
        <v>45257</v>
      </c>
      <c r="H36" s="485"/>
      <c r="I36" s="489"/>
      <c r="J36" s="490"/>
      <c r="K36" s="491"/>
      <c r="L36" s="490"/>
      <c r="M36" s="485"/>
      <c r="N36" s="492"/>
      <c r="O36" s="490"/>
      <c r="P36" s="493"/>
      <c r="Q36" s="490"/>
      <c r="R36" s="485"/>
      <c r="S36" s="492"/>
      <c r="T36" s="490"/>
      <c r="U36" s="493"/>
      <c r="V36" s="490"/>
      <c r="W36" s="485"/>
      <c r="X36" s="492"/>
      <c r="Y36" s="490"/>
      <c r="Z36" s="493"/>
      <c r="AA36" s="490"/>
      <c r="AB36" s="485"/>
      <c r="AC36" s="492"/>
      <c r="AD36" s="490"/>
      <c r="AE36" s="493"/>
      <c r="AF36" s="490"/>
      <c r="AG36" s="485"/>
      <c r="AH36" s="492"/>
      <c r="AI36" s="490"/>
      <c r="AJ36" s="493"/>
      <c r="AK36" s="490"/>
      <c r="AL36" s="485"/>
      <c r="AM36" s="492"/>
      <c r="AN36" s="490"/>
      <c r="AO36" s="493"/>
      <c r="AP36" s="490"/>
      <c r="AQ36" s="485"/>
      <c r="AR36" s="492"/>
      <c r="AS36" s="490"/>
      <c r="AT36" s="493"/>
      <c r="AU36" s="490"/>
      <c r="AV36" s="485"/>
      <c r="AW36" s="492"/>
      <c r="AX36" s="490"/>
      <c r="AY36" s="493"/>
      <c r="AZ36" s="490"/>
      <c r="BA36" s="485"/>
      <c r="BB36" s="492"/>
      <c r="BC36" s="490"/>
      <c r="BD36" s="493"/>
      <c r="BE36" s="490"/>
      <c r="BF36" s="485">
        <v>1</v>
      </c>
      <c r="BG36" s="492">
        <v>1</v>
      </c>
      <c r="BH36" s="490"/>
      <c r="BI36" s="493"/>
      <c r="BJ36" s="490"/>
      <c r="BK36" s="485"/>
      <c r="BL36" s="492"/>
      <c r="BM36" s="490"/>
      <c r="BN36" s="493"/>
      <c r="BO36" s="490"/>
      <c r="BP36" s="485">
        <f t="shared" si="0"/>
        <v>1</v>
      </c>
      <c r="BQ36" s="492">
        <f t="shared" si="0"/>
        <v>1</v>
      </c>
      <c r="BR36" s="485">
        <f t="shared" si="0"/>
        <v>0</v>
      </c>
      <c r="BS36" s="492">
        <f t="shared" si="0"/>
        <v>0</v>
      </c>
    </row>
    <row r="37" spans="1:71" ht="58.5" hidden="1" customHeight="1">
      <c r="A37" s="30" t="s">
        <v>227</v>
      </c>
      <c r="B37" s="30" t="s">
        <v>232</v>
      </c>
      <c r="C37" s="18" t="s">
        <v>40</v>
      </c>
      <c r="D37" s="25" t="s">
        <v>233</v>
      </c>
      <c r="E37" s="25" t="s">
        <v>234</v>
      </c>
      <c r="F37" s="26" t="s">
        <v>121</v>
      </c>
      <c r="G37" s="27">
        <v>45091</v>
      </c>
      <c r="H37" s="18"/>
      <c r="I37" s="28"/>
      <c r="J37" s="62"/>
      <c r="K37" s="63"/>
      <c r="L37" s="62"/>
      <c r="M37" s="18"/>
      <c r="N37" s="29"/>
      <c r="O37" s="62"/>
      <c r="P37" s="72"/>
      <c r="Q37" s="62"/>
      <c r="R37" s="18"/>
      <c r="S37" s="29"/>
      <c r="T37" s="62"/>
      <c r="U37" s="72"/>
      <c r="V37" s="62"/>
      <c r="W37" s="18"/>
      <c r="X37" s="29"/>
      <c r="Y37" s="62"/>
      <c r="Z37" s="72"/>
      <c r="AA37" s="62"/>
      <c r="AB37" s="18"/>
      <c r="AC37" s="29"/>
      <c r="AD37" s="62"/>
      <c r="AE37" s="72"/>
      <c r="AF37" s="62"/>
      <c r="AG37" s="18">
        <v>1</v>
      </c>
      <c r="AH37" s="29">
        <v>1</v>
      </c>
      <c r="AI37" s="62"/>
      <c r="AJ37" s="72"/>
      <c r="AK37" s="62"/>
      <c r="AL37" s="18"/>
      <c r="AM37" s="29"/>
      <c r="AN37" s="62"/>
      <c r="AO37" s="72"/>
      <c r="AP37" s="62"/>
      <c r="AQ37" s="18"/>
      <c r="AR37" s="29"/>
      <c r="AS37" s="62"/>
      <c r="AT37" s="72"/>
      <c r="AU37" s="62"/>
      <c r="AV37" s="18"/>
      <c r="AW37" s="29"/>
      <c r="AX37" s="62"/>
      <c r="AY37" s="72"/>
      <c r="AZ37" s="62"/>
      <c r="BA37" s="18"/>
      <c r="BB37" s="29"/>
      <c r="BC37" s="62"/>
      <c r="BD37" s="72"/>
      <c r="BE37" s="62"/>
      <c r="BF37" s="18"/>
      <c r="BG37" s="29"/>
      <c r="BH37" s="62"/>
      <c r="BI37" s="72"/>
      <c r="BJ37" s="62"/>
      <c r="BK37" s="18"/>
      <c r="BL37" s="29"/>
      <c r="BM37" s="62"/>
      <c r="BN37" s="72"/>
      <c r="BO37" s="62"/>
      <c r="BP37" s="22">
        <f t="shared" si="0"/>
        <v>1</v>
      </c>
      <c r="BQ37" s="24">
        <f t="shared" si="0"/>
        <v>1</v>
      </c>
      <c r="BR37" s="22">
        <f t="shared" si="0"/>
        <v>0</v>
      </c>
      <c r="BS37" s="24">
        <f t="shared" si="0"/>
        <v>0</v>
      </c>
    </row>
    <row r="38" spans="1:71" ht="58.5" hidden="1" customHeight="1">
      <c r="A38" s="30" t="s">
        <v>227</v>
      </c>
      <c r="B38" s="30" t="s">
        <v>232</v>
      </c>
      <c r="C38" s="18" t="s">
        <v>133</v>
      </c>
      <c r="D38" s="25" t="s">
        <v>235</v>
      </c>
      <c r="E38" s="25" t="s">
        <v>236</v>
      </c>
      <c r="F38" s="26" t="s">
        <v>121</v>
      </c>
      <c r="G38" s="27">
        <v>45120</v>
      </c>
      <c r="H38" s="18"/>
      <c r="I38" s="28"/>
      <c r="J38" s="62"/>
      <c r="K38" s="63"/>
      <c r="L38" s="62"/>
      <c r="M38" s="18"/>
      <c r="N38" s="29"/>
      <c r="O38" s="62"/>
      <c r="P38" s="72"/>
      <c r="Q38" s="62"/>
      <c r="R38" s="18"/>
      <c r="S38" s="29"/>
      <c r="T38" s="62"/>
      <c r="U38" s="72"/>
      <c r="V38" s="62"/>
      <c r="W38" s="18"/>
      <c r="X38" s="29"/>
      <c r="Y38" s="62"/>
      <c r="Z38" s="72"/>
      <c r="AA38" s="62"/>
      <c r="AB38" s="18"/>
      <c r="AC38" s="29"/>
      <c r="AD38" s="62"/>
      <c r="AE38" s="72"/>
      <c r="AF38" s="62"/>
      <c r="AG38" s="18"/>
      <c r="AH38" s="29"/>
      <c r="AI38" s="62"/>
      <c r="AJ38" s="72"/>
      <c r="AK38" s="62"/>
      <c r="AL38" s="18">
        <v>1</v>
      </c>
      <c r="AM38" s="29">
        <v>1</v>
      </c>
      <c r="AN38" s="62"/>
      <c r="AO38" s="72"/>
      <c r="AP38" s="62"/>
      <c r="AQ38" s="18"/>
      <c r="AR38" s="29"/>
      <c r="AS38" s="62"/>
      <c r="AT38" s="72"/>
      <c r="AU38" s="62"/>
      <c r="AV38" s="18"/>
      <c r="AW38" s="29"/>
      <c r="AX38" s="62"/>
      <c r="AY38" s="72"/>
      <c r="AZ38" s="62"/>
      <c r="BA38" s="18"/>
      <c r="BB38" s="29"/>
      <c r="BC38" s="62"/>
      <c r="BD38" s="72"/>
      <c r="BE38" s="62"/>
      <c r="BF38" s="18"/>
      <c r="BG38" s="29"/>
      <c r="BH38" s="62"/>
      <c r="BI38" s="72"/>
      <c r="BJ38" s="62"/>
      <c r="BK38" s="18"/>
      <c r="BL38" s="29"/>
      <c r="BM38" s="62"/>
      <c r="BN38" s="72"/>
      <c r="BO38" s="62"/>
      <c r="BP38" s="22">
        <f t="shared" si="0"/>
        <v>1</v>
      </c>
      <c r="BQ38" s="24">
        <f t="shared" si="0"/>
        <v>1</v>
      </c>
      <c r="BR38" s="22">
        <f t="shared" si="0"/>
        <v>0</v>
      </c>
      <c r="BS38" s="24">
        <f t="shared" si="0"/>
        <v>0</v>
      </c>
    </row>
    <row r="39" spans="1:71" ht="28.5" hidden="1">
      <c r="A39" s="45" t="s">
        <v>227</v>
      </c>
      <c r="B39" s="45" t="s">
        <v>232</v>
      </c>
      <c r="C39" s="46" t="s">
        <v>138</v>
      </c>
      <c r="D39" s="47" t="s">
        <v>237</v>
      </c>
      <c r="E39" s="47" t="s">
        <v>238</v>
      </c>
      <c r="F39" s="48" t="s">
        <v>121</v>
      </c>
      <c r="G39" s="49">
        <v>45281</v>
      </c>
      <c r="H39" s="46"/>
      <c r="I39" s="50"/>
      <c r="J39" s="66"/>
      <c r="K39" s="67"/>
      <c r="L39" s="66"/>
      <c r="M39" s="46"/>
      <c r="N39" s="51"/>
      <c r="O39" s="66"/>
      <c r="P39" s="74"/>
      <c r="Q39" s="66"/>
      <c r="R39" s="46"/>
      <c r="S39" s="51"/>
      <c r="T39" s="66"/>
      <c r="U39" s="74"/>
      <c r="V39" s="66"/>
      <c r="W39" s="46"/>
      <c r="X39" s="51"/>
      <c r="Y39" s="66"/>
      <c r="Z39" s="74"/>
      <c r="AA39" s="66"/>
      <c r="AB39" s="46"/>
      <c r="AC39" s="51"/>
      <c r="AD39" s="66"/>
      <c r="AE39" s="74"/>
      <c r="AF39" s="66"/>
      <c r="AG39" s="46"/>
      <c r="AH39" s="51"/>
      <c r="AI39" s="66"/>
      <c r="AJ39" s="74"/>
      <c r="AK39" s="66"/>
      <c r="AL39" s="46"/>
      <c r="AM39" s="51"/>
      <c r="AN39" s="66"/>
      <c r="AO39" s="74"/>
      <c r="AP39" s="66"/>
      <c r="AQ39" s="46"/>
      <c r="AR39" s="51"/>
      <c r="AS39" s="66"/>
      <c r="AT39" s="74"/>
      <c r="AU39" s="66"/>
      <c r="AV39" s="46"/>
      <c r="AW39" s="51"/>
      <c r="AX39" s="66"/>
      <c r="AY39" s="74"/>
      <c r="AZ39" s="66"/>
      <c r="BA39" s="46"/>
      <c r="BB39" s="51"/>
      <c r="BC39" s="66"/>
      <c r="BD39" s="74"/>
      <c r="BE39" s="66"/>
      <c r="BF39" s="46"/>
      <c r="BG39" s="51"/>
      <c r="BH39" s="66"/>
      <c r="BI39" s="74"/>
      <c r="BJ39" s="66"/>
      <c r="BK39" s="46">
        <v>1</v>
      </c>
      <c r="BL39" s="51">
        <v>1</v>
      </c>
      <c r="BM39" s="66"/>
      <c r="BN39" s="74"/>
      <c r="BO39" s="66"/>
      <c r="BP39" s="52">
        <f t="shared" si="0"/>
        <v>1</v>
      </c>
      <c r="BQ39" s="53">
        <f t="shared" si="0"/>
        <v>1</v>
      </c>
      <c r="BR39" s="52">
        <f t="shared" si="0"/>
        <v>0</v>
      </c>
      <c r="BS39" s="53">
        <f t="shared" si="0"/>
        <v>0</v>
      </c>
    </row>
    <row r="40" spans="1:71" ht="28.5" hidden="1">
      <c r="A40" s="484" t="s">
        <v>239</v>
      </c>
      <c r="B40" s="484" t="s">
        <v>240</v>
      </c>
      <c r="C40" s="485" t="s">
        <v>32</v>
      </c>
      <c r="D40" s="484" t="s">
        <v>241</v>
      </c>
      <c r="E40" s="496" t="s">
        <v>242</v>
      </c>
      <c r="F40" s="487" t="s">
        <v>121</v>
      </c>
      <c r="G40" s="56">
        <v>44985</v>
      </c>
      <c r="H40" s="485"/>
      <c r="I40" s="489"/>
      <c r="J40" s="490"/>
      <c r="K40" s="491"/>
      <c r="L40" s="490"/>
      <c r="M40" s="485">
        <v>1</v>
      </c>
      <c r="N40" s="492">
        <v>1</v>
      </c>
      <c r="O40" s="490">
        <v>1</v>
      </c>
      <c r="P40" s="493">
        <v>1</v>
      </c>
      <c r="Q40" s="497" t="s">
        <v>243</v>
      </c>
      <c r="R40" s="485"/>
      <c r="S40" s="492"/>
      <c r="T40" s="490"/>
      <c r="U40" s="493"/>
      <c r="V40" s="490"/>
      <c r="W40" s="485"/>
      <c r="X40" s="492"/>
      <c r="Y40" s="490"/>
      <c r="Z40" s="493"/>
      <c r="AA40" s="490"/>
      <c r="AB40" s="485"/>
      <c r="AC40" s="492"/>
      <c r="AD40" s="490"/>
      <c r="AE40" s="493"/>
      <c r="AF40" s="490"/>
      <c r="AG40" s="485"/>
      <c r="AH40" s="492"/>
      <c r="AI40" s="490"/>
      <c r="AJ40" s="493"/>
      <c r="AK40" s="490"/>
      <c r="AL40" s="485"/>
      <c r="AM40" s="492"/>
      <c r="AN40" s="490"/>
      <c r="AO40" s="493"/>
      <c r="AP40" s="490"/>
      <c r="AQ40" s="485"/>
      <c r="AR40" s="492"/>
      <c r="AS40" s="490"/>
      <c r="AT40" s="493"/>
      <c r="AU40" s="490"/>
      <c r="AV40" s="485"/>
      <c r="AW40" s="492"/>
      <c r="AX40" s="490"/>
      <c r="AY40" s="493"/>
      <c r="AZ40" s="490"/>
      <c r="BA40" s="485"/>
      <c r="BB40" s="492"/>
      <c r="BC40" s="490"/>
      <c r="BD40" s="493"/>
      <c r="BE40" s="490"/>
      <c r="BF40" s="485"/>
      <c r="BG40" s="492"/>
      <c r="BH40" s="490"/>
      <c r="BI40" s="493"/>
      <c r="BJ40" s="490"/>
      <c r="BK40" s="485"/>
      <c r="BL40" s="492"/>
      <c r="BM40" s="490"/>
      <c r="BN40" s="493"/>
      <c r="BO40" s="490"/>
      <c r="BP40" s="485">
        <f t="shared" si="0"/>
        <v>1</v>
      </c>
      <c r="BQ40" s="492">
        <f t="shared" si="0"/>
        <v>1</v>
      </c>
      <c r="BR40" s="485">
        <f t="shared" si="0"/>
        <v>1</v>
      </c>
      <c r="BS40" s="492">
        <f t="shared" si="0"/>
        <v>1</v>
      </c>
    </row>
    <row r="41" spans="1:71" ht="45" hidden="1" customHeight="1">
      <c r="A41" s="17" t="s">
        <v>239</v>
      </c>
      <c r="B41" s="17" t="s">
        <v>240</v>
      </c>
      <c r="C41" s="22" t="s">
        <v>109</v>
      </c>
      <c r="D41" s="17" t="s">
        <v>244</v>
      </c>
      <c r="E41" s="17" t="s">
        <v>238</v>
      </c>
      <c r="F41" s="20" t="s">
        <v>121</v>
      </c>
      <c r="G41" s="27">
        <v>45105</v>
      </c>
      <c r="H41" s="22"/>
      <c r="I41" s="23"/>
      <c r="J41" s="60"/>
      <c r="K41" s="61"/>
      <c r="L41" s="60"/>
      <c r="M41" s="22"/>
      <c r="N41" s="24"/>
      <c r="O41" s="60"/>
      <c r="P41" s="71"/>
      <c r="Q41" s="60"/>
      <c r="R41" s="22"/>
      <c r="S41" s="24"/>
      <c r="T41" s="60"/>
      <c r="U41" s="71"/>
      <c r="V41" s="60"/>
      <c r="W41" s="22"/>
      <c r="X41" s="24"/>
      <c r="Y41" s="60"/>
      <c r="Z41" s="71"/>
      <c r="AA41" s="60"/>
      <c r="AB41" s="22"/>
      <c r="AC41" s="24"/>
      <c r="AD41" s="60"/>
      <c r="AE41" s="71"/>
      <c r="AF41" s="60"/>
      <c r="AG41" s="22">
        <v>1</v>
      </c>
      <c r="AH41" s="24">
        <v>1</v>
      </c>
      <c r="AI41" s="60"/>
      <c r="AJ41" s="71"/>
      <c r="AK41" s="60"/>
      <c r="AL41" s="22"/>
      <c r="AM41" s="24"/>
      <c r="AN41" s="60"/>
      <c r="AO41" s="71"/>
      <c r="AP41" s="60"/>
      <c r="AQ41" s="22"/>
      <c r="AR41" s="24"/>
      <c r="AS41" s="60"/>
      <c r="AT41" s="71"/>
      <c r="AU41" s="60"/>
      <c r="AV41" s="22"/>
      <c r="AW41" s="24"/>
      <c r="AX41" s="60"/>
      <c r="AY41" s="71"/>
      <c r="AZ41" s="60"/>
      <c r="BA41" s="22"/>
      <c r="BB41" s="24"/>
      <c r="BC41" s="60"/>
      <c r="BD41" s="71"/>
      <c r="BE41" s="60"/>
      <c r="BF41" s="22"/>
      <c r="BG41" s="24"/>
      <c r="BH41" s="60"/>
      <c r="BI41" s="71"/>
      <c r="BJ41" s="60"/>
      <c r="BK41" s="22"/>
      <c r="BL41" s="24"/>
      <c r="BM41" s="60"/>
      <c r="BN41" s="71"/>
      <c r="BO41" s="60"/>
      <c r="BP41" s="22">
        <f t="shared" si="0"/>
        <v>1</v>
      </c>
      <c r="BQ41" s="24">
        <f t="shared" si="0"/>
        <v>1</v>
      </c>
      <c r="BR41" s="22">
        <f t="shared" si="0"/>
        <v>0</v>
      </c>
      <c r="BS41" s="24">
        <f t="shared" si="0"/>
        <v>0</v>
      </c>
    </row>
    <row r="42" spans="1:71" ht="45" hidden="1" customHeight="1">
      <c r="A42" s="17" t="s">
        <v>239</v>
      </c>
      <c r="B42" s="17" t="s">
        <v>240</v>
      </c>
      <c r="C42" s="22" t="s">
        <v>118</v>
      </c>
      <c r="D42" s="17" t="s">
        <v>245</v>
      </c>
      <c r="E42" s="17" t="s">
        <v>246</v>
      </c>
      <c r="F42" s="20" t="s">
        <v>136</v>
      </c>
      <c r="G42" s="21">
        <v>45105</v>
      </c>
      <c r="H42" s="22"/>
      <c r="I42" s="23"/>
      <c r="J42" s="60"/>
      <c r="K42" s="61"/>
      <c r="L42" s="60"/>
      <c r="M42" s="22"/>
      <c r="N42" s="24"/>
      <c r="O42" s="60"/>
      <c r="P42" s="71"/>
      <c r="Q42" s="60"/>
      <c r="R42" s="22"/>
      <c r="S42" s="24"/>
      <c r="T42" s="60"/>
      <c r="U42" s="71"/>
      <c r="V42" s="60"/>
      <c r="W42" s="22"/>
      <c r="X42" s="24"/>
      <c r="Y42" s="60"/>
      <c r="Z42" s="71"/>
      <c r="AA42" s="60"/>
      <c r="AB42" s="22"/>
      <c r="AC42" s="24"/>
      <c r="AD42" s="60"/>
      <c r="AE42" s="71"/>
      <c r="AF42" s="60"/>
      <c r="AG42" s="22">
        <v>1</v>
      </c>
      <c r="AH42" s="24">
        <v>1</v>
      </c>
      <c r="AI42" s="60"/>
      <c r="AJ42" s="71"/>
      <c r="AK42" s="60"/>
      <c r="AL42" s="22"/>
      <c r="AM42" s="24"/>
      <c r="AN42" s="60"/>
      <c r="AO42" s="71"/>
      <c r="AP42" s="60"/>
      <c r="AQ42" s="22"/>
      <c r="AR42" s="24"/>
      <c r="AS42" s="60"/>
      <c r="AT42" s="71"/>
      <c r="AU42" s="60"/>
      <c r="AV42" s="22"/>
      <c r="AW42" s="24"/>
      <c r="AX42" s="60"/>
      <c r="AY42" s="71"/>
      <c r="AZ42" s="60"/>
      <c r="BA42" s="22"/>
      <c r="BB42" s="24"/>
      <c r="BC42" s="60"/>
      <c r="BD42" s="71"/>
      <c r="BE42" s="60"/>
      <c r="BF42" s="22"/>
      <c r="BG42" s="24"/>
      <c r="BH42" s="60"/>
      <c r="BI42" s="71"/>
      <c r="BJ42" s="60"/>
      <c r="BK42" s="22"/>
      <c r="BL42" s="24"/>
      <c r="BM42" s="60"/>
      <c r="BN42" s="71"/>
      <c r="BO42" s="60"/>
      <c r="BP42" s="22">
        <f t="shared" si="0"/>
        <v>1</v>
      </c>
      <c r="BQ42" s="24">
        <f t="shared" si="0"/>
        <v>1</v>
      </c>
      <c r="BR42" s="22">
        <f t="shared" si="0"/>
        <v>0</v>
      </c>
      <c r="BS42" s="24">
        <f t="shared" si="0"/>
        <v>0</v>
      </c>
    </row>
    <row r="43" spans="1:71" ht="71.25" hidden="1">
      <c r="A43" s="25" t="s">
        <v>239</v>
      </c>
      <c r="B43" s="25" t="s">
        <v>247</v>
      </c>
      <c r="C43" s="26" t="s">
        <v>40</v>
      </c>
      <c r="D43" s="25" t="s">
        <v>248</v>
      </c>
      <c r="E43" s="25" t="s">
        <v>249</v>
      </c>
      <c r="F43" s="26" t="s">
        <v>121</v>
      </c>
      <c r="G43" s="27">
        <v>45015</v>
      </c>
      <c r="H43" s="26"/>
      <c r="I43" s="28"/>
      <c r="J43" s="62"/>
      <c r="K43" s="63"/>
      <c r="L43" s="62"/>
      <c r="M43" s="18"/>
      <c r="N43" s="29"/>
      <c r="O43" s="62"/>
      <c r="P43" s="72"/>
      <c r="Q43" s="62"/>
      <c r="R43" s="18">
        <v>1</v>
      </c>
      <c r="S43" s="29">
        <v>1</v>
      </c>
      <c r="T43" s="62">
        <v>1</v>
      </c>
      <c r="U43" s="72">
        <v>1</v>
      </c>
      <c r="V43" s="77" t="s">
        <v>250</v>
      </c>
      <c r="W43" s="18"/>
      <c r="X43" s="29"/>
      <c r="Y43" s="62"/>
      <c r="Z43" s="72"/>
      <c r="AA43" s="62"/>
      <c r="AB43" s="18"/>
      <c r="AC43" s="29"/>
      <c r="AD43" s="62"/>
      <c r="AE43" s="72"/>
      <c r="AF43" s="62"/>
      <c r="AG43" s="18"/>
      <c r="AH43" s="29"/>
      <c r="AI43" s="62"/>
      <c r="AJ43" s="72"/>
      <c r="AK43" s="62"/>
      <c r="AL43" s="18"/>
      <c r="AM43" s="29"/>
      <c r="AN43" s="62"/>
      <c r="AO43" s="72"/>
      <c r="AP43" s="62"/>
      <c r="AQ43" s="18"/>
      <c r="AR43" s="29"/>
      <c r="AS43" s="62"/>
      <c r="AT43" s="72"/>
      <c r="AU43" s="62"/>
      <c r="AV43" s="18"/>
      <c r="AW43" s="29"/>
      <c r="AX43" s="62"/>
      <c r="AY43" s="72"/>
      <c r="AZ43" s="62"/>
      <c r="BA43" s="18"/>
      <c r="BB43" s="29"/>
      <c r="BC43" s="62"/>
      <c r="BD43" s="72"/>
      <c r="BE43" s="62"/>
      <c r="BF43" s="18"/>
      <c r="BG43" s="29"/>
      <c r="BH43" s="62"/>
      <c r="BI43" s="72"/>
      <c r="BJ43" s="62"/>
      <c r="BK43" s="18"/>
      <c r="BL43" s="29"/>
      <c r="BM43" s="62"/>
      <c r="BN43" s="72"/>
      <c r="BO43" s="62"/>
      <c r="BP43" s="22">
        <f t="shared" si="0"/>
        <v>1</v>
      </c>
      <c r="BQ43" s="24">
        <f t="shared" si="0"/>
        <v>1</v>
      </c>
      <c r="BR43" s="22">
        <f t="shared" si="0"/>
        <v>1</v>
      </c>
      <c r="BS43" s="24">
        <f t="shared" si="0"/>
        <v>1</v>
      </c>
    </row>
    <row r="44" spans="1:71" ht="42.75" hidden="1">
      <c r="A44" s="25" t="s">
        <v>239</v>
      </c>
      <c r="B44" s="25" t="s">
        <v>247</v>
      </c>
      <c r="C44" s="26" t="s">
        <v>133</v>
      </c>
      <c r="D44" s="25" t="s">
        <v>251</v>
      </c>
      <c r="E44" s="25" t="s">
        <v>252</v>
      </c>
      <c r="F44" s="26" t="s">
        <v>121</v>
      </c>
      <c r="G44" s="27">
        <v>45246</v>
      </c>
      <c r="H44" s="26"/>
      <c r="I44" s="28"/>
      <c r="J44" s="62"/>
      <c r="K44" s="63"/>
      <c r="L44" s="62"/>
      <c r="M44" s="18"/>
      <c r="N44" s="29"/>
      <c r="O44" s="62"/>
      <c r="P44" s="72"/>
      <c r="Q44" s="62"/>
      <c r="R44" s="18"/>
      <c r="S44" s="29"/>
      <c r="T44" s="62"/>
      <c r="U44" s="72"/>
      <c r="V44" s="62"/>
      <c r="W44" s="18"/>
      <c r="X44" s="29"/>
      <c r="Y44" s="62"/>
      <c r="Z44" s="72"/>
      <c r="AA44" s="62"/>
      <c r="AB44" s="18"/>
      <c r="AC44" s="29"/>
      <c r="AD44" s="62"/>
      <c r="AE44" s="72"/>
      <c r="AF44" s="62"/>
      <c r="AG44" s="18"/>
      <c r="AH44" s="29"/>
      <c r="AI44" s="62"/>
      <c r="AJ44" s="72"/>
      <c r="AK44" s="62"/>
      <c r="AL44" s="18"/>
      <c r="AM44" s="29"/>
      <c r="AN44" s="62"/>
      <c r="AO44" s="72"/>
      <c r="AP44" s="62"/>
      <c r="AQ44" s="18"/>
      <c r="AR44" s="29"/>
      <c r="AS44" s="62"/>
      <c r="AT44" s="72"/>
      <c r="AU44" s="62"/>
      <c r="AV44" s="18"/>
      <c r="AW44" s="29"/>
      <c r="AX44" s="62"/>
      <c r="AY44" s="72"/>
      <c r="AZ44" s="62"/>
      <c r="BA44" s="18"/>
      <c r="BB44" s="29"/>
      <c r="BC44" s="62"/>
      <c r="BD44" s="72"/>
      <c r="BE44" s="62"/>
      <c r="BF44" s="18">
        <v>1</v>
      </c>
      <c r="BG44" s="29">
        <v>1</v>
      </c>
      <c r="BH44" s="62"/>
      <c r="BI44" s="72"/>
      <c r="BJ44" s="62"/>
      <c r="BK44" s="18"/>
      <c r="BL44" s="29"/>
      <c r="BM44" s="62"/>
      <c r="BN44" s="72"/>
      <c r="BO44" s="62"/>
      <c r="BP44" s="22">
        <f t="shared" si="0"/>
        <v>1</v>
      </c>
      <c r="BQ44" s="24">
        <f t="shared" si="0"/>
        <v>1</v>
      </c>
      <c r="BR44" s="22">
        <f t="shared" si="0"/>
        <v>0</v>
      </c>
      <c r="BS44" s="24">
        <f t="shared" si="0"/>
        <v>0</v>
      </c>
    </row>
    <row r="45" spans="1:71" ht="72" hidden="1" customHeight="1">
      <c r="A45" s="30" t="s">
        <v>239</v>
      </c>
      <c r="B45" s="30" t="s">
        <v>247</v>
      </c>
      <c r="C45" s="18" t="s">
        <v>133</v>
      </c>
      <c r="D45" s="30" t="s">
        <v>253</v>
      </c>
      <c r="E45" s="30" t="s">
        <v>254</v>
      </c>
      <c r="F45" s="26" t="s">
        <v>255</v>
      </c>
      <c r="G45" s="27">
        <v>45211</v>
      </c>
      <c r="H45" s="18"/>
      <c r="I45" s="28"/>
      <c r="J45" s="62"/>
      <c r="K45" s="63"/>
      <c r="L45" s="62"/>
      <c r="M45" s="18"/>
      <c r="N45" s="29"/>
      <c r="O45" s="62"/>
      <c r="P45" s="72"/>
      <c r="Q45" s="62"/>
      <c r="R45" s="18"/>
      <c r="S45" s="29"/>
      <c r="T45" s="62"/>
      <c r="U45" s="72"/>
      <c r="V45" s="62"/>
      <c r="W45" s="18"/>
      <c r="X45" s="29"/>
      <c r="Y45" s="62"/>
      <c r="Z45" s="72"/>
      <c r="AA45" s="62"/>
      <c r="AB45" s="18"/>
      <c r="AC45" s="29"/>
      <c r="AD45" s="62"/>
      <c r="AE45" s="72"/>
      <c r="AF45" s="62"/>
      <c r="AG45" s="18"/>
      <c r="AH45" s="29"/>
      <c r="AI45" s="62"/>
      <c r="AJ45" s="72"/>
      <c r="AK45" s="62"/>
      <c r="AL45" s="18"/>
      <c r="AM45" s="29"/>
      <c r="AN45" s="62"/>
      <c r="AO45" s="72"/>
      <c r="AP45" s="62"/>
      <c r="AQ45" s="18"/>
      <c r="AR45" s="29"/>
      <c r="AS45" s="62"/>
      <c r="AT45" s="72"/>
      <c r="AU45" s="62"/>
      <c r="AV45" s="18"/>
      <c r="AW45" s="29"/>
      <c r="AX45" s="62"/>
      <c r="AY45" s="72"/>
      <c r="AZ45" s="62"/>
      <c r="BA45" s="18">
        <v>1</v>
      </c>
      <c r="BB45" s="29">
        <v>1</v>
      </c>
      <c r="BC45" s="62"/>
      <c r="BD45" s="72"/>
      <c r="BE45" s="62"/>
      <c r="BF45" s="18"/>
      <c r="BG45" s="29"/>
      <c r="BH45" s="62"/>
      <c r="BI45" s="72"/>
      <c r="BJ45" s="62"/>
      <c r="BK45" s="18"/>
      <c r="BL45" s="29"/>
      <c r="BM45" s="62"/>
      <c r="BN45" s="72"/>
      <c r="BO45" s="62"/>
      <c r="BP45" s="22">
        <f t="shared" si="0"/>
        <v>1</v>
      </c>
      <c r="BQ45" s="24">
        <f t="shared" si="0"/>
        <v>1</v>
      </c>
      <c r="BR45" s="22">
        <f t="shared" si="0"/>
        <v>0</v>
      </c>
      <c r="BS45" s="24">
        <f t="shared" si="0"/>
        <v>0</v>
      </c>
    </row>
    <row r="46" spans="1:71" ht="101.25" hidden="1" customHeight="1">
      <c r="A46" s="30" t="s">
        <v>239</v>
      </c>
      <c r="B46" s="30" t="s">
        <v>256</v>
      </c>
      <c r="C46" s="18" t="s">
        <v>46</v>
      </c>
      <c r="D46" s="30" t="s">
        <v>257</v>
      </c>
      <c r="E46" s="30" t="s">
        <v>258</v>
      </c>
      <c r="F46" s="26" t="s">
        <v>259</v>
      </c>
      <c r="G46" s="27">
        <v>45041</v>
      </c>
      <c r="H46" s="18"/>
      <c r="I46" s="28"/>
      <c r="J46" s="62"/>
      <c r="K46" s="63"/>
      <c r="L46" s="62"/>
      <c r="M46" s="18"/>
      <c r="N46" s="29"/>
      <c r="O46" s="62"/>
      <c r="P46" s="72"/>
      <c r="Q46" s="62"/>
      <c r="R46" s="18"/>
      <c r="S46" s="29"/>
      <c r="T46" s="62"/>
      <c r="U46" s="72"/>
      <c r="V46" s="62"/>
      <c r="W46" s="18">
        <v>1</v>
      </c>
      <c r="X46" s="29">
        <v>1</v>
      </c>
      <c r="Y46" s="62">
        <v>1</v>
      </c>
      <c r="Z46" s="72">
        <v>1</v>
      </c>
      <c r="AA46" s="77" t="s">
        <v>260</v>
      </c>
      <c r="AB46" s="18"/>
      <c r="AC46" s="29"/>
      <c r="AD46" s="62"/>
      <c r="AE46" s="72"/>
      <c r="AF46" s="62"/>
      <c r="AG46" s="18"/>
      <c r="AH46" s="29"/>
      <c r="AI46" s="62"/>
      <c r="AJ46" s="72"/>
      <c r="AK46" s="62"/>
      <c r="AL46" s="18"/>
      <c r="AM46" s="29"/>
      <c r="AN46" s="62"/>
      <c r="AO46" s="72"/>
      <c r="AP46" s="62"/>
      <c r="AQ46" s="18"/>
      <c r="AR46" s="29"/>
      <c r="AS46" s="62"/>
      <c r="AT46" s="72"/>
      <c r="AU46" s="62"/>
      <c r="AV46" s="18"/>
      <c r="AW46" s="29"/>
      <c r="AX46" s="62"/>
      <c r="AY46" s="72"/>
      <c r="AZ46" s="62"/>
      <c r="BA46" s="18"/>
      <c r="BB46" s="29"/>
      <c r="BC46" s="62"/>
      <c r="BD46" s="72"/>
      <c r="BE46" s="62"/>
      <c r="BF46" s="18"/>
      <c r="BG46" s="29"/>
      <c r="BH46" s="62"/>
      <c r="BI46" s="72"/>
      <c r="BJ46" s="62"/>
      <c r="BK46" s="18"/>
      <c r="BL46" s="29"/>
      <c r="BM46" s="62"/>
      <c r="BN46" s="72"/>
      <c r="BO46" s="62"/>
      <c r="BP46" s="22">
        <f t="shared" si="0"/>
        <v>1</v>
      </c>
      <c r="BQ46" s="24">
        <f t="shared" si="0"/>
        <v>1</v>
      </c>
      <c r="BR46" s="22">
        <f t="shared" si="0"/>
        <v>1</v>
      </c>
      <c r="BS46" s="24">
        <f t="shared" si="0"/>
        <v>1</v>
      </c>
    </row>
    <row r="47" spans="1:71" ht="69.75" hidden="1" customHeight="1">
      <c r="A47" s="30" t="s">
        <v>239</v>
      </c>
      <c r="B47" s="30" t="s">
        <v>256</v>
      </c>
      <c r="C47" s="41" t="s">
        <v>49</v>
      </c>
      <c r="D47" s="30" t="s">
        <v>261</v>
      </c>
      <c r="E47" s="32" t="s">
        <v>262</v>
      </c>
      <c r="F47" s="26" t="s">
        <v>148</v>
      </c>
      <c r="G47" s="44">
        <v>45288</v>
      </c>
      <c r="H47" s="41"/>
      <c r="I47" s="54"/>
      <c r="J47" s="68"/>
      <c r="K47" s="69"/>
      <c r="L47" s="68"/>
      <c r="M47" s="41"/>
      <c r="N47" s="55"/>
      <c r="O47" s="68"/>
      <c r="P47" s="75"/>
      <c r="Q47" s="68"/>
      <c r="R47" s="41">
        <v>1</v>
      </c>
      <c r="S47" s="55">
        <v>0.25</v>
      </c>
      <c r="T47" s="62">
        <v>1</v>
      </c>
      <c r="U47" s="75">
        <v>0.25</v>
      </c>
      <c r="V47" s="82" t="s">
        <v>263</v>
      </c>
      <c r="W47" s="41"/>
      <c r="X47" s="55"/>
      <c r="Y47" s="68"/>
      <c r="Z47" s="75"/>
      <c r="AA47" s="68"/>
      <c r="AB47" s="41"/>
      <c r="AC47" s="55"/>
      <c r="AD47" s="68"/>
      <c r="AE47" s="75"/>
      <c r="AF47" s="68"/>
      <c r="AG47" s="41">
        <v>1</v>
      </c>
      <c r="AH47" s="55">
        <v>0.25</v>
      </c>
      <c r="AI47" s="68"/>
      <c r="AJ47" s="75"/>
      <c r="AK47" s="68"/>
      <c r="AL47" s="41"/>
      <c r="AM47" s="55"/>
      <c r="AN47" s="68"/>
      <c r="AO47" s="75"/>
      <c r="AP47" s="68"/>
      <c r="AQ47" s="41"/>
      <c r="AR47" s="55"/>
      <c r="AS47" s="68"/>
      <c r="AT47" s="75"/>
      <c r="AU47" s="68"/>
      <c r="AV47" s="41">
        <v>1</v>
      </c>
      <c r="AW47" s="55">
        <v>0.25</v>
      </c>
      <c r="AX47" s="68"/>
      <c r="AY47" s="75"/>
      <c r="AZ47" s="68"/>
      <c r="BA47" s="41"/>
      <c r="BB47" s="55"/>
      <c r="BC47" s="68"/>
      <c r="BD47" s="75"/>
      <c r="BE47" s="68"/>
      <c r="BF47" s="41"/>
      <c r="BG47" s="55"/>
      <c r="BH47" s="68"/>
      <c r="BI47" s="75"/>
      <c r="BJ47" s="68"/>
      <c r="BK47" s="41">
        <v>1</v>
      </c>
      <c r="BL47" s="55">
        <v>0.25</v>
      </c>
      <c r="BM47" s="68"/>
      <c r="BN47" s="75"/>
      <c r="BO47" s="68"/>
      <c r="BP47" s="22">
        <f t="shared" si="0"/>
        <v>4</v>
      </c>
      <c r="BQ47" s="24">
        <f t="shared" si="0"/>
        <v>1</v>
      </c>
      <c r="BR47" s="22">
        <f t="shared" si="0"/>
        <v>1</v>
      </c>
      <c r="BS47" s="24">
        <f t="shared" si="0"/>
        <v>0.25</v>
      </c>
    </row>
    <row r="48" spans="1:71" ht="57.75" hidden="1" customHeight="1">
      <c r="A48" s="45" t="s">
        <v>239</v>
      </c>
      <c r="B48" s="45" t="s">
        <v>264</v>
      </c>
      <c r="C48" s="46" t="s">
        <v>151</v>
      </c>
      <c r="D48" s="45" t="s">
        <v>265</v>
      </c>
      <c r="E48" s="45" t="s">
        <v>266</v>
      </c>
      <c r="F48" s="48" t="s">
        <v>255</v>
      </c>
      <c r="G48" s="49">
        <v>45181</v>
      </c>
      <c r="H48" s="46"/>
      <c r="I48" s="50"/>
      <c r="J48" s="66"/>
      <c r="K48" s="67"/>
      <c r="L48" s="66"/>
      <c r="M48" s="46"/>
      <c r="N48" s="51"/>
      <c r="O48" s="66"/>
      <c r="P48" s="74"/>
      <c r="Q48" s="66"/>
      <c r="R48" s="46"/>
      <c r="S48" s="51"/>
      <c r="T48" s="66"/>
      <c r="U48" s="74"/>
      <c r="V48" s="66"/>
      <c r="W48" s="46"/>
      <c r="X48" s="51"/>
      <c r="Y48" s="66"/>
      <c r="Z48" s="74"/>
      <c r="AA48" s="66"/>
      <c r="AB48" s="46"/>
      <c r="AC48" s="51"/>
      <c r="AD48" s="66"/>
      <c r="AE48" s="74"/>
      <c r="AF48" s="66"/>
      <c r="AG48" s="46"/>
      <c r="AH48" s="51"/>
      <c r="AI48" s="66"/>
      <c r="AJ48" s="74"/>
      <c r="AK48" s="66"/>
      <c r="AL48" s="46"/>
      <c r="AM48" s="51"/>
      <c r="AN48" s="66"/>
      <c r="AO48" s="74"/>
      <c r="AP48" s="66"/>
      <c r="AQ48" s="46"/>
      <c r="AR48" s="51"/>
      <c r="AS48" s="66"/>
      <c r="AT48" s="74"/>
      <c r="AU48" s="66"/>
      <c r="AV48" s="46">
        <v>1</v>
      </c>
      <c r="AW48" s="51">
        <v>1</v>
      </c>
      <c r="AX48" s="66"/>
      <c r="AY48" s="74"/>
      <c r="AZ48" s="66"/>
      <c r="BA48" s="46"/>
      <c r="BB48" s="51"/>
      <c r="BC48" s="66"/>
      <c r="BD48" s="74"/>
      <c r="BE48" s="66"/>
      <c r="BF48" s="46"/>
      <c r="BG48" s="51"/>
      <c r="BH48" s="66"/>
      <c r="BI48" s="74"/>
      <c r="BJ48" s="66"/>
      <c r="BK48" s="46"/>
      <c r="BL48" s="51"/>
      <c r="BM48" s="66"/>
      <c r="BN48" s="74"/>
      <c r="BO48" s="66"/>
      <c r="BP48" s="52">
        <f t="shared" si="0"/>
        <v>1</v>
      </c>
      <c r="BQ48" s="53">
        <f t="shared" si="0"/>
        <v>1</v>
      </c>
      <c r="BR48" s="52">
        <f t="shared" si="0"/>
        <v>0</v>
      </c>
      <c r="BS48" s="53">
        <f t="shared" si="0"/>
        <v>0</v>
      </c>
    </row>
    <row r="49" spans="1:71" ht="85.5" hidden="1">
      <c r="A49" s="486" t="s">
        <v>267</v>
      </c>
      <c r="B49" s="486" t="s">
        <v>268</v>
      </c>
      <c r="C49" s="485" t="s">
        <v>32</v>
      </c>
      <c r="D49" s="486" t="s">
        <v>269</v>
      </c>
      <c r="E49" s="486" t="s">
        <v>270</v>
      </c>
      <c r="F49" s="487" t="s">
        <v>121</v>
      </c>
      <c r="G49" s="488">
        <v>44957</v>
      </c>
      <c r="H49" s="485">
        <v>1</v>
      </c>
      <c r="I49" s="489">
        <v>1</v>
      </c>
      <c r="J49" s="490">
        <v>1</v>
      </c>
      <c r="K49" s="491">
        <v>1</v>
      </c>
      <c r="L49" s="495" t="s">
        <v>271</v>
      </c>
      <c r="M49" s="485"/>
      <c r="N49" s="492"/>
      <c r="O49" s="490"/>
      <c r="P49" s="493"/>
      <c r="Q49" s="490"/>
      <c r="R49" s="485"/>
      <c r="S49" s="492"/>
      <c r="T49" s="490"/>
      <c r="U49" s="493"/>
      <c r="V49" s="490"/>
      <c r="W49" s="485"/>
      <c r="X49" s="492"/>
      <c r="Y49" s="490"/>
      <c r="Z49" s="493"/>
      <c r="AA49" s="490"/>
      <c r="AB49" s="485"/>
      <c r="AC49" s="492"/>
      <c r="AD49" s="490"/>
      <c r="AE49" s="493"/>
      <c r="AF49" s="490"/>
      <c r="AG49" s="485"/>
      <c r="AH49" s="492"/>
      <c r="AI49" s="490"/>
      <c r="AJ49" s="493"/>
      <c r="AK49" s="490"/>
      <c r="AL49" s="485"/>
      <c r="AM49" s="492"/>
      <c r="AN49" s="490"/>
      <c r="AO49" s="493"/>
      <c r="AP49" s="490"/>
      <c r="AQ49" s="485"/>
      <c r="AR49" s="492"/>
      <c r="AS49" s="490"/>
      <c r="AT49" s="493"/>
      <c r="AU49" s="490"/>
      <c r="AV49" s="485"/>
      <c r="AW49" s="492"/>
      <c r="AX49" s="490"/>
      <c r="AY49" s="493"/>
      <c r="AZ49" s="490"/>
      <c r="BA49" s="485"/>
      <c r="BB49" s="492"/>
      <c r="BC49" s="490"/>
      <c r="BD49" s="493"/>
      <c r="BE49" s="490"/>
      <c r="BF49" s="485"/>
      <c r="BG49" s="492"/>
      <c r="BH49" s="490"/>
      <c r="BI49" s="493"/>
      <c r="BJ49" s="490"/>
      <c r="BK49" s="485"/>
      <c r="BL49" s="492"/>
      <c r="BM49" s="490"/>
      <c r="BN49" s="493"/>
      <c r="BO49" s="490"/>
      <c r="BP49" s="485">
        <f t="shared" si="0"/>
        <v>1</v>
      </c>
      <c r="BQ49" s="492">
        <f t="shared" si="0"/>
        <v>1</v>
      </c>
      <c r="BR49" s="485">
        <f t="shared" si="0"/>
        <v>1</v>
      </c>
      <c r="BS49" s="492">
        <f t="shared" si="0"/>
        <v>1</v>
      </c>
    </row>
    <row r="50" spans="1:71" ht="28.5" hidden="1">
      <c r="A50" s="19" t="s">
        <v>267</v>
      </c>
      <c r="B50" s="19" t="s">
        <v>268</v>
      </c>
      <c r="C50" s="22" t="s">
        <v>109</v>
      </c>
      <c r="D50" s="19" t="s">
        <v>272</v>
      </c>
      <c r="E50" s="19" t="s">
        <v>273</v>
      </c>
      <c r="F50" s="20" t="s">
        <v>121</v>
      </c>
      <c r="G50" s="21">
        <v>45288</v>
      </c>
      <c r="H50" s="22"/>
      <c r="I50" s="23"/>
      <c r="J50" s="60"/>
      <c r="K50" s="61"/>
      <c r="L50" s="60"/>
      <c r="M50" s="22"/>
      <c r="N50" s="24"/>
      <c r="O50" s="60"/>
      <c r="P50" s="71"/>
      <c r="Q50" s="60"/>
      <c r="R50" s="22"/>
      <c r="S50" s="24"/>
      <c r="T50" s="60"/>
      <c r="U50" s="71"/>
      <c r="V50" s="60"/>
      <c r="W50" s="22"/>
      <c r="X50" s="24"/>
      <c r="Y50" s="60"/>
      <c r="Z50" s="71"/>
      <c r="AA50" s="60"/>
      <c r="AB50" s="22"/>
      <c r="AC50" s="24"/>
      <c r="AD50" s="60"/>
      <c r="AE50" s="71"/>
      <c r="AF50" s="60"/>
      <c r="AG50" s="22"/>
      <c r="AH50" s="24"/>
      <c r="AI50" s="60"/>
      <c r="AJ50" s="71"/>
      <c r="AK50" s="60"/>
      <c r="AL50" s="22"/>
      <c r="AM50" s="24"/>
      <c r="AN50" s="60"/>
      <c r="AO50" s="71"/>
      <c r="AP50" s="60"/>
      <c r="AQ50" s="22"/>
      <c r="AR50" s="24"/>
      <c r="AS50" s="60"/>
      <c r="AT50" s="71"/>
      <c r="AU50" s="60"/>
      <c r="AV50" s="22"/>
      <c r="AW50" s="24"/>
      <c r="AX50" s="60"/>
      <c r="AY50" s="71"/>
      <c r="AZ50" s="60"/>
      <c r="BA50" s="22"/>
      <c r="BB50" s="24"/>
      <c r="BC50" s="60"/>
      <c r="BD50" s="71"/>
      <c r="BE50" s="60"/>
      <c r="BF50" s="22"/>
      <c r="BG50" s="24"/>
      <c r="BH50" s="60"/>
      <c r="BI50" s="71"/>
      <c r="BJ50" s="60"/>
      <c r="BK50" s="22">
        <v>1</v>
      </c>
      <c r="BL50" s="24">
        <v>1</v>
      </c>
      <c r="BM50" s="60"/>
      <c r="BN50" s="71"/>
      <c r="BO50" s="60"/>
      <c r="BP50" s="22">
        <f t="shared" si="0"/>
        <v>1</v>
      </c>
      <c r="BQ50" s="24">
        <f t="shared" si="0"/>
        <v>1</v>
      </c>
      <c r="BR50" s="22">
        <f t="shared" si="0"/>
        <v>0</v>
      </c>
      <c r="BS50" s="24">
        <f t="shared" si="0"/>
        <v>0</v>
      </c>
    </row>
    <row r="51" spans="1:71" ht="28.5" hidden="1">
      <c r="A51" s="25" t="s">
        <v>267</v>
      </c>
      <c r="B51" s="25" t="s">
        <v>274</v>
      </c>
      <c r="C51" s="18" t="s">
        <v>40</v>
      </c>
      <c r="D51" s="25" t="s">
        <v>275</v>
      </c>
      <c r="E51" s="25" t="s">
        <v>276</v>
      </c>
      <c r="F51" s="26" t="s">
        <v>121</v>
      </c>
      <c r="G51" s="27">
        <v>45015</v>
      </c>
      <c r="H51" s="18"/>
      <c r="I51" s="28"/>
      <c r="J51" s="62"/>
      <c r="K51" s="63"/>
      <c r="L51" s="62"/>
      <c r="M51" s="18"/>
      <c r="N51" s="29"/>
      <c r="O51" s="62"/>
      <c r="P51" s="72"/>
      <c r="Q51" s="62"/>
      <c r="R51" s="18">
        <v>1</v>
      </c>
      <c r="S51" s="29">
        <v>1</v>
      </c>
      <c r="T51" s="62">
        <v>1</v>
      </c>
      <c r="U51" s="72">
        <v>1</v>
      </c>
      <c r="V51" s="77" t="s">
        <v>277</v>
      </c>
      <c r="W51" s="18"/>
      <c r="X51" s="29"/>
      <c r="Y51" s="62"/>
      <c r="Z51" s="72"/>
      <c r="AA51" s="62"/>
      <c r="AB51" s="18"/>
      <c r="AC51" s="29"/>
      <c r="AD51" s="62"/>
      <c r="AE51" s="72"/>
      <c r="AF51" s="62"/>
      <c r="AG51" s="18"/>
      <c r="AH51" s="29"/>
      <c r="AI51" s="62"/>
      <c r="AJ51" s="72"/>
      <c r="AK51" s="62"/>
      <c r="AL51" s="18"/>
      <c r="AM51" s="29"/>
      <c r="AN51" s="62"/>
      <c r="AO51" s="72"/>
      <c r="AP51" s="62"/>
      <c r="AQ51" s="18"/>
      <c r="AR51" s="29"/>
      <c r="AS51" s="62"/>
      <c r="AT51" s="72"/>
      <c r="AU51" s="62"/>
      <c r="AV51" s="18"/>
      <c r="AW51" s="29"/>
      <c r="AX51" s="62"/>
      <c r="AY51" s="72"/>
      <c r="AZ51" s="62"/>
      <c r="BA51" s="18"/>
      <c r="BB51" s="29"/>
      <c r="BC51" s="62"/>
      <c r="BD51" s="72"/>
      <c r="BE51" s="62"/>
      <c r="BF51" s="18"/>
      <c r="BG51" s="29"/>
      <c r="BH51" s="62"/>
      <c r="BI51" s="72"/>
      <c r="BJ51" s="62"/>
      <c r="BK51" s="18"/>
      <c r="BL51" s="29"/>
      <c r="BM51" s="62"/>
      <c r="BN51" s="72"/>
      <c r="BO51" s="62"/>
      <c r="BP51" s="22">
        <f t="shared" si="0"/>
        <v>1</v>
      </c>
      <c r="BQ51" s="24">
        <f t="shared" si="0"/>
        <v>1</v>
      </c>
      <c r="BR51" s="22">
        <f t="shared" si="0"/>
        <v>1</v>
      </c>
      <c r="BS51" s="24">
        <f t="shared" si="0"/>
        <v>1</v>
      </c>
    </row>
    <row r="52" spans="1:71" ht="28.5" hidden="1">
      <c r="A52" s="25" t="s">
        <v>267</v>
      </c>
      <c r="B52" s="25" t="s">
        <v>274</v>
      </c>
      <c r="C52" s="41" t="s">
        <v>40</v>
      </c>
      <c r="D52" s="42" t="s">
        <v>278</v>
      </c>
      <c r="E52" s="42" t="s">
        <v>279</v>
      </c>
      <c r="F52" s="43" t="s">
        <v>121</v>
      </c>
      <c r="G52" s="44">
        <v>45076</v>
      </c>
      <c r="H52" s="41"/>
      <c r="I52" s="54"/>
      <c r="J52" s="68"/>
      <c r="K52" s="69"/>
      <c r="L52" s="68"/>
      <c r="M52" s="41"/>
      <c r="N52" s="55"/>
      <c r="O52" s="68"/>
      <c r="P52" s="75"/>
      <c r="Q52" s="68"/>
      <c r="R52" s="41"/>
      <c r="S52" s="55"/>
      <c r="T52" s="68"/>
      <c r="U52" s="75"/>
      <c r="V52" s="68"/>
      <c r="W52" s="41"/>
      <c r="X52" s="55"/>
      <c r="Y52" s="68"/>
      <c r="Z52" s="75"/>
      <c r="AA52" s="68"/>
      <c r="AB52" s="41">
        <v>1</v>
      </c>
      <c r="AC52" s="55">
        <v>1</v>
      </c>
      <c r="AD52" s="68"/>
      <c r="AE52" s="75"/>
      <c r="AF52" s="68"/>
      <c r="AG52" s="41"/>
      <c r="AH52" s="55"/>
      <c r="AI52" s="68"/>
      <c r="AJ52" s="75"/>
      <c r="AK52" s="68"/>
      <c r="AL52" s="41"/>
      <c r="AM52" s="55"/>
      <c r="AN52" s="68"/>
      <c r="AO52" s="75"/>
      <c r="AP52" s="68"/>
      <c r="AQ52" s="41"/>
      <c r="AR52" s="55"/>
      <c r="AS52" s="68"/>
      <c r="AT52" s="75"/>
      <c r="AU52" s="68"/>
      <c r="AV52" s="41"/>
      <c r="AW52" s="55"/>
      <c r="AX52" s="68"/>
      <c r="AY52" s="75"/>
      <c r="AZ52" s="68"/>
      <c r="BA52" s="41"/>
      <c r="BB52" s="55"/>
      <c r="BC52" s="68"/>
      <c r="BD52" s="75"/>
      <c r="BE52" s="68"/>
      <c r="BF52" s="41"/>
      <c r="BG52" s="55"/>
      <c r="BH52" s="68"/>
      <c r="BI52" s="75"/>
      <c r="BJ52" s="68"/>
      <c r="BK52" s="41"/>
      <c r="BL52" s="55"/>
      <c r="BM52" s="68"/>
      <c r="BN52" s="75"/>
      <c r="BO52" s="68"/>
      <c r="BP52" s="22">
        <f t="shared" si="0"/>
        <v>1</v>
      </c>
      <c r="BQ52" s="24">
        <f t="shared" si="0"/>
        <v>1</v>
      </c>
      <c r="BR52" s="22">
        <f t="shared" si="0"/>
        <v>0</v>
      </c>
      <c r="BS52" s="24">
        <f t="shared" si="0"/>
        <v>0</v>
      </c>
    </row>
    <row r="53" spans="1:71" ht="28.5" hidden="1">
      <c r="A53" s="25" t="s">
        <v>267</v>
      </c>
      <c r="B53" s="25" t="s">
        <v>274</v>
      </c>
      <c r="C53" s="41" t="s">
        <v>138</v>
      </c>
      <c r="D53" s="42" t="s">
        <v>280</v>
      </c>
      <c r="E53" s="42" t="s">
        <v>281</v>
      </c>
      <c r="F53" s="43" t="s">
        <v>121</v>
      </c>
      <c r="G53" s="44">
        <v>45287</v>
      </c>
      <c r="H53" s="41"/>
      <c r="I53" s="54"/>
      <c r="J53" s="68"/>
      <c r="K53" s="69"/>
      <c r="L53" s="68"/>
      <c r="M53" s="41"/>
      <c r="N53" s="55"/>
      <c r="O53" s="68"/>
      <c r="P53" s="75"/>
      <c r="Q53" s="68"/>
      <c r="R53" s="41"/>
      <c r="S53" s="55"/>
      <c r="T53" s="68"/>
      <c r="U53" s="75"/>
      <c r="V53" s="68"/>
      <c r="W53" s="41"/>
      <c r="X53" s="55"/>
      <c r="Y53" s="68"/>
      <c r="Z53" s="75"/>
      <c r="AA53" s="68"/>
      <c r="AB53" s="41"/>
      <c r="AC53" s="55"/>
      <c r="AD53" s="68"/>
      <c r="AE53" s="75"/>
      <c r="AF53" s="68"/>
      <c r="AG53" s="41"/>
      <c r="AH53" s="55"/>
      <c r="AI53" s="68"/>
      <c r="AJ53" s="75"/>
      <c r="AK53" s="68"/>
      <c r="AL53" s="41"/>
      <c r="AM53" s="55"/>
      <c r="AN53" s="68"/>
      <c r="AO53" s="75"/>
      <c r="AP53" s="68"/>
      <c r="AQ53" s="41"/>
      <c r="AR53" s="55"/>
      <c r="AS53" s="68"/>
      <c r="AT53" s="75"/>
      <c r="AU53" s="68"/>
      <c r="AV53" s="41"/>
      <c r="AW53" s="55"/>
      <c r="AX53" s="68"/>
      <c r="AY53" s="75"/>
      <c r="AZ53" s="68"/>
      <c r="BA53" s="41"/>
      <c r="BB53" s="55"/>
      <c r="BC53" s="68"/>
      <c r="BD53" s="75"/>
      <c r="BE53" s="68"/>
      <c r="BF53" s="41"/>
      <c r="BG53" s="55"/>
      <c r="BH53" s="68"/>
      <c r="BI53" s="75"/>
      <c r="BJ53" s="68"/>
      <c r="BK53" s="41">
        <v>1</v>
      </c>
      <c r="BL53" s="55">
        <v>1</v>
      </c>
      <c r="BM53" s="68"/>
      <c r="BN53" s="75"/>
      <c r="BO53" s="68"/>
      <c r="BP53" s="22">
        <f t="shared" si="0"/>
        <v>1</v>
      </c>
      <c r="BQ53" s="24">
        <f t="shared" si="0"/>
        <v>1</v>
      </c>
      <c r="BR53" s="22">
        <f t="shared" si="0"/>
        <v>0</v>
      </c>
      <c r="BS53" s="24">
        <f t="shared" si="0"/>
        <v>0</v>
      </c>
    </row>
    <row r="54" spans="1:71" ht="28.5" hidden="1">
      <c r="A54" s="25" t="s">
        <v>267</v>
      </c>
      <c r="B54" s="42" t="s">
        <v>282</v>
      </c>
      <c r="C54" s="41" t="s">
        <v>46</v>
      </c>
      <c r="D54" s="42" t="s">
        <v>283</v>
      </c>
      <c r="E54" s="42" t="s">
        <v>284</v>
      </c>
      <c r="F54" s="43" t="s">
        <v>121</v>
      </c>
      <c r="G54" s="44">
        <v>45105</v>
      </c>
      <c r="H54" s="41"/>
      <c r="I54" s="54"/>
      <c r="J54" s="68"/>
      <c r="K54" s="69"/>
      <c r="L54" s="68"/>
      <c r="M54" s="41"/>
      <c r="N54" s="55"/>
      <c r="O54" s="68"/>
      <c r="P54" s="75"/>
      <c r="Q54" s="68"/>
      <c r="R54" s="41"/>
      <c r="S54" s="55"/>
      <c r="T54" s="68"/>
      <c r="U54" s="75"/>
      <c r="V54" s="68"/>
      <c r="W54" s="41"/>
      <c r="X54" s="55"/>
      <c r="Y54" s="68"/>
      <c r="Z54" s="75"/>
      <c r="AA54" s="68"/>
      <c r="AB54" s="41"/>
      <c r="AC54" s="55"/>
      <c r="AD54" s="68"/>
      <c r="AE54" s="75"/>
      <c r="AF54" s="68"/>
      <c r="AG54" s="41">
        <v>1</v>
      </c>
      <c r="AH54" s="55">
        <v>1</v>
      </c>
      <c r="AI54" s="68"/>
      <c r="AJ54" s="75"/>
      <c r="AK54" s="68"/>
      <c r="AL54" s="41"/>
      <c r="AM54" s="55"/>
      <c r="AN54" s="68"/>
      <c r="AO54" s="75"/>
      <c r="AP54" s="68"/>
      <c r="AQ54" s="41"/>
      <c r="AR54" s="55"/>
      <c r="AS54" s="68"/>
      <c r="AT54" s="75"/>
      <c r="AU54" s="68"/>
      <c r="AV54" s="41"/>
      <c r="AW54" s="55"/>
      <c r="AX54" s="68"/>
      <c r="AY54" s="75"/>
      <c r="AZ54" s="68"/>
      <c r="BA54" s="41"/>
      <c r="BB54" s="55"/>
      <c r="BC54" s="68"/>
      <c r="BD54" s="75"/>
      <c r="BE54" s="68"/>
      <c r="BF54" s="41"/>
      <c r="BG54" s="55"/>
      <c r="BH54" s="68"/>
      <c r="BI54" s="75"/>
      <c r="BJ54" s="68"/>
      <c r="BK54" s="41"/>
      <c r="BL54" s="55"/>
      <c r="BM54" s="68"/>
      <c r="BN54" s="75"/>
      <c r="BO54" s="68"/>
      <c r="BP54" s="22">
        <f t="shared" si="0"/>
        <v>1</v>
      </c>
      <c r="BQ54" s="24">
        <f t="shared" si="0"/>
        <v>1</v>
      </c>
      <c r="BR54" s="22">
        <f t="shared" si="0"/>
        <v>0</v>
      </c>
      <c r="BS54" s="24">
        <f t="shared" si="0"/>
        <v>0</v>
      </c>
    </row>
    <row r="55" spans="1:71" ht="42.75" hidden="1">
      <c r="A55" s="47" t="s">
        <v>267</v>
      </c>
      <c r="B55" s="47" t="s">
        <v>282</v>
      </c>
      <c r="C55" s="46" t="s">
        <v>49</v>
      </c>
      <c r="D55" s="47" t="s">
        <v>285</v>
      </c>
      <c r="E55" s="47" t="s">
        <v>286</v>
      </c>
      <c r="F55" s="48" t="s">
        <v>121</v>
      </c>
      <c r="G55" s="49">
        <v>45287</v>
      </c>
      <c r="H55" s="46"/>
      <c r="I55" s="50"/>
      <c r="J55" s="66"/>
      <c r="K55" s="67"/>
      <c r="L55" s="66"/>
      <c r="M55" s="46"/>
      <c r="N55" s="51"/>
      <c r="O55" s="66"/>
      <c r="P55" s="74"/>
      <c r="Q55" s="66"/>
      <c r="R55" s="46"/>
      <c r="S55" s="51"/>
      <c r="T55" s="66"/>
      <c r="U55" s="74"/>
      <c r="V55" s="66"/>
      <c r="W55" s="46"/>
      <c r="X55" s="51"/>
      <c r="Y55" s="66"/>
      <c r="Z55" s="74"/>
      <c r="AA55" s="66"/>
      <c r="AB55" s="46"/>
      <c r="AC55" s="51"/>
      <c r="AD55" s="66"/>
      <c r="AE55" s="74"/>
      <c r="AF55" s="66"/>
      <c r="AG55" s="46"/>
      <c r="AH55" s="51"/>
      <c r="AI55" s="66"/>
      <c r="AJ55" s="74"/>
      <c r="AK55" s="66"/>
      <c r="AL55" s="46"/>
      <c r="AM55" s="51"/>
      <c r="AN55" s="66"/>
      <c r="AO55" s="74"/>
      <c r="AP55" s="66"/>
      <c r="AQ55" s="46"/>
      <c r="AR55" s="51"/>
      <c r="AS55" s="66"/>
      <c r="AT55" s="74"/>
      <c r="AU55" s="66"/>
      <c r="AV55" s="46"/>
      <c r="AW55" s="51"/>
      <c r="AX55" s="66"/>
      <c r="AY55" s="74"/>
      <c r="AZ55" s="66"/>
      <c r="BA55" s="46"/>
      <c r="BB55" s="51"/>
      <c r="BC55" s="66"/>
      <c r="BD55" s="74"/>
      <c r="BE55" s="66"/>
      <c r="BF55" s="46"/>
      <c r="BG55" s="51"/>
      <c r="BH55" s="66"/>
      <c r="BI55" s="74"/>
      <c r="BJ55" s="66"/>
      <c r="BK55" s="46">
        <v>1</v>
      </c>
      <c r="BL55" s="51">
        <v>1</v>
      </c>
      <c r="BM55" s="66"/>
      <c r="BN55" s="74"/>
      <c r="BO55" s="66"/>
      <c r="BP55" s="52">
        <f t="shared" si="0"/>
        <v>1</v>
      </c>
      <c r="BQ55" s="53">
        <f t="shared" si="0"/>
        <v>1</v>
      </c>
      <c r="BR55" s="52">
        <f t="shared" si="0"/>
        <v>0</v>
      </c>
      <c r="BS55" s="53">
        <f t="shared" si="0"/>
        <v>0</v>
      </c>
    </row>
    <row r="56" spans="1:71" ht="28.5" hidden="1">
      <c r="A56" s="57" t="s">
        <v>287</v>
      </c>
      <c r="B56" s="57" t="s">
        <v>288</v>
      </c>
      <c r="C56" s="485" t="s">
        <v>32</v>
      </c>
      <c r="D56" s="486" t="s">
        <v>289</v>
      </c>
      <c r="E56" s="486" t="s">
        <v>270</v>
      </c>
      <c r="F56" s="487" t="s">
        <v>208</v>
      </c>
      <c r="G56" s="488">
        <v>44957</v>
      </c>
      <c r="H56" s="485">
        <v>1</v>
      </c>
      <c r="I56" s="489">
        <v>1</v>
      </c>
      <c r="J56" s="490">
        <v>1</v>
      </c>
      <c r="K56" s="491">
        <v>1</v>
      </c>
      <c r="M56" s="485"/>
      <c r="N56" s="492"/>
      <c r="O56" s="490"/>
      <c r="P56" s="493"/>
      <c r="Q56" s="490"/>
      <c r="R56" s="485"/>
      <c r="S56" s="492"/>
      <c r="T56" s="490"/>
      <c r="U56" s="493"/>
      <c r="V56" s="490"/>
      <c r="W56" s="485"/>
      <c r="X56" s="492"/>
      <c r="Y56" s="490"/>
      <c r="Z56" s="493"/>
      <c r="AA56" s="490"/>
      <c r="AB56" s="485"/>
      <c r="AC56" s="492"/>
      <c r="AD56" s="490"/>
      <c r="AE56" s="493"/>
      <c r="AF56" s="490"/>
      <c r="AG56" s="485"/>
      <c r="AH56" s="492"/>
      <c r="AI56" s="490"/>
      <c r="AJ56" s="493"/>
      <c r="AK56" s="490"/>
      <c r="AL56" s="485"/>
      <c r="AM56" s="492"/>
      <c r="AN56" s="490"/>
      <c r="AO56" s="493"/>
      <c r="AP56" s="490"/>
      <c r="AQ56" s="485"/>
      <c r="AR56" s="492"/>
      <c r="AS56" s="490"/>
      <c r="AT56" s="493"/>
      <c r="AU56" s="490"/>
      <c r="AV56" s="485"/>
      <c r="AW56" s="492"/>
      <c r="AX56" s="490"/>
      <c r="AY56" s="493"/>
      <c r="AZ56" s="490"/>
      <c r="BA56" s="485"/>
      <c r="BB56" s="492"/>
      <c r="BC56" s="490"/>
      <c r="BD56" s="493"/>
      <c r="BE56" s="490"/>
      <c r="BF56" s="485"/>
      <c r="BG56" s="492"/>
      <c r="BH56" s="490"/>
      <c r="BI56" s="493"/>
      <c r="BJ56" s="490"/>
      <c r="BK56" s="485"/>
      <c r="BL56" s="492"/>
      <c r="BM56" s="490"/>
      <c r="BN56" s="493"/>
      <c r="BO56" s="490"/>
      <c r="BP56" s="485">
        <f t="shared" si="0"/>
        <v>1</v>
      </c>
      <c r="BQ56" s="492">
        <f t="shared" si="0"/>
        <v>1</v>
      </c>
      <c r="BR56" s="485">
        <f t="shared" si="0"/>
        <v>1</v>
      </c>
      <c r="BS56" s="492">
        <f t="shared" si="0"/>
        <v>1</v>
      </c>
    </row>
    <row r="57" spans="1:71" ht="28.5" hidden="1">
      <c r="A57" s="30" t="s">
        <v>287</v>
      </c>
      <c r="B57" s="30" t="s">
        <v>288</v>
      </c>
      <c r="C57" s="22" t="s">
        <v>109</v>
      </c>
      <c r="D57" s="19" t="s">
        <v>290</v>
      </c>
      <c r="E57" s="19" t="s">
        <v>273</v>
      </c>
      <c r="F57" s="20" t="s">
        <v>208</v>
      </c>
      <c r="G57" s="21">
        <v>45288</v>
      </c>
      <c r="H57" s="22"/>
      <c r="I57" s="23"/>
      <c r="J57" s="60"/>
      <c r="K57" s="61"/>
      <c r="L57" s="60"/>
      <c r="M57" s="22"/>
      <c r="N57" s="24"/>
      <c r="O57" s="60"/>
      <c r="P57" s="71"/>
      <c r="Q57" s="60"/>
      <c r="R57" s="22"/>
      <c r="S57" s="24"/>
      <c r="T57" s="60"/>
      <c r="U57" s="71"/>
      <c r="V57" s="60"/>
      <c r="W57" s="22"/>
      <c r="X57" s="24"/>
      <c r="Y57" s="60"/>
      <c r="Z57" s="71"/>
      <c r="AA57" s="60"/>
      <c r="AB57" s="22"/>
      <c r="AC57" s="24"/>
      <c r="AD57" s="60"/>
      <c r="AE57" s="71"/>
      <c r="AF57" s="60"/>
      <c r="AG57" s="22"/>
      <c r="AH57" s="24"/>
      <c r="AI57" s="60"/>
      <c r="AJ57" s="71"/>
      <c r="AK57" s="60"/>
      <c r="AL57" s="22"/>
      <c r="AM57" s="24"/>
      <c r="AN57" s="60"/>
      <c r="AO57" s="71"/>
      <c r="AP57" s="60"/>
      <c r="AQ57" s="22"/>
      <c r="AR57" s="24"/>
      <c r="AS57" s="60"/>
      <c r="AT57" s="71"/>
      <c r="AU57" s="60"/>
      <c r="AV57" s="22"/>
      <c r="AW57" s="24"/>
      <c r="AX57" s="60"/>
      <c r="AY57" s="71"/>
      <c r="AZ57" s="60"/>
      <c r="BA57" s="22"/>
      <c r="BB57" s="24"/>
      <c r="BC57" s="60"/>
      <c r="BD57" s="71"/>
      <c r="BE57" s="60"/>
      <c r="BF57" s="22"/>
      <c r="BG57" s="24"/>
      <c r="BH57" s="60"/>
      <c r="BI57" s="71"/>
      <c r="BJ57" s="60"/>
      <c r="BK57" s="22">
        <v>1</v>
      </c>
      <c r="BL57" s="24">
        <v>1</v>
      </c>
      <c r="BM57" s="60"/>
      <c r="BN57" s="71"/>
      <c r="BO57" s="60"/>
      <c r="BP57" s="22">
        <f t="shared" si="0"/>
        <v>1</v>
      </c>
      <c r="BQ57" s="24">
        <f t="shared" si="0"/>
        <v>1</v>
      </c>
      <c r="BR57" s="22">
        <f t="shared" si="0"/>
        <v>0</v>
      </c>
      <c r="BS57" s="24">
        <f t="shared" si="0"/>
        <v>0</v>
      </c>
    </row>
    <row r="58" spans="1:71" ht="57" hidden="1">
      <c r="A58" s="30" t="s">
        <v>287</v>
      </c>
      <c r="B58" s="30" t="s">
        <v>291</v>
      </c>
      <c r="C58" s="18" t="s">
        <v>40</v>
      </c>
      <c r="D58" s="25" t="s">
        <v>292</v>
      </c>
      <c r="E58" s="25" t="s">
        <v>293</v>
      </c>
      <c r="F58" s="26" t="s">
        <v>208</v>
      </c>
      <c r="G58" s="27">
        <v>45260</v>
      </c>
      <c r="H58" s="18"/>
      <c r="I58" s="28"/>
      <c r="J58" s="62"/>
      <c r="K58" s="63"/>
      <c r="L58" s="62"/>
      <c r="M58" s="18"/>
      <c r="N58" s="29"/>
      <c r="O58" s="62"/>
      <c r="P58" s="72"/>
      <c r="Q58" s="62"/>
      <c r="R58" s="18"/>
      <c r="S58" s="29"/>
      <c r="T58" s="62"/>
      <c r="U58" s="72"/>
      <c r="V58" s="62"/>
      <c r="W58" s="18"/>
      <c r="X58" s="29"/>
      <c r="Y58" s="62"/>
      <c r="Z58" s="72"/>
      <c r="AA58" s="62"/>
      <c r="AB58" s="18"/>
      <c r="AC58" s="29"/>
      <c r="AD58" s="62"/>
      <c r="AE58" s="72"/>
      <c r="AF58" s="62"/>
      <c r="AG58" s="18">
        <v>1</v>
      </c>
      <c r="AH58" s="29">
        <v>0.5</v>
      </c>
      <c r="AI58" s="62"/>
      <c r="AJ58" s="72"/>
      <c r="AK58" s="62"/>
      <c r="AL58" s="18"/>
      <c r="AM58" s="29"/>
      <c r="AN58" s="62"/>
      <c r="AO58" s="72"/>
      <c r="AP58" s="62"/>
      <c r="AQ58" s="18"/>
      <c r="AR58" s="29"/>
      <c r="AS58" s="62"/>
      <c r="AT58" s="72"/>
      <c r="AU58" s="62"/>
      <c r="AV58" s="18"/>
      <c r="AW58" s="29"/>
      <c r="AX58" s="62"/>
      <c r="AY58" s="72"/>
      <c r="AZ58" s="62"/>
      <c r="BA58" s="18"/>
      <c r="BB58" s="29"/>
      <c r="BC58" s="62"/>
      <c r="BD58" s="72"/>
      <c r="BE58" s="62"/>
      <c r="BF58" s="18">
        <v>1</v>
      </c>
      <c r="BG58" s="29">
        <v>0.5</v>
      </c>
      <c r="BH58" s="62"/>
      <c r="BI58" s="72"/>
      <c r="BJ58" s="62"/>
      <c r="BK58" s="18"/>
      <c r="BL58" s="29"/>
      <c r="BM58" s="62"/>
      <c r="BN58" s="72"/>
      <c r="BO58" s="62"/>
      <c r="BP58" s="22">
        <f t="shared" si="0"/>
        <v>2</v>
      </c>
      <c r="BQ58" s="24">
        <f t="shared" si="0"/>
        <v>1</v>
      </c>
      <c r="BR58" s="22">
        <f t="shared" si="0"/>
        <v>0</v>
      </c>
      <c r="BS58" s="24">
        <f t="shared" si="0"/>
        <v>0</v>
      </c>
    </row>
    <row r="59" spans="1:71" ht="42.75" hidden="1">
      <c r="A59" s="30" t="s">
        <v>287</v>
      </c>
      <c r="B59" s="30" t="s">
        <v>294</v>
      </c>
      <c r="C59" s="18" t="s">
        <v>46</v>
      </c>
      <c r="D59" s="25" t="s">
        <v>295</v>
      </c>
      <c r="E59" s="25" t="s">
        <v>296</v>
      </c>
      <c r="F59" s="26" t="s">
        <v>208</v>
      </c>
      <c r="G59" s="27">
        <v>45280</v>
      </c>
      <c r="H59" s="18"/>
      <c r="I59" s="28"/>
      <c r="J59" s="62"/>
      <c r="K59" s="63"/>
      <c r="L59" s="62"/>
      <c r="M59" s="18"/>
      <c r="N59" s="29"/>
      <c r="O59" s="62"/>
      <c r="P59" s="72"/>
      <c r="Q59" s="62"/>
      <c r="R59" s="18"/>
      <c r="S59" s="29"/>
      <c r="T59" s="62"/>
      <c r="U59" s="72"/>
      <c r="V59" s="62"/>
      <c r="W59" s="18"/>
      <c r="X59" s="29"/>
      <c r="Y59" s="62"/>
      <c r="Z59" s="72"/>
      <c r="AA59" s="62"/>
      <c r="AB59" s="18"/>
      <c r="AC59" s="29"/>
      <c r="AD59" s="62"/>
      <c r="AE59" s="72"/>
      <c r="AF59" s="62"/>
      <c r="AG59" s="18"/>
      <c r="AH59" s="29"/>
      <c r="AI59" s="62"/>
      <c r="AJ59" s="72"/>
      <c r="AK59" s="62"/>
      <c r="AL59" s="18"/>
      <c r="AM59" s="29"/>
      <c r="AN59" s="62"/>
      <c r="AO59" s="72"/>
      <c r="AP59" s="62"/>
      <c r="AQ59" s="18"/>
      <c r="AR59" s="29"/>
      <c r="AS59" s="62"/>
      <c r="AT59" s="72"/>
      <c r="AU59" s="62"/>
      <c r="AV59" s="18"/>
      <c r="AW59" s="29"/>
      <c r="AX59" s="62"/>
      <c r="AY59" s="72"/>
      <c r="AZ59" s="62"/>
      <c r="BA59" s="18"/>
      <c r="BB59" s="29"/>
      <c r="BC59" s="62"/>
      <c r="BD59" s="72"/>
      <c r="BE59" s="62"/>
      <c r="BF59" s="18"/>
      <c r="BG59" s="29"/>
      <c r="BH59" s="62"/>
      <c r="BI59" s="72"/>
      <c r="BJ59" s="62"/>
      <c r="BK59" s="18">
        <v>1</v>
      </c>
      <c r="BL59" s="29">
        <v>1</v>
      </c>
      <c r="BM59" s="62"/>
      <c r="BN59" s="72"/>
      <c r="BO59" s="62"/>
      <c r="BP59" s="22">
        <f t="shared" si="0"/>
        <v>1</v>
      </c>
      <c r="BQ59" s="24">
        <f t="shared" si="0"/>
        <v>1</v>
      </c>
      <c r="BR59" s="22">
        <f t="shared" si="0"/>
        <v>0</v>
      </c>
      <c r="BS59" s="24">
        <f t="shared" si="0"/>
        <v>0</v>
      </c>
    </row>
    <row r="60" spans="1:71" ht="71.25" hidden="1">
      <c r="A60" s="32" t="s">
        <v>287</v>
      </c>
      <c r="B60" s="32" t="s">
        <v>297</v>
      </c>
      <c r="C60" s="18" t="s">
        <v>151</v>
      </c>
      <c r="D60" s="25" t="s">
        <v>298</v>
      </c>
      <c r="E60" s="25" t="s">
        <v>299</v>
      </c>
      <c r="F60" s="26" t="s">
        <v>121</v>
      </c>
      <c r="G60" s="27">
        <v>45015</v>
      </c>
      <c r="H60" s="18"/>
      <c r="I60" s="28"/>
      <c r="J60" s="62"/>
      <c r="K60" s="63"/>
      <c r="L60" s="62"/>
      <c r="M60" s="18"/>
      <c r="N60" s="29"/>
      <c r="O60" s="62"/>
      <c r="P60" s="72"/>
      <c r="Q60" s="62"/>
      <c r="R60" s="18">
        <v>2</v>
      </c>
      <c r="S60" s="29">
        <v>1</v>
      </c>
      <c r="T60" s="62">
        <v>1</v>
      </c>
      <c r="U60" s="72">
        <v>0.5</v>
      </c>
      <c r="V60" s="77" t="s">
        <v>300</v>
      </c>
      <c r="W60" s="18"/>
      <c r="X60" s="29"/>
      <c r="Y60" s="62"/>
      <c r="Z60" s="72"/>
      <c r="AA60" s="62"/>
      <c r="AB60" s="18"/>
      <c r="AC60" s="29"/>
      <c r="AD60" s="62"/>
      <c r="AE60" s="72"/>
      <c r="AF60" s="62"/>
      <c r="AG60" s="18"/>
      <c r="AH60" s="29"/>
      <c r="AI60" s="62"/>
      <c r="AJ60" s="72"/>
      <c r="AK60" s="62"/>
      <c r="AL60" s="18"/>
      <c r="AM60" s="29"/>
      <c r="AN60" s="62"/>
      <c r="AO60" s="72"/>
      <c r="AP60" s="62"/>
      <c r="AQ60" s="18"/>
      <c r="AR60" s="29"/>
      <c r="AS60" s="62"/>
      <c r="AT60" s="72"/>
      <c r="AU60" s="62"/>
      <c r="AV60" s="18"/>
      <c r="AW60" s="29"/>
      <c r="AX60" s="62"/>
      <c r="AY60" s="72"/>
      <c r="AZ60" s="62"/>
      <c r="BA60" s="18"/>
      <c r="BB60" s="29"/>
      <c r="BC60" s="62"/>
      <c r="BD60" s="72"/>
      <c r="BE60" s="62"/>
      <c r="BF60" s="18"/>
      <c r="BG60" s="29"/>
      <c r="BH60" s="62"/>
      <c r="BI60" s="72"/>
      <c r="BJ60" s="62"/>
      <c r="BK60" s="18"/>
      <c r="BL60" s="29"/>
      <c r="BM60" s="62"/>
      <c r="BN60" s="72"/>
      <c r="BO60" s="62"/>
      <c r="BP60" s="22">
        <f t="shared" si="0"/>
        <v>2</v>
      </c>
      <c r="BQ60" s="24">
        <f t="shared" si="0"/>
        <v>1</v>
      </c>
      <c r="BR60" s="22">
        <f t="shared" si="0"/>
        <v>1</v>
      </c>
      <c r="BS60" s="24">
        <f t="shared" si="0"/>
        <v>0.5</v>
      </c>
    </row>
    <row r="61" spans="1:71" ht="28.5" hidden="1">
      <c r="A61" s="32" t="s">
        <v>287</v>
      </c>
      <c r="B61" s="32" t="s">
        <v>297</v>
      </c>
      <c r="C61" s="18" t="s">
        <v>179</v>
      </c>
      <c r="D61" s="42" t="s">
        <v>301</v>
      </c>
      <c r="E61" s="42" t="s">
        <v>302</v>
      </c>
      <c r="F61" s="43" t="s">
        <v>121</v>
      </c>
      <c r="G61" s="44">
        <v>45280</v>
      </c>
      <c r="H61" s="41"/>
      <c r="I61" s="54"/>
      <c r="J61" s="68"/>
      <c r="K61" s="69"/>
      <c r="L61" s="68"/>
      <c r="M61" s="41"/>
      <c r="N61" s="55"/>
      <c r="O61" s="68"/>
      <c r="P61" s="75"/>
      <c r="Q61" s="68"/>
      <c r="R61" s="41"/>
      <c r="S61" s="55"/>
      <c r="T61" s="68"/>
      <c r="U61" s="75"/>
      <c r="V61" s="68"/>
      <c r="W61" s="41"/>
      <c r="X61" s="55"/>
      <c r="Y61" s="68"/>
      <c r="Z61" s="75"/>
      <c r="AA61" s="68"/>
      <c r="AB61" s="41"/>
      <c r="AC61" s="55"/>
      <c r="AD61" s="68"/>
      <c r="AE61" s="75"/>
      <c r="AF61" s="68"/>
      <c r="AG61" s="41"/>
      <c r="AH61" s="55"/>
      <c r="AI61" s="68"/>
      <c r="AJ61" s="75"/>
      <c r="AK61" s="68"/>
      <c r="AL61" s="41"/>
      <c r="AM61" s="55"/>
      <c r="AN61" s="68"/>
      <c r="AO61" s="75"/>
      <c r="AP61" s="68"/>
      <c r="AQ61" s="41"/>
      <c r="AR61" s="55"/>
      <c r="AS61" s="68"/>
      <c r="AT61" s="75"/>
      <c r="AU61" s="68"/>
      <c r="AV61" s="41"/>
      <c r="AW61" s="55"/>
      <c r="AX61" s="68"/>
      <c r="AY61" s="75"/>
      <c r="AZ61" s="68"/>
      <c r="BA61" s="41"/>
      <c r="BB61" s="55"/>
      <c r="BC61" s="68"/>
      <c r="BD61" s="75"/>
      <c r="BE61" s="68"/>
      <c r="BF61" s="41"/>
      <c r="BG61" s="55"/>
      <c r="BH61" s="68"/>
      <c r="BI61" s="75"/>
      <c r="BJ61" s="68"/>
      <c r="BK61" s="41">
        <v>1</v>
      </c>
      <c r="BL61" s="55">
        <v>1</v>
      </c>
      <c r="BM61" s="68"/>
      <c r="BN61" s="75"/>
      <c r="BO61" s="68"/>
      <c r="BP61" s="22">
        <f t="shared" si="0"/>
        <v>1</v>
      </c>
      <c r="BQ61" s="24">
        <f t="shared" si="0"/>
        <v>1</v>
      </c>
      <c r="BR61" s="22">
        <f t="shared" si="0"/>
        <v>0</v>
      </c>
      <c r="BS61" s="24">
        <f t="shared" si="0"/>
        <v>0</v>
      </c>
    </row>
    <row r="62" spans="1:71" ht="42.75" hidden="1" customHeight="1">
      <c r="A62" s="45" t="s">
        <v>287</v>
      </c>
      <c r="B62" s="45" t="s">
        <v>303</v>
      </c>
      <c r="C62" s="46" t="s">
        <v>155</v>
      </c>
      <c r="D62" s="58" t="s">
        <v>304</v>
      </c>
      <c r="E62" s="47" t="s">
        <v>305</v>
      </c>
      <c r="F62" s="48" t="s">
        <v>121</v>
      </c>
      <c r="G62" s="49">
        <v>45063</v>
      </c>
      <c r="H62" s="46"/>
      <c r="I62" s="50"/>
      <c r="J62" s="66"/>
      <c r="K62" s="67"/>
      <c r="L62" s="66"/>
      <c r="M62" s="46"/>
      <c r="N62" s="51"/>
      <c r="O62" s="66"/>
      <c r="P62" s="74"/>
      <c r="Q62" s="66"/>
      <c r="R62" s="46"/>
      <c r="S62" s="51"/>
      <c r="T62" s="66"/>
      <c r="U62" s="74"/>
      <c r="V62" s="66"/>
      <c r="W62" s="46"/>
      <c r="X62" s="51"/>
      <c r="Y62" s="66"/>
      <c r="Z62" s="74"/>
      <c r="AA62" s="66"/>
      <c r="AB62" s="46">
        <v>1</v>
      </c>
      <c r="AC62" s="51">
        <v>1</v>
      </c>
      <c r="AD62" s="66"/>
      <c r="AE62" s="74"/>
      <c r="AF62" s="66"/>
      <c r="AG62" s="46"/>
      <c r="AH62" s="51"/>
      <c r="AI62" s="66"/>
      <c r="AJ62" s="74"/>
      <c r="AK62" s="66"/>
      <c r="AL62" s="46"/>
      <c r="AM62" s="51"/>
      <c r="AN62" s="66"/>
      <c r="AO62" s="74"/>
      <c r="AP62" s="66"/>
      <c r="AQ62" s="46"/>
      <c r="AR62" s="51"/>
      <c r="AS62" s="66"/>
      <c r="AT62" s="74"/>
      <c r="AU62" s="66"/>
      <c r="AV62" s="46"/>
      <c r="AW62" s="51"/>
      <c r="AX62" s="66"/>
      <c r="AY62" s="74"/>
      <c r="AZ62" s="66"/>
      <c r="BA62" s="46"/>
      <c r="BB62" s="51"/>
      <c r="BC62" s="66"/>
      <c r="BD62" s="74"/>
      <c r="BE62" s="66"/>
      <c r="BF62" s="46"/>
      <c r="BG62" s="51"/>
      <c r="BH62" s="66"/>
      <c r="BI62" s="74"/>
      <c r="BJ62" s="66"/>
      <c r="BK62" s="46"/>
      <c r="BL62" s="51"/>
      <c r="BM62" s="66"/>
      <c r="BN62" s="74"/>
      <c r="BO62" s="66"/>
      <c r="BP62" s="52">
        <f t="shared" si="0"/>
        <v>1</v>
      </c>
      <c r="BQ62" s="53">
        <f t="shared" si="0"/>
        <v>1</v>
      </c>
      <c r="BR62" s="52">
        <f t="shared" si="0"/>
        <v>0</v>
      </c>
      <c r="BS62" s="53">
        <f t="shared" si="0"/>
        <v>0</v>
      </c>
    </row>
    <row r="63" spans="1:71" ht="135" hidden="1" customHeight="1">
      <c r="A63" s="484" t="s">
        <v>306</v>
      </c>
      <c r="B63" s="484" t="s">
        <v>307</v>
      </c>
      <c r="C63" s="485" t="s">
        <v>32</v>
      </c>
      <c r="D63" s="484" t="s">
        <v>308</v>
      </c>
      <c r="E63" s="484" t="s">
        <v>309</v>
      </c>
      <c r="F63" s="487" t="s">
        <v>121</v>
      </c>
      <c r="G63" s="498">
        <v>44957</v>
      </c>
      <c r="H63" s="485">
        <v>1</v>
      </c>
      <c r="I63" s="489">
        <v>1</v>
      </c>
      <c r="J63" s="490">
        <v>1</v>
      </c>
      <c r="K63" s="491">
        <v>1</v>
      </c>
      <c r="L63" s="495" t="s">
        <v>310</v>
      </c>
      <c r="M63" s="485"/>
      <c r="N63" s="492"/>
      <c r="O63" s="490"/>
      <c r="P63" s="493"/>
      <c r="Q63" s="490"/>
      <c r="R63" s="485"/>
      <c r="S63" s="492"/>
      <c r="T63" s="490"/>
      <c r="U63" s="493"/>
      <c r="V63" s="490"/>
      <c r="W63" s="485"/>
      <c r="X63" s="492"/>
      <c r="Y63" s="490"/>
      <c r="Z63" s="493"/>
      <c r="AA63" s="490"/>
      <c r="AB63" s="485"/>
      <c r="AC63" s="492"/>
      <c r="AD63" s="490"/>
      <c r="AE63" s="493"/>
      <c r="AF63" s="490"/>
      <c r="AG63" s="485"/>
      <c r="AH63" s="492"/>
      <c r="AI63" s="490"/>
      <c r="AJ63" s="493"/>
      <c r="AK63" s="490"/>
      <c r="AL63" s="485"/>
      <c r="AM63" s="492"/>
      <c r="AN63" s="490"/>
      <c r="AO63" s="493"/>
      <c r="AP63" s="490"/>
      <c r="AQ63" s="485"/>
      <c r="AR63" s="492"/>
      <c r="AS63" s="490"/>
      <c r="AT63" s="493"/>
      <c r="AU63" s="490"/>
      <c r="AV63" s="485"/>
      <c r="AW63" s="492"/>
      <c r="AX63" s="490"/>
      <c r="AY63" s="493"/>
      <c r="AZ63" s="490"/>
      <c r="BA63" s="485"/>
      <c r="BB63" s="492"/>
      <c r="BC63" s="490"/>
      <c r="BD63" s="493"/>
      <c r="BE63" s="490"/>
      <c r="BF63" s="485"/>
      <c r="BG63" s="492"/>
      <c r="BH63" s="490"/>
      <c r="BI63" s="493"/>
      <c r="BJ63" s="490"/>
      <c r="BK63" s="485"/>
      <c r="BL63" s="492"/>
      <c r="BM63" s="490"/>
      <c r="BN63" s="493"/>
      <c r="BO63" s="490"/>
      <c r="BP63" s="485">
        <f t="shared" si="0"/>
        <v>1</v>
      </c>
      <c r="BQ63" s="492">
        <f t="shared" si="0"/>
        <v>1</v>
      </c>
      <c r="BR63" s="485">
        <f t="shared" si="0"/>
        <v>1</v>
      </c>
      <c r="BS63" s="492">
        <f t="shared" si="0"/>
        <v>1</v>
      </c>
    </row>
    <row r="64" spans="1:71" ht="109.5" hidden="1" customHeight="1">
      <c r="A64" s="30" t="s">
        <v>306</v>
      </c>
      <c r="B64" s="30" t="s">
        <v>311</v>
      </c>
      <c r="C64" s="18" t="s">
        <v>40</v>
      </c>
      <c r="D64" s="25" t="s">
        <v>312</v>
      </c>
      <c r="E64" s="25" t="s">
        <v>313</v>
      </c>
      <c r="F64" s="26" t="s">
        <v>158</v>
      </c>
      <c r="G64" s="27">
        <v>44957</v>
      </c>
      <c r="H64" s="18">
        <v>1</v>
      </c>
      <c r="I64" s="28">
        <v>1</v>
      </c>
      <c r="J64" s="62">
        <v>1</v>
      </c>
      <c r="K64" s="63">
        <v>1</v>
      </c>
      <c r="L64" s="77" t="s">
        <v>314</v>
      </c>
      <c r="M64" s="18"/>
      <c r="N64" s="29"/>
      <c r="O64" s="62"/>
      <c r="P64" s="72"/>
      <c r="Q64" s="62"/>
      <c r="R64" s="18"/>
      <c r="S64" s="29"/>
      <c r="T64" s="62"/>
      <c r="U64" s="72"/>
      <c r="V64" s="62"/>
      <c r="W64" s="18"/>
      <c r="X64" s="29"/>
      <c r="Y64" s="62"/>
      <c r="Z64" s="72"/>
      <c r="AA64" s="62"/>
      <c r="AB64" s="18"/>
      <c r="AC64" s="29"/>
      <c r="AD64" s="62"/>
      <c r="AE64" s="72"/>
      <c r="AF64" s="62"/>
      <c r="AG64" s="18"/>
      <c r="AH64" s="29"/>
      <c r="AI64" s="62"/>
      <c r="AJ64" s="72"/>
      <c r="AK64" s="62"/>
      <c r="AL64" s="18"/>
      <c r="AM64" s="29"/>
      <c r="AN64" s="62"/>
      <c r="AO64" s="72"/>
      <c r="AP64" s="62"/>
      <c r="AQ64" s="18"/>
      <c r="AR64" s="29"/>
      <c r="AS64" s="62"/>
      <c r="AT64" s="72"/>
      <c r="AU64" s="62"/>
      <c r="AV64" s="18"/>
      <c r="AW64" s="29"/>
      <c r="AX64" s="62"/>
      <c r="AY64" s="72"/>
      <c r="AZ64" s="62"/>
      <c r="BA64" s="18"/>
      <c r="BB64" s="29"/>
      <c r="BC64" s="62"/>
      <c r="BD64" s="72"/>
      <c r="BE64" s="62"/>
      <c r="BF64" s="18"/>
      <c r="BG64" s="29"/>
      <c r="BH64" s="62"/>
      <c r="BI64" s="72"/>
      <c r="BJ64" s="62"/>
      <c r="BK64" s="18"/>
      <c r="BL64" s="29"/>
      <c r="BM64" s="62"/>
      <c r="BN64" s="72"/>
      <c r="BO64" s="62"/>
      <c r="BP64" s="22">
        <f t="shared" si="0"/>
        <v>1</v>
      </c>
      <c r="BQ64" s="24">
        <f t="shared" si="0"/>
        <v>1</v>
      </c>
      <c r="BR64" s="22">
        <f t="shared" si="0"/>
        <v>1</v>
      </c>
      <c r="BS64" s="24">
        <f t="shared" si="0"/>
        <v>1</v>
      </c>
    </row>
    <row r="65" spans="1:71" ht="28.5" hidden="1">
      <c r="A65" s="30" t="s">
        <v>306</v>
      </c>
      <c r="B65" s="30" t="s">
        <v>315</v>
      </c>
      <c r="C65" s="18" t="s">
        <v>46</v>
      </c>
      <c r="D65" s="25" t="s">
        <v>316</v>
      </c>
      <c r="E65" s="25" t="s">
        <v>317</v>
      </c>
      <c r="F65" s="26" t="s">
        <v>121</v>
      </c>
      <c r="G65" s="27">
        <v>45100</v>
      </c>
      <c r="H65" s="18"/>
      <c r="I65" s="28"/>
      <c r="J65" s="62"/>
      <c r="K65" s="63"/>
      <c r="L65" s="62"/>
      <c r="M65" s="18"/>
      <c r="N65" s="29"/>
      <c r="O65" s="62"/>
      <c r="P65" s="72"/>
      <c r="Q65" s="62"/>
      <c r="R65" s="18"/>
      <c r="S65" s="29"/>
      <c r="T65" s="62"/>
      <c r="U65" s="72"/>
      <c r="V65" s="62"/>
      <c r="W65" s="18"/>
      <c r="X65" s="29"/>
      <c r="Y65" s="62"/>
      <c r="Z65" s="72"/>
      <c r="AA65" s="62"/>
      <c r="AB65" s="18"/>
      <c r="AC65" s="29"/>
      <c r="AD65" s="62"/>
      <c r="AE65" s="72"/>
      <c r="AF65" s="62"/>
      <c r="AG65" s="18">
        <v>1</v>
      </c>
      <c r="AH65" s="29">
        <v>1</v>
      </c>
      <c r="AI65" s="62"/>
      <c r="AJ65" s="72"/>
      <c r="AK65" s="62"/>
      <c r="AL65" s="18"/>
      <c r="AM65" s="29"/>
      <c r="AN65" s="62"/>
      <c r="AO65" s="72"/>
      <c r="AP65" s="62"/>
      <c r="AQ65" s="18"/>
      <c r="AR65" s="29"/>
      <c r="AS65" s="62"/>
      <c r="AT65" s="72"/>
      <c r="AU65" s="62"/>
      <c r="AV65" s="18"/>
      <c r="AW65" s="29"/>
      <c r="AX65" s="62"/>
      <c r="AY65" s="72"/>
      <c r="AZ65" s="62"/>
      <c r="BA65" s="18"/>
      <c r="BB65" s="29"/>
      <c r="BC65" s="62"/>
      <c r="BD65" s="72"/>
      <c r="BE65" s="62"/>
      <c r="BF65" s="18"/>
      <c r="BG65" s="29"/>
      <c r="BH65" s="62"/>
      <c r="BI65" s="72"/>
      <c r="BJ65" s="62"/>
      <c r="BK65" s="18"/>
      <c r="BL65" s="29"/>
      <c r="BM65" s="62"/>
      <c r="BN65" s="72"/>
      <c r="BO65" s="62"/>
      <c r="BP65" s="22">
        <f t="shared" si="0"/>
        <v>1</v>
      </c>
      <c r="BQ65" s="24">
        <f t="shared" si="0"/>
        <v>1</v>
      </c>
      <c r="BR65" s="22">
        <f t="shared" si="0"/>
        <v>0</v>
      </c>
      <c r="BS65" s="24">
        <f t="shared" si="0"/>
        <v>0</v>
      </c>
    </row>
    <row r="66" spans="1:71" ht="99.75" hidden="1">
      <c r="A66" s="45" t="s">
        <v>306</v>
      </c>
      <c r="B66" s="45" t="s">
        <v>318</v>
      </c>
      <c r="C66" s="46" t="s">
        <v>151</v>
      </c>
      <c r="D66" s="47" t="s">
        <v>319</v>
      </c>
      <c r="E66" s="47" t="s">
        <v>320</v>
      </c>
      <c r="F66" s="48" t="s">
        <v>158</v>
      </c>
      <c r="G66" s="49">
        <v>45184</v>
      </c>
      <c r="H66" s="46">
        <v>1</v>
      </c>
      <c r="I66" s="50">
        <v>0.34</v>
      </c>
      <c r="J66" s="66">
        <v>1</v>
      </c>
      <c r="K66" s="67">
        <v>0.34</v>
      </c>
      <c r="L66" s="70" t="s">
        <v>321</v>
      </c>
      <c r="M66" s="46"/>
      <c r="N66" s="51"/>
      <c r="O66" s="66"/>
      <c r="P66" s="74"/>
      <c r="Q66" s="66"/>
      <c r="R66" s="46"/>
      <c r="S66" s="51"/>
      <c r="T66" s="66"/>
      <c r="U66" s="74"/>
      <c r="V66" s="66"/>
      <c r="W66" s="46"/>
      <c r="X66" s="51"/>
      <c r="Y66" s="66"/>
      <c r="Z66" s="74"/>
      <c r="AA66" s="66"/>
      <c r="AB66" s="46">
        <v>1</v>
      </c>
      <c r="AC66" s="51">
        <v>0.33</v>
      </c>
      <c r="AD66" s="66"/>
      <c r="AE66" s="74"/>
      <c r="AF66" s="66"/>
      <c r="AG66" s="46"/>
      <c r="AH66" s="51"/>
      <c r="AI66" s="66"/>
      <c r="AJ66" s="74"/>
      <c r="AK66" s="66"/>
      <c r="AL66" s="46"/>
      <c r="AM66" s="51"/>
      <c r="AN66" s="66"/>
      <c r="AO66" s="74"/>
      <c r="AP66" s="66"/>
      <c r="AQ66" s="46"/>
      <c r="AR66" s="51"/>
      <c r="AS66" s="66"/>
      <c r="AT66" s="74"/>
      <c r="AU66" s="66"/>
      <c r="AV66" s="46">
        <v>1</v>
      </c>
      <c r="AW66" s="51">
        <v>0.33</v>
      </c>
      <c r="AX66" s="66"/>
      <c r="AY66" s="74"/>
      <c r="AZ66" s="66"/>
      <c r="BA66" s="46"/>
      <c r="BB66" s="51"/>
      <c r="BC66" s="66"/>
      <c r="BD66" s="74"/>
      <c r="BE66" s="66"/>
      <c r="BF66" s="46"/>
      <c r="BG66" s="51"/>
      <c r="BH66" s="66"/>
      <c r="BI66" s="74"/>
      <c r="BJ66" s="66"/>
      <c r="BK66" s="46"/>
      <c r="BL66" s="51"/>
      <c r="BM66" s="66"/>
      <c r="BN66" s="74"/>
      <c r="BO66" s="66"/>
      <c r="BP66" s="46">
        <f t="shared" si="0"/>
        <v>3</v>
      </c>
      <c r="BQ66" s="51">
        <f t="shared" si="0"/>
        <v>1</v>
      </c>
      <c r="BR66" s="46">
        <f t="shared" si="0"/>
        <v>1</v>
      </c>
      <c r="BS66" s="51">
        <f t="shared" si="0"/>
        <v>0.34</v>
      </c>
    </row>
    <row r="67" spans="1:71" ht="43.5" customHeight="1">
      <c r="A67" s="17" t="s">
        <v>322</v>
      </c>
      <c r="B67" s="17" t="s">
        <v>323</v>
      </c>
      <c r="C67" s="22" t="s">
        <v>32</v>
      </c>
      <c r="D67" s="19" t="s">
        <v>324</v>
      </c>
      <c r="E67" s="19" t="s">
        <v>325</v>
      </c>
      <c r="F67" s="20" t="s">
        <v>112</v>
      </c>
      <c r="G67" s="21">
        <v>45134</v>
      </c>
      <c r="H67" s="59"/>
      <c r="I67" s="23"/>
      <c r="J67" s="60"/>
      <c r="K67" s="61"/>
      <c r="L67" s="60"/>
      <c r="M67" s="22"/>
      <c r="N67" s="24"/>
      <c r="O67" s="60"/>
      <c r="P67" s="71"/>
      <c r="Q67" s="60"/>
      <c r="R67" s="22"/>
      <c r="S67" s="24"/>
      <c r="T67" s="60"/>
      <c r="U67" s="71"/>
      <c r="V67" s="60"/>
      <c r="W67" s="22"/>
      <c r="X67" s="24"/>
      <c r="Y67" s="60"/>
      <c r="Z67" s="71"/>
      <c r="AA67" s="60"/>
      <c r="AB67" s="22"/>
      <c r="AC67" s="24"/>
      <c r="AD67" s="60"/>
      <c r="AE67" s="71"/>
      <c r="AF67" s="60"/>
      <c r="AG67" s="22"/>
      <c r="AH67" s="24"/>
      <c r="AI67" s="60"/>
      <c r="AJ67" s="71"/>
      <c r="AK67" s="60"/>
      <c r="AL67" s="22">
        <v>1</v>
      </c>
      <c r="AM67" s="24">
        <v>1</v>
      </c>
      <c r="AN67" s="60"/>
      <c r="AO67" s="71"/>
      <c r="AP67" s="60"/>
      <c r="AQ67" s="22"/>
      <c r="AR67" s="24"/>
      <c r="AS67" s="60"/>
      <c r="AT67" s="71"/>
      <c r="AU67" s="60"/>
      <c r="AV67" s="22"/>
      <c r="AW67" s="24"/>
      <c r="AX67" s="60"/>
      <c r="AY67" s="71"/>
      <c r="AZ67" s="60"/>
      <c r="BA67" s="22"/>
      <c r="BB67" s="24"/>
      <c r="BC67" s="60"/>
      <c r="BD67" s="71"/>
      <c r="BE67" s="60"/>
      <c r="BF67" s="22"/>
      <c r="BG67" s="24"/>
      <c r="BH67" s="60"/>
      <c r="BI67" s="71"/>
      <c r="BJ67" s="60"/>
      <c r="BK67" s="22"/>
      <c r="BL67" s="24"/>
      <c r="BM67" s="60"/>
      <c r="BN67" s="71"/>
      <c r="BO67" s="60"/>
      <c r="BP67" s="22">
        <f t="shared" si="0"/>
        <v>1</v>
      </c>
      <c r="BQ67" s="24">
        <f t="shared" si="0"/>
        <v>1</v>
      </c>
      <c r="BR67" s="22">
        <f t="shared" si="0"/>
        <v>0</v>
      </c>
      <c r="BS67" s="24">
        <f t="shared" si="0"/>
        <v>0</v>
      </c>
    </row>
    <row r="68" spans="1:71" ht="42.75">
      <c r="A68" s="30" t="s">
        <v>322</v>
      </c>
      <c r="B68" s="30" t="s">
        <v>326</v>
      </c>
      <c r="C68" s="18" t="s">
        <v>40</v>
      </c>
      <c r="D68" s="25" t="s">
        <v>327</v>
      </c>
      <c r="E68" s="25" t="s">
        <v>328</v>
      </c>
      <c r="F68" s="26" t="s">
        <v>121</v>
      </c>
      <c r="G68" s="27">
        <v>45036</v>
      </c>
      <c r="H68" s="18"/>
      <c r="I68" s="28"/>
      <c r="J68" s="62"/>
      <c r="K68" s="63"/>
      <c r="L68" s="62"/>
      <c r="M68" s="18"/>
      <c r="N68" s="29"/>
      <c r="O68" s="62"/>
      <c r="P68" s="72"/>
      <c r="Q68" s="62"/>
      <c r="R68" s="18"/>
      <c r="S68" s="29"/>
      <c r="T68" s="62"/>
      <c r="U68" s="72"/>
      <c r="V68" s="62"/>
      <c r="W68" s="18">
        <v>1</v>
      </c>
      <c r="X68" s="29">
        <v>1</v>
      </c>
      <c r="Y68" s="62">
        <v>1</v>
      </c>
      <c r="Z68" s="72">
        <v>1</v>
      </c>
      <c r="AA68" s="77" t="s">
        <v>329</v>
      </c>
      <c r="AB68" s="18"/>
      <c r="AC68" s="29"/>
      <c r="AD68" s="62"/>
      <c r="AE68" s="72"/>
      <c r="AF68" s="62"/>
      <c r="AG68" s="18"/>
      <c r="AH68" s="29"/>
      <c r="AI68" s="62"/>
      <c r="AJ68" s="72"/>
      <c r="AK68" s="62"/>
      <c r="AL68" s="18"/>
      <c r="AM68" s="29"/>
      <c r="AN68" s="62"/>
      <c r="AO68" s="72"/>
      <c r="AP68" s="62"/>
      <c r="AQ68" s="18"/>
      <c r="AR68" s="29"/>
      <c r="AS68" s="62"/>
      <c r="AT68" s="72"/>
      <c r="AU68" s="62"/>
      <c r="AV68" s="18"/>
      <c r="AW68" s="29"/>
      <c r="AX68" s="62"/>
      <c r="AY68" s="72"/>
      <c r="AZ68" s="62"/>
      <c r="BA68" s="18"/>
      <c r="BB68" s="29"/>
      <c r="BC68" s="62"/>
      <c r="BD68" s="72"/>
      <c r="BE68" s="62"/>
      <c r="BF68" s="18"/>
      <c r="BG68" s="29"/>
      <c r="BH68" s="62"/>
      <c r="BI68" s="72"/>
      <c r="BJ68" s="62"/>
      <c r="BK68" s="18"/>
      <c r="BL68" s="29"/>
      <c r="BM68" s="62"/>
      <c r="BN68" s="72"/>
      <c r="BO68" s="62"/>
      <c r="BP68" s="22">
        <f t="shared" si="0"/>
        <v>1</v>
      </c>
      <c r="BQ68" s="24">
        <f t="shared" si="0"/>
        <v>1</v>
      </c>
      <c r="BR68" s="22">
        <f t="shared" si="0"/>
        <v>1</v>
      </c>
      <c r="BS68" s="24">
        <f t="shared" si="0"/>
        <v>1</v>
      </c>
    </row>
    <row r="69" spans="1:71" ht="42.75">
      <c r="A69" s="30" t="s">
        <v>322</v>
      </c>
      <c r="B69" s="30" t="s">
        <v>326</v>
      </c>
      <c r="C69" s="41" t="s">
        <v>330</v>
      </c>
      <c r="D69" s="42" t="s">
        <v>331</v>
      </c>
      <c r="E69" s="42" t="s">
        <v>302</v>
      </c>
      <c r="F69" s="26" t="s">
        <v>121</v>
      </c>
      <c r="G69" s="44">
        <v>45287</v>
      </c>
      <c r="H69" s="41"/>
      <c r="I69" s="54"/>
      <c r="J69" s="68"/>
      <c r="K69" s="69"/>
      <c r="L69" s="68"/>
      <c r="M69" s="41"/>
      <c r="N69" s="55"/>
      <c r="O69" s="68"/>
      <c r="P69" s="75"/>
      <c r="Q69" s="68"/>
      <c r="R69" s="41"/>
      <c r="S69" s="55"/>
      <c r="T69" s="68"/>
      <c r="U69" s="75"/>
      <c r="V69" s="68"/>
      <c r="W69" s="41"/>
      <c r="X69" s="55"/>
      <c r="Y69" s="68"/>
      <c r="Z69" s="75"/>
      <c r="AA69" s="68"/>
      <c r="AB69" s="41"/>
      <c r="AC69" s="55"/>
      <c r="AD69" s="68"/>
      <c r="AE69" s="75"/>
      <c r="AF69" s="68"/>
      <c r="AG69" s="41"/>
      <c r="AH69" s="55"/>
      <c r="AI69" s="68"/>
      <c r="AJ69" s="75"/>
      <c r="AK69" s="68"/>
      <c r="AL69" s="41"/>
      <c r="AM69" s="55"/>
      <c r="AN69" s="68"/>
      <c r="AO69" s="75"/>
      <c r="AP69" s="68"/>
      <c r="AQ69" s="41"/>
      <c r="AR69" s="55"/>
      <c r="AS69" s="68"/>
      <c r="AT69" s="75"/>
      <c r="AU69" s="68"/>
      <c r="AV69" s="41"/>
      <c r="AW69" s="55"/>
      <c r="AX69" s="68"/>
      <c r="AY69" s="75"/>
      <c r="AZ69" s="68"/>
      <c r="BA69" s="41"/>
      <c r="BB69" s="55"/>
      <c r="BC69" s="68"/>
      <c r="BD69" s="75"/>
      <c r="BE69" s="68"/>
      <c r="BF69" s="41"/>
      <c r="BG69" s="55"/>
      <c r="BH69" s="68"/>
      <c r="BI69" s="75"/>
      <c r="BJ69" s="68"/>
      <c r="BK69" s="41">
        <v>1</v>
      </c>
      <c r="BL69" s="55">
        <v>1</v>
      </c>
      <c r="BM69" s="68"/>
      <c r="BN69" s="75"/>
      <c r="BO69" s="68"/>
      <c r="BP69" s="22">
        <f t="shared" si="0"/>
        <v>1</v>
      </c>
      <c r="BQ69" s="24">
        <f t="shared" ref="BQ69:BS72" si="1">SUM(I69,N69,S69,X69,AC69,AH69,AM69,AR69,AW69,BB69,BG69,BL69)</f>
        <v>1</v>
      </c>
      <c r="BR69" s="22">
        <f t="shared" si="1"/>
        <v>0</v>
      </c>
      <c r="BS69" s="24">
        <f t="shared" si="1"/>
        <v>0</v>
      </c>
    </row>
    <row r="70" spans="1:71" ht="128.25">
      <c r="A70" s="30" t="s">
        <v>322</v>
      </c>
      <c r="B70" s="32" t="s">
        <v>332</v>
      </c>
      <c r="C70" s="41" t="s">
        <v>46</v>
      </c>
      <c r="D70" s="42" t="s">
        <v>333</v>
      </c>
      <c r="E70" s="42" t="s">
        <v>334</v>
      </c>
      <c r="F70" s="20" t="s">
        <v>112</v>
      </c>
      <c r="G70" s="44">
        <v>45287</v>
      </c>
      <c r="H70" s="41"/>
      <c r="I70" s="54"/>
      <c r="J70" s="68"/>
      <c r="K70" s="69"/>
      <c r="L70" s="68"/>
      <c r="M70" s="41"/>
      <c r="N70" s="55"/>
      <c r="O70" s="68"/>
      <c r="P70" s="75"/>
      <c r="Q70" s="68"/>
      <c r="R70" s="41">
        <v>1</v>
      </c>
      <c r="S70" s="55">
        <v>0.25</v>
      </c>
      <c r="T70" s="68">
        <v>1</v>
      </c>
      <c r="U70" s="75">
        <v>0.25</v>
      </c>
      <c r="V70" s="70" t="s">
        <v>335</v>
      </c>
      <c r="W70" s="41"/>
      <c r="X70" s="55"/>
      <c r="Y70" s="68"/>
      <c r="Z70" s="75"/>
      <c r="AA70" s="68"/>
      <c r="AB70" s="41"/>
      <c r="AC70" s="55"/>
      <c r="AD70" s="68"/>
      <c r="AE70" s="75"/>
      <c r="AF70" s="68"/>
      <c r="AG70" s="41">
        <v>1</v>
      </c>
      <c r="AH70" s="55">
        <v>0.25</v>
      </c>
      <c r="AI70" s="68"/>
      <c r="AJ70" s="75"/>
      <c r="AK70" s="68"/>
      <c r="AL70" s="41"/>
      <c r="AM70" s="55"/>
      <c r="AN70" s="68"/>
      <c r="AO70" s="75"/>
      <c r="AP70" s="68"/>
      <c r="AQ70" s="41"/>
      <c r="AR70" s="55"/>
      <c r="AS70" s="68"/>
      <c r="AT70" s="75"/>
      <c r="AU70" s="68"/>
      <c r="AV70" s="41">
        <v>1</v>
      </c>
      <c r="AW70" s="55">
        <v>0.25</v>
      </c>
      <c r="AX70" s="68"/>
      <c r="AY70" s="75"/>
      <c r="AZ70" s="68"/>
      <c r="BA70" s="41"/>
      <c r="BB70" s="55"/>
      <c r="BC70" s="68"/>
      <c r="BD70" s="75"/>
      <c r="BE70" s="68"/>
      <c r="BF70" s="41"/>
      <c r="BG70" s="55"/>
      <c r="BH70" s="68"/>
      <c r="BI70" s="75"/>
      <c r="BJ70" s="68"/>
      <c r="BK70" s="41">
        <v>1</v>
      </c>
      <c r="BL70" s="55">
        <v>0.25</v>
      </c>
      <c r="BM70" s="68"/>
      <c r="BN70" s="75"/>
      <c r="BO70" s="68"/>
      <c r="BP70" s="22">
        <f t="shared" ref="BP70:BP72" si="2">SUM(H70,M70,R70,W70,AB70,AG70,AL70,AQ70,AV70,BA70,BF70,BK70)</f>
        <v>4</v>
      </c>
      <c r="BQ70" s="24">
        <f t="shared" si="1"/>
        <v>1</v>
      </c>
      <c r="BR70" s="22">
        <f t="shared" si="1"/>
        <v>1</v>
      </c>
      <c r="BS70" s="24">
        <f t="shared" si="1"/>
        <v>0.25</v>
      </c>
    </row>
    <row r="71" spans="1:71" ht="155.25" customHeight="1">
      <c r="A71" s="30" t="s">
        <v>322</v>
      </c>
      <c r="B71" s="32" t="s">
        <v>332</v>
      </c>
      <c r="C71" s="41" t="s">
        <v>49</v>
      </c>
      <c r="D71" s="42" t="s">
        <v>336</v>
      </c>
      <c r="E71" s="42" t="s">
        <v>337</v>
      </c>
      <c r="F71" s="20" t="s">
        <v>112</v>
      </c>
      <c r="G71" s="44">
        <v>45287</v>
      </c>
      <c r="H71" s="41"/>
      <c r="I71" s="54"/>
      <c r="J71" s="68"/>
      <c r="K71" s="69"/>
      <c r="L71" s="68"/>
      <c r="M71" s="41"/>
      <c r="N71" s="55"/>
      <c r="O71" s="68"/>
      <c r="P71" s="75"/>
      <c r="Q71" s="68"/>
      <c r="R71" s="41">
        <v>1</v>
      </c>
      <c r="S71" s="55">
        <v>0.25</v>
      </c>
      <c r="T71" s="68">
        <v>1</v>
      </c>
      <c r="U71" s="75">
        <v>0.25</v>
      </c>
      <c r="V71" s="70" t="s">
        <v>338</v>
      </c>
      <c r="W71" s="41"/>
      <c r="X71" s="55"/>
      <c r="Y71" s="68"/>
      <c r="Z71" s="75"/>
      <c r="AA71" s="68"/>
      <c r="AB71" s="41"/>
      <c r="AC71" s="55"/>
      <c r="AD71" s="68"/>
      <c r="AE71" s="75"/>
      <c r="AF71" s="68"/>
      <c r="AG71" s="41">
        <v>1</v>
      </c>
      <c r="AH71" s="55">
        <v>0.25</v>
      </c>
      <c r="AI71" s="68"/>
      <c r="AJ71" s="75"/>
      <c r="AK71" s="68"/>
      <c r="AL71" s="41"/>
      <c r="AM71" s="55"/>
      <c r="AN71" s="68"/>
      <c r="AO71" s="75"/>
      <c r="AP71" s="68"/>
      <c r="AQ71" s="41"/>
      <c r="AR71" s="55"/>
      <c r="AS71" s="68"/>
      <c r="AT71" s="75"/>
      <c r="AU71" s="68"/>
      <c r="AV71" s="41">
        <v>1</v>
      </c>
      <c r="AW71" s="55">
        <v>0.25</v>
      </c>
      <c r="AX71" s="68"/>
      <c r="AY71" s="75"/>
      <c r="AZ71" s="68"/>
      <c r="BA71" s="41"/>
      <c r="BB71" s="55"/>
      <c r="BC71" s="68"/>
      <c r="BD71" s="75"/>
      <c r="BE71" s="68"/>
      <c r="BF71" s="41"/>
      <c r="BG71" s="55"/>
      <c r="BH71" s="68"/>
      <c r="BI71" s="75"/>
      <c r="BJ71" s="68"/>
      <c r="BK71" s="41">
        <v>1</v>
      </c>
      <c r="BL71" s="55">
        <v>0.25</v>
      </c>
      <c r="BM71" s="68"/>
      <c r="BN71" s="75"/>
      <c r="BO71" s="68"/>
      <c r="BP71" s="22">
        <f t="shared" si="2"/>
        <v>4</v>
      </c>
      <c r="BQ71" s="24">
        <f t="shared" si="1"/>
        <v>1</v>
      </c>
      <c r="BR71" s="22">
        <f t="shared" si="1"/>
        <v>1</v>
      </c>
      <c r="BS71" s="24">
        <f t="shared" si="1"/>
        <v>0.25</v>
      </c>
    </row>
    <row r="72" spans="1:71" ht="128.25">
      <c r="A72" s="45" t="s">
        <v>322</v>
      </c>
      <c r="B72" s="45" t="s">
        <v>332</v>
      </c>
      <c r="C72" s="46" t="s">
        <v>209</v>
      </c>
      <c r="D72" s="47" t="s">
        <v>339</v>
      </c>
      <c r="E72" s="47" t="s">
        <v>340</v>
      </c>
      <c r="F72" s="48" t="s">
        <v>112</v>
      </c>
      <c r="G72" s="49">
        <v>45287</v>
      </c>
      <c r="H72" s="46"/>
      <c r="I72" s="50"/>
      <c r="J72" s="66"/>
      <c r="K72" s="67"/>
      <c r="L72" s="66"/>
      <c r="M72" s="46"/>
      <c r="N72" s="51"/>
      <c r="O72" s="66"/>
      <c r="P72" s="74"/>
      <c r="Q72" s="66"/>
      <c r="R72" s="46">
        <v>1</v>
      </c>
      <c r="S72" s="51">
        <v>0.25</v>
      </c>
      <c r="T72" s="66">
        <v>1</v>
      </c>
      <c r="U72" s="74">
        <v>0.25</v>
      </c>
      <c r="V72" s="70" t="s">
        <v>341</v>
      </c>
      <c r="W72" s="46"/>
      <c r="X72" s="51"/>
      <c r="Y72" s="66"/>
      <c r="Z72" s="74"/>
      <c r="AA72" s="66"/>
      <c r="AB72" s="46"/>
      <c r="AC72" s="51"/>
      <c r="AD72" s="66"/>
      <c r="AE72" s="74"/>
      <c r="AF72" s="66"/>
      <c r="AG72" s="46">
        <v>1</v>
      </c>
      <c r="AH72" s="51">
        <v>0.25</v>
      </c>
      <c r="AI72" s="66"/>
      <c r="AJ72" s="74"/>
      <c r="AK72" s="66"/>
      <c r="AL72" s="46"/>
      <c r="AM72" s="51"/>
      <c r="AN72" s="66"/>
      <c r="AO72" s="74"/>
      <c r="AP72" s="66"/>
      <c r="AQ72" s="46"/>
      <c r="AR72" s="51"/>
      <c r="AS72" s="66"/>
      <c r="AT72" s="74"/>
      <c r="AU72" s="66"/>
      <c r="AV72" s="46">
        <v>1</v>
      </c>
      <c r="AW72" s="51">
        <v>0.25</v>
      </c>
      <c r="AX72" s="66"/>
      <c r="AY72" s="74"/>
      <c r="AZ72" s="66"/>
      <c r="BA72" s="46"/>
      <c r="BB72" s="51"/>
      <c r="BC72" s="66"/>
      <c r="BD72" s="74"/>
      <c r="BE72" s="66"/>
      <c r="BF72" s="46"/>
      <c r="BG72" s="51"/>
      <c r="BH72" s="66"/>
      <c r="BI72" s="74"/>
      <c r="BJ72" s="66"/>
      <c r="BK72" s="46">
        <v>1</v>
      </c>
      <c r="BL72" s="51">
        <v>0.25</v>
      </c>
      <c r="BM72" s="66"/>
      <c r="BN72" s="74"/>
      <c r="BO72" s="66"/>
      <c r="BP72" s="46">
        <f t="shared" si="2"/>
        <v>4</v>
      </c>
      <c r="BQ72" s="51">
        <f t="shared" si="1"/>
        <v>1</v>
      </c>
      <c r="BR72" s="46">
        <f t="shared" si="1"/>
        <v>1</v>
      </c>
      <c r="BS72" s="51">
        <f t="shared" si="1"/>
        <v>0.25</v>
      </c>
    </row>
  </sheetData>
  <sheetProtection formatCells="0" formatColumns="0" formatRows="0" insertColumns="0" insertRows="0" insertHyperlinks="0" deleteColumns="0" deleteRows="0" sort="0" autoFilter="0" pivotTables="0"/>
  <autoFilter ref="A3:BS72" xr:uid="{50BCB0C7-AC9C-44B0-9DC1-D9B3F07D41DA}">
    <filterColumn colId="0">
      <filters>
        <filter val="Componente 9: MEDIDAS DE DEBIDA DILIGENCIA Y PREVENCIÓN DE LAVADO DE ACTIVOS"/>
      </filters>
    </filterColumn>
  </autoFilter>
  <mergeCells count="24">
    <mergeCell ref="AG2:AK2"/>
    <mergeCell ref="A1:G1"/>
    <mergeCell ref="A2:A3"/>
    <mergeCell ref="B2:B3"/>
    <mergeCell ref="C2:C3"/>
    <mergeCell ref="D2:D3"/>
    <mergeCell ref="E2:E3"/>
    <mergeCell ref="F2:F3"/>
    <mergeCell ref="G2:G3"/>
    <mergeCell ref="H2:L2"/>
    <mergeCell ref="M2:Q2"/>
    <mergeCell ref="R2:V2"/>
    <mergeCell ref="W2:AA2"/>
    <mergeCell ref="AB2:AF2"/>
    <mergeCell ref="BP2:BP3"/>
    <mergeCell ref="BQ2:BQ3"/>
    <mergeCell ref="BR2:BR3"/>
    <mergeCell ref="BS2:BS3"/>
    <mergeCell ref="AL2:AP2"/>
    <mergeCell ref="AQ2:AU2"/>
    <mergeCell ref="AV2:AZ2"/>
    <mergeCell ref="BA2:BE2"/>
    <mergeCell ref="BF2:BJ2"/>
    <mergeCell ref="BK2:BO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6BF9B81-211F-415B-B661-1A4D22EA9A37}">
          <x14:formula1>
            <xm:f>Hoja1!$A$2:$A$16</xm:f>
          </x14:formula1>
          <xm:sqref>F22:F62 F4:F20 F64:F72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315D5-BD92-4DF5-A073-01A68BDE0668}">
  <dimension ref="A1:AU107"/>
  <sheetViews>
    <sheetView showGridLines="0" tabSelected="1" topLeftCell="K63" zoomScale="53" zoomScaleNormal="53" workbookViewId="0">
      <selection activeCell="K65" sqref="K65"/>
    </sheetView>
  </sheetViews>
  <sheetFormatPr defaultColWidth="10.85546875" defaultRowHeight="18"/>
  <cols>
    <col min="1" max="1" width="18.85546875" style="84" customWidth="1"/>
    <col min="2" max="2" width="28.5703125" style="84" customWidth="1"/>
    <col min="3" max="3" width="11.5703125" style="93" customWidth="1"/>
    <col min="4" max="4" width="39.42578125" style="84" customWidth="1"/>
    <col min="5" max="5" width="46.5703125" style="84" customWidth="1"/>
    <col min="6" max="6" width="37.85546875" style="84" hidden="1" customWidth="1"/>
    <col min="7" max="7" width="32.28515625" style="84" customWidth="1"/>
    <col min="8" max="8" width="24.140625" style="84" customWidth="1"/>
    <col min="9" max="9" width="27.28515625" style="84" hidden="1" customWidth="1"/>
    <col min="10" max="10" width="141.42578125" style="84" customWidth="1"/>
    <col min="11" max="13" width="18.85546875" style="84" customWidth="1"/>
    <col min="14" max="14" width="41.7109375" style="84" customWidth="1"/>
    <col min="15" max="15" width="62.140625" style="84" customWidth="1"/>
    <col min="16" max="16" width="64.85546875" style="84" customWidth="1"/>
    <col min="17" max="24" width="10.85546875" style="84"/>
    <col min="25" max="25" width="32.5703125" style="84" customWidth="1"/>
    <col min="26" max="26" width="31.140625" style="84" customWidth="1"/>
    <col min="27" max="27" width="10.85546875" style="84"/>
    <col min="28" max="28" width="26.140625" style="84" customWidth="1"/>
    <col min="29" max="29" width="38.7109375" style="84" customWidth="1"/>
    <col min="30" max="30" width="10.85546875" style="84"/>
    <col min="31" max="31" width="43.140625" style="84" customWidth="1"/>
    <col min="32" max="16384" width="10.85546875" style="84"/>
  </cols>
  <sheetData>
    <row r="1" spans="1:16">
      <c r="A1" s="366" t="s">
        <v>25</v>
      </c>
      <c r="B1" s="367"/>
      <c r="C1" s="367"/>
      <c r="D1" s="367"/>
      <c r="E1" s="367"/>
      <c r="F1" s="367"/>
      <c r="G1" s="367"/>
      <c r="H1" s="367"/>
    </row>
    <row r="2" spans="1:16">
      <c r="A2" s="367"/>
      <c r="B2" s="367"/>
      <c r="C2" s="367"/>
      <c r="D2" s="367"/>
      <c r="E2" s="367"/>
      <c r="F2" s="367"/>
      <c r="G2" s="367"/>
      <c r="H2" s="367"/>
    </row>
    <row r="3" spans="1:16">
      <c r="A3" s="367"/>
      <c r="B3" s="367"/>
      <c r="C3" s="367"/>
      <c r="D3" s="367"/>
      <c r="E3" s="367"/>
      <c r="F3" s="367"/>
      <c r="G3" s="367"/>
      <c r="H3" s="367"/>
    </row>
    <row r="4" spans="1:16" ht="59.45" customHeight="1">
      <c r="A4" s="341" t="s">
        <v>342</v>
      </c>
      <c r="B4" s="341"/>
      <c r="C4" s="341"/>
      <c r="D4" s="341"/>
      <c r="E4" s="341"/>
      <c r="F4" s="341"/>
      <c r="G4" s="341"/>
      <c r="H4" s="341"/>
      <c r="I4" s="85"/>
      <c r="J4" s="85"/>
      <c r="K4" s="85"/>
      <c r="L4" s="85"/>
      <c r="M4" s="86"/>
      <c r="N4" s="86"/>
    </row>
    <row r="5" spans="1:16" ht="21" customHeight="1">
      <c r="A5" s="318" t="s">
        <v>343</v>
      </c>
      <c r="B5" s="319" t="s">
        <v>344</v>
      </c>
      <c r="C5" s="319" t="s">
        <v>345</v>
      </c>
      <c r="D5" s="319" t="s">
        <v>346</v>
      </c>
      <c r="E5" s="318" t="s">
        <v>347</v>
      </c>
      <c r="F5" s="318" t="s">
        <v>348</v>
      </c>
      <c r="G5" s="319" t="s">
        <v>349</v>
      </c>
      <c r="H5" s="318" t="s">
        <v>350</v>
      </c>
      <c r="I5" s="318" t="s">
        <v>351</v>
      </c>
      <c r="J5" s="318"/>
      <c r="K5" s="319" t="s">
        <v>352</v>
      </c>
      <c r="L5" s="319"/>
      <c r="M5" s="319"/>
      <c r="N5" s="319"/>
      <c r="O5" s="319"/>
      <c r="P5" s="319"/>
    </row>
    <row r="6" spans="1:16" ht="78.599999999999994" customHeight="1">
      <c r="A6" s="318"/>
      <c r="B6" s="319"/>
      <c r="C6" s="319"/>
      <c r="D6" s="319"/>
      <c r="E6" s="318"/>
      <c r="F6" s="318"/>
      <c r="G6" s="319"/>
      <c r="H6" s="318"/>
      <c r="I6" s="140" t="s">
        <v>353</v>
      </c>
      <c r="J6" s="140" t="s">
        <v>354</v>
      </c>
      <c r="K6" s="140" t="s">
        <v>355</v>
      </c>
      <c r="L6" s="140" t="s">
        <v>356</v>
      </c>
      <c r="M6" s="140" t="s">
        <v>357</v>
      </c>
      <c r="N6" s="140" t="s">
        <v>358</v>
      </c>
      <c r="O6" s="140" t="s">
        <v>359</v>
      </c>
      <c r="P6" s="140" t="s">
        <v>360</v>
      </c>
    </row>
    <row r="7" spans="1:16" s="88" customFormat="1" ht="333" customHeight="1">
      <c r="A7" s="368" t="s">
        <v>361</v>
      </c>
      <c r="B7" s="332" t="s">
        <v>362</v>
      </c>
      <c r="C7" s="142" t="s">
        <v>32</v>
      </c>
      <c r="D7" s="143" t="s">
        <v>105</v>
      </c>
      <c r="E7" s="143" t="s">
        <v>106</v>
      </c>
      <c r="F7" s="144"/>
      <c r="G7" s="145" t="s">
        <v>107</v>
      </c>
      <c r="H7" s="146">
        <v>45275</v>
      </c>
      <c r="I7" s="147">
        <v>44681</v>
      </c>
      <c r="J7" s="148" t="s">
        <v>363</v>
      </c>
      <c r="K7" s="149">
        <f>(100%/3)*3</f>
        <v>1</v>
      </c>
      <c r="L7" s="334">
        <f>AVERAGE(K7,K8,K9,K10)</f>
        <v>1</v>
      </c>
      <c r="M7" s="369">
        <f>AVERAGE(L7,L11,L15,L17,L18)</f>
        <v>0.95</v>
      </c>
      <c r="N7" s="150" t="s">
        <v>364</v>
      </c>
      <c r="O7" s="151" t="s">
        <v>365</v>
      </c>
      <c r="P7" s="152" t="s">
        <v>366</v>
      </c>
    </row>
    <row r="8" spans="1:16" s="88" customFormat="1" ht="409.5" customHeight="1">
      <c r="A8" s="368"/>
      <c r="B8" s="333"/>
      <c r="C8" s="142" t="s">
        <v>109</v>
      </c>
      <c r="D8" s="143" t="s">
        <v>110</v>
      </c>
      <c r="E8" s="143" t="s">
        <v>111</v>
      </c>
      <c r="F8" s="144"/>
      <c r="G8" s="145" t="s">
        <v>112</v>
      </c>
      <c r="H8" s="146">
        <v>45290</v>
      </c>
      <c r="I8" s="147"/>
      <c r="J8" s="148" t="s">
        <v>367</v>
      </c>
      <c r="K8" s="149">
        <f>(100%/12)*12</f>
        <v>1</v>
      </c>
      <c r="L8" s="330"/>
      <c r="M8" s="369"/>
      <c r="N8" s="150" t="s">
        <v>364</v>
      </c>
      <c r="O8" s="151" t="s">
        <v>368</v>
      </c>
      <c r="P8" s="163" t="s">
        <v>369</v>
      </c>
    </row>
    <row r="9" spans="1:16" s="92" customFormat="1" ht="276" customHeight="1">
      <c r="A9" s="368"/>
      <c r="B9" s="333"/>
      <c r="C9" s="153" t="s">
        <v>118</v>
      </c>
      <c r="D9" s="154" t="s">
        <v>119</v>
      </c>
      <c r="E9" s="154" t="s">
        <v>120</v>
      </c>
      <c r="F9" s="155"/>
      <c r="G9" s="156" t="s">
        <v>121</v>
      </c>
      <c r="H9" s="157">
        <v>45189</v>
      </c>
      <c r="I9" s="158"/>
      <c r="J9" s="159" t="s">
        <v>370</v>
      </c>
      <c r="K9" s="160">
        <v>1</v>
      </c>
      <c r="L9" s="330"/>
      <c r="M9" s="369"/>
      <c r="N9" s="161" t="s">
        <v>371</v>
      </c>
      <c r="O9" s="162" t="s">
        <v>372</v>
      </c>
      <c r="P9" s="172" t="s">
        <v>373</v>
      </c>
    </row>
    <row r="10" spans="1:16" s="88" customFormat="1" ht="169.5" customHeight="1">
      <c r="A10" s="368"/>
      <c r="B10" s="333"/>
      <c r="C10" s="142" t="s">
        <v>122</v>
      </c>
      <c r="D10" s="143" t="s">
        <v>123</v>
      </c>
      <c r="E10" s="143" t="s">
        <v>124</v>
      </c>
      <c r="F10" s="144"/>
      <c r="G10" s="145" t="s">
        <v>121</v>
      </c>
      <c r="H10" s="146">
        <v>45230</v>
      </c>
      <c r="I10" s="147"/>
      <c r="J10" s="148" t="s">
        <v>374</v>
      </c>
      <c r="K10" s="149">
        <v>1</v>
      </c>
      <c r="L10" s="330"/>
      <c r="M10" s="369"/>
      <c r="N10" s="150" t="s">
        <v>364</v>
      </c>
      <c r="O10" s="173" t="s">
        <v>375</v>
      </c>
      <c r="P10" s="163" t="s">
        <v>366</v>
      </c>
    </row>
    <row r="11" spans="1:16" s="92" customFormat="1" ht="409.5" customHeight="1">
      <c r="A11" s="368"/>
      <c r="B11" s="335" t="s">
        <v>376</v>
      </c>
      <c r="C11" s="165" t="s">
        <v>40</v>
      </c>
      <c r="D11" s="166" t="s">
        <v>126</v>
      </c>
      <c r="E11" s="154" t="s">
        <v>127</v>
      </c>
      <c r="F11" s="167"/>
      <c r="G11" s="156" t="s">
        <v>128</v>
      </c>
      <c r="H11" s="168">
        <v>45290</v>
      </c>
      <c r="I11" s="158">
        <v>44592</v>
      </c>
      <c r="J11" s="159" t="s">
        <v>377</v>
      </c>
      <c r="K11" s="160">
        <v>1</v>
      </c>
      <c r="L11" s="334">
        <f>AVERAGE(K11,K12,K13,K14)</f>
        <v>1</v>
      </c>
      <c r="M11" s="369"/>
      <c r="N11" s="161" t="s">
        <v>364</v>
      </c>
      <c r="O11" s="162" t="s">
        <v>378</v>
      </c>
      <c r="P11" s="174" t="s">
        <v>379</v>
      </c>
    </row>
    <row r="12" spans="1:16" s="92" customFormat="1" ht="276" customHeight="1">
      <c r="A12" s="368"/>
      <c r="B12" s="336"/>
      <c r="C12" s="165" t="s">
        <v>133</v>
      </c>
      <c r="D12" s="166" t="s">
        <v>134</v>
      </c>
      <c r="E12" s="154" t="s">
        <v>135</v>
      </c>
      <c r="F12" s="167"/>
      <c r="G12" s="156" t="s">
        <v>136</v>
      </c>
      <c r="H12" s="168">
        <v>45290</v>
      </c>
      <c r="I12" s="158"/>
      <c r="J12" s="159" t="s">
        <v>380</v>
      </c>
      <c r="K12" s="160">
        <v>1</v>
      </c>
      <c r="L12" s="330"/>
      <c r="M12" s="369"/>
      <c r="N12" s="150" t="s">
        <v>364</v>
      </c>
      <c r="O12" s="162" t="s">
        <v>381</v>
      </c>
      <c r="P12" s="152" t="s">
        <v>382</v>
      </c>
    </row>
    <row r="13" spans="1:16" s="92" customFormat="1" ht="144" customHeight="1">
      <c r="A13" s="368"/>
      <c r="B13" s="336"/>
      <c r="C13" s="165" t="s">
        <v>138</v>
      </c>
      <c r="D13" s="166" t="s">
        <v>139</v>
      </c>
      <c r="E13" s="154" t="s">
        <v>140</v>
      </c>
      <c r="F13" s="167"/>
      <c r="G13" s="156" t="s">
        <v>128</v>
      </c>
      <c r="H13" s="168">
        <v>45290</v>
      </c>
      <c r="I13" s="158"/>
      <c r="J13" s="159" t="s">
        <v>383</v>
      </c>
      <c r="K13" s="160">
        <v>1</v>
      </c>
      <c r="L13" s="330"/>
      <c r="M13" s="369"/>
      <c r="N13" s="161" t="s">
        <v>384</v>
      </c>
      <c r="O13" s="162" t="s">
        <v>385</v>
      </c>
      <c r="P13" s="169" t="s">
        <v>366</v>
      </c>
    </row>
    <row r="14" spans="1:16" s="92" customFormat="1" ht="300.75" customHeight="1">
      <c r="A14" s="368"/>
      <c r="B14" s="336"/>
      <c r="C14" s="165" t="s">
        <v>142</v>
      </c>
      <c r="D14" s="166" t="s">
        <v>143</v>
      </c>
      <c r="E14" s="154" t="s">
        <v>144</v>
      </c>
      <c r="F14" s="167"/>
      <c r="G14" s="156" t="s">
        <v>136</v>
      </c>
      <c r="H14" s="168">
        <v>45290</v>
      </c>
      <c r="I14" s="158"/>
      <c r="J14" s="159" t="s">
        <v>386</v>
      </c>
      <c r="K14" s="160">
        <v>1</v>
      </c>
      <c r="L14" s="330"/>
      <c r="M14" s="369"/>
      <c r="N14" s="150" t="s">
        <v>364</v>
      </c>
      <c r="O14" s="162" t="s">
        <v>387</v>
      </c>
      <c r="P14" s="152" t="s">
        <v>388</v>
      </c>
    </row>
    <row r="15" spans="1:16" s="92" customFormat="1" ht="94.5" customHeight="1">
      <c r="A15" s="368"/>
      <c r="B15" s="322" t="s">
        <v>389</v>
      </c>
      <c r="C15" s="165" t="s">
        <v>46</v>
      </c>
      <c r="D15" s="166" t="s">
        <v>146</v>
      </c>
      <c r="E15" s="154" t="s">
        <v>147</v>
      </c>
      <c r="F15" s="167"/>
      <c r="G15" s="156" t="s">
        <v>148</v>
      </c>
      <c r="H15" s="168">
        <v>45229</v>
      </c>
      <c r="I15" s="158">
        <v>44592</v>
      </c>
      <c r="J15" s="159" t="s">
        <v>390</v>
      </c>
      <c r="K15" s="160">
        <v>1</v>
      </c>
      <c r="L15" s="345">
        <f>AVERAGE(K15,K16)</f>
        <v>1</v>
      </c>
      <c r="M15" s="369"/>
      <c r="N15" s="161" t="s">
        <v>384</v>
      </c>
      <c r="O15" s="162" t="s">
        <v>391</v>
      </c>
      <c r="P15" s="169" t="s">
        <v>366</v>
      </c>
    </row>
    <row r="16" spans="1:16" s="92" customFormat="1" ht="120.75" customHeight="1">
      <c r="A16" s="368"/>
      <c r="B16" s="322"/>
      <c r="C16" s="165" t="s">
        <v>49</v>
      </c>
      <c r="D16" s="166" t="s">
        <v>149</v>
      </c>
      <c r="E16" s="154" t="s">
        <v>147</v>
      </c>
      <c r="F16" s="167"/>
      <c r="G16" s="156" t="s">
        <v>121</v>
      </c>
      <c r="H16" s="168">
        <v>45107</v>
      </c>
      <c r="I16" s="158" t="s">
        <v>392</v>
      </c>
      <c r="J16" s="159" t="s">
        <v>393</v>
      </c>
      <c r="K16" s="170">
        <v>1</v>
      </c>
      <c r="L16" s="345"/>
      <c r="M16" s="369"/>
      <c r="N16" s="161" t="s">
        <v>384</v>
      </c>
      <c r="O16" s="162" t="s">
        <v>394</v>
      </c>
      <c r="P16" s="169" t="s">
        <v>366</v>
      </c>
    </row>
    <row r="17" spans="1:31" s="92" customFormat="1" ht="326.25" customHeight="1">
      <c r="A17" s="368"/>
      <c r="B17" s="167" t="s">
        <v>395</v>
      </c>
      <c r="C17" s="165" t="s">
        <v>151</v>
      </c>
      <c r="D17" s="166" t="s">
        <v>152</v>
      </c>
      <c r="E17" s="154" t="s">
        <v>153</v>
      </c>
      <c r="F17" s="167"/>
      <c r="G17" s="175" t="s">
        <v>148</v>
      </c>
      <c r="H17" s="158">
        <v>45290</v>
      </c>
      <c r="I17" s="176">
        <v>44256</v>
      </c>
      <c r="J17" s="159" t="s">
        <v>396</v>
      </c>
      <c r="K17" s="170">
        <f>(100%/4)*3</f>
        <v>0.75</v>
      </c>
      <c r="L17" s="160">
        <f>K17</f>
        <v>0.75</v>
      </c>
      <c r="M17" s="369"/>
      <c r="N17" s="161" t="s">
        <v>364</v>
      </c>
      <c r="O17" s="162" t="s">
        <v>397</v>
      </c>
      <c r="P17" s="169" t="s">
        <v>398</v>
      </c>
    </row>
    <row r="18" spans="1:31" s="88" customFormat="1" ht="131.25" customHeight="1">
      <c r="A18" s="499"/>
      <c r="B18" s="332" t="s">
        <v>399</v>
      </c>
      <c r="C18" s="165" t="s">
        <v>155</v>
      </c>
      <c r="D18" s="166" t="s">
        <v>156</v>
      </c>
      <c r="E18" s="154" t="s">
        <v>157</v>
      </c>
      <c r="F18" s="167"/>
      <c r="G18" s="156" t="s">
        <v>158</v>
      </c>
      <c r="H18" s="168">
        <v>45290</v>
      </c>
      <c r="I18" s="158">
        <v>44592</v>
      </c>
      <c r="J18" s="159" t="s">
        <v>400</v>
      </c>
      <c r="K18" s="160">
        <v>1</v>
      </c>
      <c r="L18" s="334">
        <f>AVERAGE(K18,K19)</f>
        <v>1</v>
      </c>
      <c r="M18" s="499"/>
      <c r="N18" s="150" t="s">
        <v>401</v>
      </c>
      <c r="O18" s="151" t="s">
        <v>402</v>
      </c>
      <c r="P18" s="171" t="s">
        <v>366</v>
      </c>
    </row>
    <row r="19" spans="1:31" s="92" customFormat="1" ht="170.25" customHeight="1">
      <c r="A19" s="499"/>
      <c r="B19" s="332"/>
      <c r="C19" s="165" t="s">
        <v>159</v>
      </c>
      <c r="D19" s="166" t="s">
        <v>160</v>
      </c>
      <c r="E19" s="154" t="s">
        <v>161</v>
      </c>
      <c r="F19" s="167"/>
      <c r="G19" s="156" t="s">
        <v>121</v>
      </c>
      <c r="H19" s="168">
        <v>45290</v>
      </c>
      <c r="I19" s="158" t="s">
        <v>392</v>
      </c>
      <c r="J19" s="159" t="s">
        <v>403</v>
      </c>
      <c r="K19" s="160">
        <v>1</v>
      </c>
      <c r="L19" s="334"/>
      <c r="M19" s="499"/>
      <c r="N19" s="150" t="s">
        <v>401</v>
      </c>
      <c r="O19" s="162" t="s">
        <v>404</v>
      </c>
      <c r="P19" s="171" t="s">
        <v>366</v>
      </c>
    </row>
    <row r="22" spans="1:31" ht="18" customHeight="1">
      <c r="A22" s="341"/>
      <c r="B22" s="341"/>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row>
    <row r="23" spans="1:31" s="88" customFormat="1" ht="67.5" customHeight="1">
      <c r="A23" s="316" t="s">
        <v>405</v>
      </c>
      <c r="B23" s="316"/>
      <c r="C23" s="316"/>
      <c r="D23" s="316"/>
      <c r="E23" s="316"/>
      <c r="F23" s="316"/>
      <c r="G23" s="316"/>
      <c r="H23" s="316"/>
      <c r="I23" s="89"/>
      <c r="J23" s="89"/>
      <c r="K23" s="89"/>
      <c r="L23" s="89"/>
      <c r="M23" s="89"/>
      <c r="N23" s="84"/>
      <c r="O23" s="84"/>
      <c r="P23" s="84"/>
      <c r="Q23" s="84"/>
      <c r="R23" s="84"/>
      <c r="S23" s="84"/>
      <c r="T23" s="84"/>
      <c r="U23" s="84"/>
      <c r="V23" s="84"/>
      <c r="W23" s="84"/>
      <c r="X23" s="84"/>
      <c r="Y23" s="84"/>
      <c r="Z23" s="84"/>
      <c r="AA23" s="84"/>
      <c r="AB23" s="84"/>
      <c r="AC23" s="84"/>
      <c r="AD23" s="84"/>
      <c r="AE23" s="84"/>
    </row>
    <row r="24" spans="1:31" ht="145.5" customHeight="1">
      <c r="A24" s="339" t="s">
        <v>343</v>
      </c>
      <c r="B24" s="337" t="s">
        <v>344</v>
      </c>
      <c r="C24" s="337" t="s">
        <v>345</v>
      </c>
      <c r="D24" s="337" t="s">
        <v>346</v>
      </c>
      <c r="E24" s="339" t="s">
        <v>347</v>
      </c>
      <c r="F24" s="339" t="s">
        <v>348</v>
      </c>
      <c r="G24" s="337" t="s">
        <v>349</v>
      </c>
      <c r="H24" s="339" t="s">
        <v>406</v>
      </c>
      <c r="I24" s="339" t="s">
        <v>351</v>
      </c>
      <c r="J24" s="339"/>
      <c r="K24" s="337" t="s">
        <v>352</v>
      </c>
      <c r="L24" s="337"/>
      <c r="M24" s="337"/>
      <c r="N24" s="337"/>
      <c r="O24" s="337"/>
      <c r="P24" s="340"/>
    </row>
    <row r="25" spans="1:31" ht="81.95" customHeight="1">
      <c r="A25" s="318"/>
      <c r="B25" s="319"/>
      <c r="C25" s="319"/>
      <c r="D25" s="319"/>
      <c r="E25" s="318"/>
      <c r="F25" s="318"/>
      <c r="G25" s="319"/>
      <c r="H25" s="318"/>
      <c r="I25" s="140" t="s">
        <v>353</v>
      </c>
      <c r="J25" s="140" t="s">
        <v>354</v>
      </c>
      <c r="K25" s="140" t="s">
        <v>355</v>
      </c>
      <c r="L25" s="140" t="s">
        <v>356</v>
      </c>
      <c r="M25" s="140" t="s">
        <v>357</v>
      </c>
      <c r="N25" s="140" t="s">
        <v>358</v>
      </c>
      <c r="O25" s="140" t="s">
        <v>359</v>
      </c>
      <c r="P25" s="177" t="s">
        <v>360</v>
      </c>
    </row>
    <row r="26" spans="1:31" s="92" customFormat="1" ht="264" customHeight="1">
      <c r="A26" s="347" t="s">
        <v>407</v>
      </c>
      <c r="B26" s="159" t="s">
        <v>408</v>
      </c>
      <c r="C26" s="179" t="s">
        <v>32</v>
      </c>
      <c r="D26" s="154" t="s">
        <v>165</v>
      </c>
      <c r="E26" s="154" t="s">
        <v>166</v>
      </c>
      <c r="F26" s="180"/>
      <c r="G26" s="181" t="s">
        <v>121</v>
      </c>
      <c r="H26" s="176">
        <v>45168</v>
      </c>
      <c r="I26" s="182">
        <v>44651</v>
      </c>
      <c r="J26" s="183" t="s">
        <v>409</v>
      </c>
      <c r="K26" s="160">
        <f>+(100%/9)*9</f>
        <v>1</v>
      </c>
      <c r="L26" s="160">
        <f>+K26</f>
        <v>1</v>
      </c>
      <c r="M26" s="320">
        <f>AVERAGE(L26:L32)</f>
        <v>1</v>
      </c>
      <c r="N26" s="161" t="s">
        <v>410</v>
      </c>
      <c r="O26" s="162" t="s">
        <v>411</v>
      </c>
      <c r="P26" s="184" t="s">
        <v>366</v>
      </c>
    </row>
    <row r="27" spans="1:31" s="92" customFormat="1" ht="106.5" customHeight="1">
      <c r="A27" s="347"/>
      <c r="B27" s="180" t="s">
        <v>412</v>
      </c>
      <c r="C27" s="179" t="s">
        <v>40</v>
      </c>
      <c r="D27" s="154" t="s">
        <v>170</v>
      </c>
      <c r="E27" s="154" t="s">
        <v>171</v>
      </c>
      <c r="F27" s="180"/>
      <c r="G27" s="181" t="s">
        <v>121</v>
      </c>
      <c r="H27" s="161" t="s">
        <v>413</v>
      </c>
      <c r="I27" s="182">
        <v>44651</v>
      </c>
      <c r="J27" s="159" t="s">
        <v>414</v>
      </c>
      <c r="K27" s="160">
        <v>1</v>
      </c>
      <c r="L27" s="160">
        <f>+K27</f>
        <v>1</v>
      </c>
      <c r="M27" s="320"/>
      <c r="N27" s="161" t="s">
        <v>415</v>
      </c>
      <c r="O27" s="162" t="s">
        <v>416</v>
      </c>
      <c r="P27" s="185" t="s">
        <v>366</v>
      </c>
    </row>
    <row r="28" spans="1:31" s="92" customFormat="1" ht="154.5" customHeight="1">
      <c r="A28" s="347"/>
      <c r="B28" s="343" t="s">
        <v>417</v>
      </c>
      <c r="C28" s="179" t="s">
        <v>46</v>
      </c>
      <c r="D28" s="154" t="s">
        <v>173</v>
      </c>
      <c r="E28" s="154" t="s">
        <v>174</v>
      </c>
      <c r="F28" s="180"/>
      <c r="G28" s="181" t="s">
        <v>121</v>
      </c>
      <c r="H28" s="176">
        <v>45015</v>
      </c>
      <c r="I28" s="176">
        <v>44651</v>
      </c>
      <c r="J28" s="159" t="s">
        <v>418</v>
      </c>
      <c r="K28" s="160">
        <v>1</v>
      </c>
      <c r="L28" s="345">
        <f>AVERAGE(K28,K29)</f>
        <v>1</v>
      </c>
      <c r="M28" s="320"/>
      <c r="N28" s="176">
        <v>45054</v>
      </c>
      <c r="O28" s="162" t="s">
        <v>419</v>
      </c>
      <c r="P28" s="185" t="s">
        <v>366</v>
      </c>
    </row>
    <row r="29" spans="1:31" s="92" customFormat="1" ht="91.5" customHeight="1">
      <c r="A29" s="347"/>
      <c r="B29" s="344"/>
      <c r="C29" s="179" t="s">
        <v>49</v>
      </c>
      <c r="D29" s="154" t="s">
        <v>176</v>
      </c>
      <c r="E29" s="154" t="s">
        <v>177</v>
      </c>
      <c r="F29" s="180"/>
      <c r="G29" s="181" t="s">
        <v>420</v>
      </c>
      <c r="H29" s="168" t="s">
        <v>421</v>
      </c>
      <c r="I29" s="176"/>
      <c r="J29" s="159" t="s">
        <v>422</v>
      </c>
      <c r="K29" s="160">
        <v>1</v>
      </c>
      <c r="L29" s="346"/>
      <c r="M29" s="320"/>
      <c r="N29" s="161" t="s">
        <v>401</v>
      </c>
      <c r="O29" s="162" t="s">
        <v>423</v>
      </c>
      <c r="P29" s="184" t="s">
        <v>366</v>
      </c>
    </row>
    <row r="30" spans="1:31" s="88" customFormat="1" ht="149.25" customHeight="1">
      <c r="A30" s="347"/>
      <c r="B30" s="178" t="s">
        <v>424</v>
      </c>
      <c r="C30" s="179" t="s">
        <v>151</v>
      </c>
      <c r="D30" s="186" t="s">
        <v>180</v>
      </c>
      <c r="E30" s="186" t="s">
        <v>181</v>
      </c>
      <c r="F30" s="180"/>
      <c r="G30" s="181" t="s">
        <v>121</v>
      </c>
      <c r="H30" s="187" t="s">
        <v>425</v>
      </c>
      <c r="I30" s="188" t="s">
        <v>426</v>
      </c>
      <c r="J30" s="148" t="s">
        <v>427</v>
      </c>
      <c r="K30" s="160">
        <v>1</v>
      </c>
      <c r="L30" s="160">
        <f>K30</f>
        <v>1</v>
      </c>
      <c r="M30" s="320"/>
      <c r="N30" s="150" t="s">
        <v>401</v>
      </c>
      <c r="O30" s="151" t="s">
        <v>428</v>
      </c>
      <c r="P30" s="185" t="s">
        <v>366</v>
      </c>
    </row>
    <row r="31" spans="1:31" s="92" customFormat="1" ht="152.25" customHeight="1">
      <c r="A31" s="347"/>
      <c r="B31" s="180" t="s">
        <v>429</v>
      </c>
      <c r="C31" s="179" t="s">
        <v>155</v>
      </c>
      <c r="D31" s="154" t="s">
        <v>183</v>
      </c>
      <c r="E31" s="154" t="s">
        <v>184</v>
      </c>
      <c r="F31" s="180"/>
      <c r="G31" s="181" t="s">
        <v>121</v>
      </c>
      <c r="H31" s="168">
        <v>44984</v>
      </c>
      <c r="I31" s="158">
        <v>44681</v>
      </c>
      <c r="J31" s="159" t="s">
        <v>430</v>
      </c>
      <c r="K31" s="160">
        <v>1</v>
      </c>
      <c r="L31" s="160">
        <v>1</v>
      </c>
      <c r="M31" s="320"/>
      <c r="N31" s="176">
        <v>45054</v>
      </c>
      <c r="O31" s="189" t="s">
        <v>431</v>
      </c>
      <c r="P31" s="190" t="s">
        <v>432</v>
      </c>
    </row>
    <row r="32" spans="1:31" s="92" customFormat="1" ht="152.25" customHeight="1">
      <c r="A32" s="499"/>
      <c r="B32" s="180" t="s">
        <v>433</v>
      </c>
      <c r="C32" s="179" t="s">
        <v>187</v>
      </c>
      <c r="D32" s="154" t="s">
        <v>188</v>
      </c>
      <c r="E32" s="154" t="s">
        <v>184</v>
      </c>
      <c r="F32" s="180"/>
      <c r="G32" s="181" t="s">
        <v>121</v>
      </c>
      <c r="H32" s="168">
        <v>44984</v>
      </c>
      <c r="I32" s="158">
        <v>44681</v>
      </c>
      <c r="J32" s="159" t="s">
        <v>430</v>
      </c>
      <c r="K32" s="160">
        <v>1</v>
      </c>
      <c r="L32" s="160">
        <v>1</v>
      </c>
      <c r="M32" s="499"/>
      <c r="N32" s="176">
        <v>45054</v>
      </c>
      <c r="O32" s="189" t="s">
        <v>431</v>
      </c>
      <c r="P32" s="190" t="s">
        <v>432</v>
      </c>
    </row>
    <row r="33" spans="1:47" s="88" customFormat="1" ht="93.75" customHeight="1">
      <c r="A33" s="316" t="s">
        <v>434</v>
      </c>
      <c r="B33" s="316"/>
      <c r="C33" s="316"/>
      <c r="D33" s="316"/>
      <c r="E33" s="316"/>
      <c r="F33" s="316"/>
      <c r="G33" s="316"/>
      <c r="H33" s="316"/>
      <c r="I33" s="85"/>
      <c r="J33" s="85"/>
      <c r="K33" s="85"/>
      <c r="L33" s="85"/>
      <c r="M33" s="85"/>
      <c r="N33" s="85"/>
      <c r="O33" s="85"/>
      <c r="P33" s="84"/>
      <c r="Q33" s="84"/>
      <c r="R33" s="84"/>
      <c r="S33" s="84"/>
      <c r="T33" s="84"/>
      <c r="U33" s="84"/>
      <c r="V33" s="84"/>
      <c r="W33" s="84"/>
      <c r="X33" s="84"/>
      <c r="Y33" s="84"/>
      <c r="Z33" s="84"/>
      <c r="AA33" s="84"/>
      <c r="AB33" s="84"/>
      <c r="AC33" s="84"/>
      <c r="AD33" s="84"/>
      <c r="AE33" s="84"/>
    </row>
    <row r="34" spans="1:47" s="88" customFormat="1" ht="111.95" customHeight="1">
      <c r="A34" s="339" t="s">
        <v>343</v>
      </c>
      <c r="B34" s="337" t="s">
        <v>344</v>
      </c>
      <c r="C34" s="337" t="s">
        <v>345</v>
      </c>
      <c r="D34" s="337" t="s">
        <v>346</v>
      </c>
      <c r="E34" s="339" t="s">
        <v>347</v>
      </c>
      <c r="F34" s="339" t="s">
        <v>348</v>
      </c>
      <c r="G34" s="337" t="s">
        <v>349</v>
      </c>
      <c r="H34" s="339" t="s">
        <v>406</v>
      </c>
      <c r="I34" s="339" t="s">
        <v>351</v>
      </c>
      <c r="J34" s="339"/>
      <c r="K34" s="337" t="s">
        <v>352</v>
      </c>
      <c r="L34" s="337"/>
      <c r="M34" s="337"/>
      <c r="N34" s="337"/>
      <c r="O34" s="337"/>
      <c r="P34" s="340"/>
      <c r="Q34" s="84"/>
      <c r="R34" s="84"/>
      <c r="S34" s="84"/>
      <c r="T34" s="84"/>
      <c r="U34" s="84"/>
      <c r="V34" s="84"/>
      <c r="W34" s="84"/>
      <c r="X34" s="84"/>
      <c r="Y34" s="84"/>
      <c r="Z34" s="84"/>
      <c r="AA34" s="84"/>
      <c r="AB34" s="84"/>
      <c r="AC34" s="84"/>
      <c r="AD34" s="84"/>
      <c r="AE34" s="84"/>
    </row>
    <row r="35" spans="1:47" s="88" customFormat="1" ht="185.25" customHeight="1">
      <c r="A35" s="318"/>
      <c r="B35" s="319"/>
      <c r="C35" s="319"/>
      <c r="D35" s="319"/>
      <c r="E35" s="318"/>
      <c r="F35" s="318"/>
      <c r="G35" s="319"/>
      <c r="H35" s="318"/>
      <c r="I35" s="140" t="s">
        <v>353</v>
      </c>
      <c r="J35" s="140" t="s">
        <v>435</v>
      </c>
      <c r="K35" s="140" t="s">
        <v>355</v>
      </c>
      <c r="L35" s="140" t="s">
        <v>356</v>
      </c>
      <c r="M35" s="140" t="s">
        <v>357</v>
      </c>
      <c r="N35" s="140" t="s">
        <v>358</v>
      </c>
      <c r="O35" s="140" t="s">
        <v>359</v>
      </c>
      <c r="P35" s="177" t="s">
        <v>360</v>
      </c>
      <c r="Q35" s="84"/>
      <c r="R35" s="84"/>
      <c r="S35" s="84"/>
      <c r="T35" s="84"/>
      <c r="U35" s="84"/>
      <c r="V35" s="84"/>
      <c r="W35" s="84"/>
      <c r="X35" s="84"/>
      <c r="Y35" s="84"/>
      <c r="Z35" s="84"/>
      <c r="AA35" s="84"/>
      <c r="AB35" s="84"/>
      <c r="AC35" s="84"/>
      <c r="AD35" s="84"/>
      <c r="AE35" s="84"/>
    </row>
    <row r="36" spans="1:47" s="92" customFormat="1" ht="125.25" customHeight="1">
      <c r="A36" s="348" t="s">
        <v>436</v>
      </c>
      <c r="B36" s="322" t="s">
        <v>437</v>
      </c>
      <c r="C36" s="165" t="s">
        <v>32</v>
      </c>
      <c r="D36" s="154" t="s">
        <v>191</v>
      </c>
      <c r="E36" s="154" t="s">
        <v>192</v>
      </c>
      <c r="F36" s="167"/>
      <c r="G36" s="156" t="s">
        <v>128</v>
      </c>
      <c r="H36" s="168">
        <v>45275</v>
      </c>
      <c r="I36" s="191" t="s">
        <v>438</v>
      </c>
      <c r="J36" s="159" t="s">
        <v>439</v>
      </c>
      <c r="K36" s="192">
        <v>1</v>
      </c>
      <c r="L36" s="371">
        <f>AVERAGE(K36,K37,K38)</f>
        <v>0.83333333333333337</v>
      </c>
      <c r="M36" s="331">
        <f>AVERAGE(L36,L39,L40,L43,L45,L47)</f>
        <v>0.93055555555555569</v>
      </c>
      <c r="N36" s="161" t="s">
        <v>410</v>
      </c>
      <c r="O36" s="162" t="s">
        <v>440</v>
      </c>
      <c r="P36" s="193" t="s">
        <v>366</v>
      </c>
    </row>
    <row r="37" spans="1:47" s="92" customFormat="1" ht="141" customHeight="1">
      <c r="A37" s="348"/>
      <c r="B37" s="322"/>
      <c r="C37" s="165" t="s">
        <v>109</v>
      </c>
      <c r="D37" s="154" t="s">
        <v>193</v>
      </c>
      <c r="E37" s="154" t="s">
        <v>194</v>
      </c>
      <c r="F37" s="167"/>
      <c r="G37" s="156" t="s">
        <v>128</v>
      </c>
      <c r="H37" s="168">
        <v>45225</v>
      </c>
      <c r="I37" s="191" t="s">
        <v>438</v>
      </c>
      <c r="J37" s="194" t="s">
        <v>441</v>
      </c>
      <c r="K37" s="192">
        <f>+(100%/3)*3</f>
        <v>1</v>
      </c>
      <c r="L37" s="371"/>
      <c r="M37" s="331"/>
      <c r="N37" s="161" t="s">
        <v>410</v>
      </c>
      <c r="O37" s="164" t="s">
        <v>442</v>
      </c>
      <c r="P37" s="193" t="s">
        <v>366</v>
      </c>
    </row>
    <row r="38" spans="1:47" s="92" customFormat="1" ht="303.75" customHeight="1">
      <c r="A38" s="348"/>
      <c r="B38" s="322"/>
      <c r="C38" s="165" t="s">
        <v>118</v>
      </c>
      <c r="D38" s="154" t="s">
        <v>196</v>
      </c>
      <c r="E38" s="154" t="s">
        <v>197</v>
      </c>
      <c r="F38" s="167"/>
      <c r="G38" s="156" t="s">
        <v>128</v>
      </c>
      <c r="H38" s="168">
        <v>45257</v>
      </c>
      <c r="I38" s="195" t="s">
        <v>443</v>
      </c>
      <c r="J38" s="196" t="s">
        <v>444</v>
      </c>
      <c r="K38" s="192">
        <v>0.5</v>
      </c>
      <c r="L38" s="371"/>
      <c r="M38" s="331"/>
      <c r="N38" s="161" t="s">
        <v>445</v>
      </c>
      <c r="O38" s="164" t="s">
        <v>446</v>
      </c>
      <c r="P38" s="197" t="s">
        <v>447</v>
      </c>
    </row>
    <row r="39" spans="1:47" s="92" customFormat="1" ht="279" customHeight="1">
      <c r="A39" s="348"/>
      <c r="B39" s="167" t="s">
        <v>448</v>
      </c>
      <c r="C39" s="165" t="s">
        <v>40</v>
      </c>
      <c r="D39" s="154" t="s">
        <v>200</v>
      </c>
      <c r="E39" s="154" t="s">
        <v>201</v>
      </c>
      <c r="F39" s="167"/>
      <c r="G39" s="175" t="s">
        <v>128</v>
      </c>
      <c r="H39" s="158">
        <v>45225</v>
      </c>
      <c r="I39" s="191" t="s">
        <v>438</v>
      </c>
      <c r="J39" s="198" t="s">
        <v>449</v>
      </c>
      <c r="K39" s="192">
        <v>1</v>
      </c>
      <c r="L39" s="192">
        <f>+K39</f>
        <v>1</v>
      </c>
      <c r="M39" s="331"/>
      <c r="N39" s="161" t="s">
        <v>401</v>
      </c>
      <c r="O39" s="164" t="s">
        <v>450</v>
      </c>
      <c r="P39" s="197" t="s">
        <v>366</v>
      </c>
    </row>
    <row r="40" spans="1:47" s="92" customFormat="1" ht="250.5" customHeight="1">
      <c r="A40" s="348"/>
      <c r="B40" s="332" t="s">
        <v>451</v>
      </c>
      <c r="C40" s="165" t="s">
        <v>46</v>
      </c>
      <c r="D40" s="154" t="s">
        <v>204</v>
      </c>
      <c r="E40" s="154" t="s">
        <v>205</v>
      </c>
      <c r="F40" s="199" t="s">
        <v>205</v>
      </c>
      <c r="G40" s="156" t="s">
        <v>128</v>
      </c>
      <c r="H40" s="168">
        <v>45286</v>
      </c>
      <c r="I40" s="287" t="s">
        <v>452</v>
      </c>
      <c r="J40" s="159" t="s">
        <v>453</v>
      </c>
      <c r="K40" s="192">
        <v>1</v>
      </c>
      <c r="L40" s="338">
        <f>AVERAGE(K40,K41,K42)</f>
        <v>1</v>
      </c>
      <c r="M40" s="331"/>
      <c r="N40" s="161" t="s">
        <v>401</v>
      </c>
      <c r="O40" s="162" t="s">
        <v>454</v>
      </c>
      <c r="P40" s="197" t="s">
        <v>455</v>
      </c>
    </row>
    <row r="41" spans="1:47" s="92" customFormat="1" ht="261.75" customHeight="1">
      <c r="A41" s="348"/>
      <c r="B41" s="332"/>
      <c r="C41" s="165" t="s">
        <v>49</v>
      </c>
      <c r="D41" s="154" t="s">
        <v>206</v>
      </c>
      <c r="E41" s="154" t="s">
        <v>207</v>
      </c>
      <c r="F41" s="199" t="s">
        <v>207</v>
      </c>
      <c r="G41" s="156" t="s">
        <v>208</v>
      </c>
      <c r="H41" s="168">
        <v>45286</v>
      </c>
      <c r="I41" s="191" t="s">
        <v>452</v>
      </c>
      <c r="J41" s="159" t="s">
        <v>456</v>
      </c>
      <c r="K41" s="192">
        <v>1</v>
      </c>
      <c r="L41" s="338"/>
      <c r="M41" s="331"/>
      <c r="N41" s="161" t="s">
        <v>401</v>
      </c>
      <c r="O41" s="162" t="s">
        <v>457</v>
      </c>
      <c r="P41" s="197" t="s">
        <v>458</v>
      </c>
    </row>
    <row r="42" spans="1:47" s="92" customFormat="1" ht="354.75" customHeight="1">
      <c r="A42" s="348"/>
      <c r="B42" s="332"/>
      <c r="C42" s="165" t="s">
        <v>209</v>
      </c>
      <c r="D42" s="154" t="s">
        <v>210</v>
      </c>
      <c r="E42" s="154" t="s">
        <v>211</v>
      </c>
      <c r="F42" s="199" t="s">
        <v>211</v>
      </c>
      <c r="G42" s="156" t="s">
        <v>128</v>
      </c>
      <c r="H42" s="168" t="s">
        <v>459</v>
      </c>
      <c r="I42" s="191" t="s">
        <v>452</v>
      </c>
      <c r="J42" s="159" t="s">
        <v>460</v>
      </c>
      <c r="K42" s="192">
        <v>1</v>
      </c>
      <c r="L42" s="338"/>
      <c r="M42" s="331"/>
      <c r="N42" s="161" t="s">
        <v>401</v>
      </c>
      <c r="O42" s="162" t="s">
        <v>461</v>
      </c>
      <c r="P42" s="197" t="s">
        <v>462</v>
      </c>
    </row>
    <row r="43" spans="1:47" s="92" customFormat="1" ht="219.75" customHeight="1">
      <c r="A43" s="348"/>
      <c r="B43" s="332" t="s">
        <v>463</v>
      </c>
      <c r="C43" s="165" t="s">
        <v>151</v>
      </c>
      <c r="D43" s="154" t="s">
        <v>213</v>
      </c>
      <c r="E43" s="154" t="s">
        <v>205</v>
      </c>
      <c r="F43" s="167"/>
      <c r="G43" s="175" t="s">
        <v>464</v>
      </c>
      <c r="H43" s="168">
        <v>45286</v>
      </c>
      <c r="I43" s="191" t="s">
        <v>452</v>
      </c>
      <c r="J43" s="159" t="s">
        <v>465</v>
      </c>
      <c r="K43" s="192">
        <v>1</v>
      </c>
      <c r="L43" s="342">
        <f>AVERAGE(K43,K44)</f>
        <v>0.75</v>
      </c>
      <c r="M43" s="331"/>
      <c r="N43" s="161" t="s">
        <v>401</v>
      </c>
      <c r="O43" s="162" t="s">
        <v>466</v>
      </c>
      <c r="P43" s="201" t="s">
        <v>467</v>
      </c>
    </row>
    <row r="44" spans="1:47" s="92" customFormat="1" ht="298.5" customHeight="1">
      <c r="A44" s="348"/>
      <c r="B44" s="332"/>
      <c r="C44" s="165" t="s">
        <v>179</v>
      </c>
      <c r="D44" s="154" t="s">
        <v>214</v>
      </c>
      <c r="E44" s="154" t="s">
        <v>215</v>
      </c>
      <c r="F44" s="167"/>
      <c r="G44" s="175" t="s">
        <v>464</v>
      </c>
      <c r="H44" s="168">
        <v>45015</v>
      </c>
      <c r="I44" s="204" t="s">
        <v>452</v>
      </c>
      <c r="J44" s="159" t="s">
        <v>468</v>
      </c>
      <c r="K44" s="192">
        <v>0.5</v>
      </c>
      <c r="L44" s="342"/>
      <c r="M44" s="331"/>
      <c r="N44" s="161" t="s">
        <v>410</v>
      </c>
      <c r="O44" s="162" t="s">
        <v>469</v>
      </c>
      <c r="P44" s="197" t="s">
        <v>398</v>
      </c>
    </row>
    <row r="45" spans="1:47" s="92" customFormat="1" ht="174.75" customHeight="1">
      <c r="A45" s="348"/>
      <c r="B45" s="370" t="s">
        <v>470</v>
      </c>
      <c r="C45" s="202" t="s">
        <v>155</v>
      </c>
      <c r="D45" s="143" t="s">
        <v>217</v>
      </c>
      <c r="E45" s="143" t="s">
        <v>218</v>
      </c>
      <c r="F45" s="141"/>
      <c r="G45" s="145" t="s">
        <v>128</v>
      </c>
      <c r="H45" s="187" t="s">
        <v>471</v>
      </c>
      <c r="I45" s="147"/>
      <c r="J45" s="148" t="s">
        <v>472</v>
      </c>
      <c r="K45" s="200">
        <v>1</v>
      </c>
      <c r="L45" s="342">
        <f>AVERAGE(K45,K46)</f>
        <v>1</v>
      </c>
      <c r="M45" s="331"/>
      <c r="N45" s="161" t="s">
        <v>401</v>
      </c>
      <c r="O45" s="151" t="s">
        <v>473</v>
      </c>
      <c r="P45" s="197" t="s">
        <v>366</v>
      </c>
      <c r="Q45" s="88"/>
      <c r="R45" s="88"/>
      <c r="S45" s="88"/>
      <c r="T45" s="88"/>
      <c r="U45" s="88"/>
      <c r="V45" s="88"/>
      <c r="W45" s="88"/>
      <c r="X45" s="88"/>
      <c r="Y45" s="88"/>
      <c r="Z45" s="88"/>
      <c r="AA45" s="88"/>
      <c r="AB45" s="88"/>
      <c r="AC45" s="88"/>
      <c r="AD45" s="88"/>
      <c r="AE45" s="88"/>
    </row>
    <row r="46" spans="1:47" s="92" customFormat="1" ht="149.25" customHeight="1">
      <c r="A46" s="348"/>
      <c r="B46" s="370"/>
      <c r="C46" s="202" t="s">
        <v>159</v>
      </c>
      <c r="D46" s="143" t="s">
        <v>219</v>
      </c>
      <c r="E46" s="143" t="s">
        <v>220</v>
      </c>
      <c r="F46" s="141"/>
      <c r="G46" s="145" t="s">
        <v>128</v>
      </c>
      <c r="H46" s="187" t="s">
        <v>474</v>
      </c>
      <c r="I46" s="147" t="s">
        <v>475</v>
      </c>
      <c r="J46" s="148" t="s">
        <v>476</v>
      </c>
      <c r="K46" s="200">
        <v>1</v>
      </c>
      <c r="L46" s="342"/>
      <c r="M46" s="331"/>
      <c r="N46" s="161" t="s">
        <v>401</v>
      </c>
      <c r="O46" s="151" t="s">
        <v>477</v>
      </c>
      <c r="P46" s="203" t="s">
        <v>366</v>
      </c>
      <c r="Q46" s="88"/>
      <c r="R46" s="88"/>
      <c r="S46" s="88"/>
      <c r="T46" s="88"/>
      <c r="U46" s="88"/>
      <c r="V46" s="88"/>
      <c r="W46" s="88"/>
      <c r="X46" s="88"/>
      <c r="Y46" s="88"/>
      <c r="Z46" s="88"/>
      <c r="AA46" s="88"/>
      <c r="AB46" s="88"/>
      <c r="AC46" s="88"/>
      <c r="AD46" s="88"/>
      <c r="AE46" s="88"/>
    </row>
    <row r="47" spans="1:47" s="92" customFormat="1" ht="303.75" customHeight="1">
      <c r="A47" s="499"/>
      <c r="B47" s="167" t="s">
        <v>478</v>
      </c>
      <c r="C47" s="165" t="s">
        <v>187</v>
      </c>
      <c r="D47" s="154" t="s">
        <v>223</v>
      </c>
      <c r="E47" s="154" t="s">
        <v>224</v>
      </c>
      <c r="F47" s="167"/>
      <c r="G47" s="175" t="s">
        <v>225</v>
      </c>
      <c r="H47" s="168" t="s">
        <v>479</v>
      </c>
      <c r="I47" s="191" t="s">
        <v>438</v>
      </c>
      <c r="J47" s="198" t="s">
        <v>480</v>
      </c>
      <c r="K47" s="192">
        <v>1</v>
      </c>
      <c r="L47" s="192">
        <f>+K47</f>
        <v>1</v>
      </c>
      <c r="M47" s="499"/>
      <c r="N47" s="161" t="s">
        <v>401</v>
      </c>
      <c r="O47" s="164" t="s">
        <v>481</v>
      </c>
      <c r="P47" s="197" t="s">
        <v>366</v>
      </c>
    </row>
    <row r="48" spans="1:47" s="96" customFormat="1" ht="44.25" customHeight="1">
      <c r="A48"/>
      <c r="B48" s="102"/>
      <c r="C48" s="103"/>
      <c r="D48" s="104"/>
      <c r="E48" s="104"/>
      <c r="F48" s="102"/>
      <c r="G48" s="105"/>
      <c r="H48" s="106"/>
      <c r="I48" s="107"/>
      <c r="J48" s="108"/>
      <c r="K48" s="109"/>
      <c r="L48" s="110"/>
      <c r="M48"/>
      <c r="N48" s="111"/>
      <c r="O48" s="112"/>
      <c r="P48" s="113"/>
      <c r="Q48" s="88"/>
      <c r="R48" s="88"/>
      <c r="S48" s="88"/>
      <c r="T48" s="88"/>
      <c r="U48" s="88"/>
      <c r="V48" s="88"/>
      <c r="W48" s="88"/>
      <c r="X48" s="88"/>
      <c r="Y48" s="88"/>
      <c r="Z48" s="88"/>
      <c r="AA48" s="88"/>
      <c r="AB48" s="88"/>
      <c r="AC48" s="88"/>
      <c r="AD48" s="88"/>
      <c r="AE48" s="88"/>
      <c r="AF48" s="92"/>
      <c r="AG48" s="92"/>
      <c r="AH48" s="92"/>
      <c r="AI48" s="92"/>
      <c r="AJ48" s="92"/>
      <c r="AK48" s="92"/>
      <c r="AL48" s="92"/>
      <c r="AM48" s="92"/>
      <c r="AN48" s="92"/>
      <c r="AO48" s="92"/>
      <c r="AP48" s="92"/>
      <c r="AQ48" s="92"/>
      <c r="AR48" s="92"/>
      <c r="AS48" s="92"/>
      <c r="AT48" s="92"/>
      <c r="AU48" s="92"/>
    </row>
    <row r="49" spans="1:47" s="92" customFormat="1" ht="39.75" customHeight="1">
      <c r="A49" s="316" t="s">
        <v>482</v>
      </c>
      <c r="B49" s="316"/>
      <c r="C49" s="316"/>
      <c r="D49" s="316"/>
      <c r="E49" s="316"/>
      <c r="F49" s="316"/>
      <c r="G49" s="316"/>
      <c r="H49" s="316"/>
      <c r="I49" s="97"/>
      <c r="J49" s="97"/>
      <c r="K49" s="97"/>
      <c r="L49" s="97"/>
      <c r="M49" s="97"/>
      <c r="N49" s="84"/>
      <c r="O49" s="84"/>
      <c r="P49" s="84"/>
      <c r="Q49" s="84"/>
      <c r="R49" s="84"/>
      <c r="S49" s="84"/>
      <c r="T49" s="84"/>
      <c r="U49" s="84"/>
      <c r="V49" s="84"/>
      <c r="W49" s="84"/>
      <c r="X49" s="84"/>
      <c r="Y49" s="84"/>
      <c r="Z49" s="84"/>
      <c r="AA49" s="84"/>
      <c r="AB49" s="84"/>
      <c r="AC49" s="84"/>
      <c r="AD49" s="84"/>
      <c r="AE49" s="84"/>
    </row>
    <row r="50" spans="1:47" s="92" customFormat="1" ht="123" customHeight="1">
      <c r="A50" s="323" t="s">
        <v>343</v>
      </c>
      <c r="B50" s="325" t="s">
        <v>344</v>
      </c>
      <c r="C50" s="325" t="s">
        <v>345</v>
      </c>
      <c r="D50" s="325" t="s">
        <v>346</v>
      </c>
      <c r="E50" s="325" t="s">
        <v>347</v>
      </c>
      <c r="F50" s="325" t="s">
        <v>348</v>
      </c>
      <c r="G50" s="323" t="s">
        <v>349</v>
      </c>
      <c r="H50" s="325" t="s">
        <v>406</v>
      </c>
      <c r="I50" s="302" t="s">
        <v>351</v>
      </c>
      <c r="J50" s="302"/>
      <c r="K50" s="303" t="s">
        <v>352</v>
      </c>
      <c r="L50" s="303"/>
      <c r="M50" s="303"/>
      <c r="N50" s="303"/>
      <c r="O50" s="303"/>
      <c r="P50" s="303"/>
      <c r="Q50" s="84"/>
      <c r="R50" s="84"/>
      <c r="S50" s="84"/>
      <c r="T50" s="84"/>
      <c r="U50" s="84"/>
      <c r="V50" s="84"/>
      <c r="W50" s="84"/>
      <c r="X50" s="84"/>
      <c r="Y50" s="84"/>
      <c r="Z50" s="84"/>
      <c r="AA50" s="84"/>
      <c r="AB50" s="84"/>
      <c r="AC50" s="84"/>
      <c r="AD50" s="84"/>
      <c r="AE50" s="84"/>
    </row>
    <row r="51" spans="1:47" s="92" customFormat="1" ht="228" customHeight="1">
      <c r="A51" s="324"/>
      <c r="B51" s="326"/>
      <c r="C51" s="326"/>
      <c r="D51" s="327"/>
      <c r="E51" s="327"/>
      <c r="F51" s="326"/>
      <c r="G51" s="328"/>
      <c r="H51" s="327"/>
      <c r="I51" s="205" t="s">
        <v>353</v>
      </c>
      <c r="J51" s="205" t="s">
        <v>435</v>
      </c>
      <c r="K51" s="205" t="s">
        <v>355</v>
      </c>
      <c r="L51" s="205" t="s">
        <v>356</v>
      </c>
      <c r="M51" s="205" t="s">
        <v>357</v>
      </c>
      <c r="N51" s="205" t="s">
        <v>358</v>
      </c>
      <c r="O51" s="205" t="s">
        <v>359</v>
      </c>
      <c r="P51" s="205" t="s">
        <v>360</v>
      </c>
      <c r="Q51" s="84"/>
      <c r="R51" s="84"/>
      <c r="S51" s="84"/>
      <c r="T51" s="84"/>
      <c r="U51" s="84"/>
      <c r="V51" s="84"/>
      <c r="W51" s="84"/>
      <c r="X51" s="84"/>
      <c r="Y51" s="84"/>
      <c r="Z51" s="84"/>
      <c r="AA51" s="84"/>
      <c r="AB51" s="84"/>
      <c r="AC51" s="84"/>
      <c r="AD51" s="84"/>
      <c r="AE51" s="84"/>
    </row>
    <row r="52" spans="1:47" s="92" customFormat="1" ht="218.25" customHeight="1">
      <c r="A52" s="304" t="s">
        <v>227</v>
      </c>
      <c r="B52" s="206" t="s">
        <v>483</v>
      </c>
      <c r="C52" s="207" t="s">
        <v>32</v>
      </c>
      <c r="D52" s="500" t="s">
        <v>229</v>
      </c>
      <c r="E52" s="500" t="s">
        <v>230</v>
      </c>
      <c r="F52" s="208"/>
      <c r="G52" s="501" t="s">
        <v>231</v>
      </c>
      <c r="H52" s="502">
        <v>45257</v>
      </c>
      <c r="I52" s="209" t="s">
        <v>484</v>
      </c>
      <c r="J52" s="210" t="s">
        <v>485</v>
      </c>
      <c r="K52" s="211">
        <v>1</v>
      </c>
      <c r="L52" s="212">
        <f>K52</f>
        <v>1</v>
      </c>
      <c r="M52" s="306">
        <f>AVERAGE(L52,L53)</f>
        <v>0.91666666666666674</v>
      </c>
      <c r="N52" s="213" t="s">
        <v>401</v>
      </c>
      <c r="O52" s="214" t="s">
        <v>486</v>
      </c>
      <c r="P52" s="215" t="s">
        <v>366</v>
      </c>
    </row>
    <row r="53" spans="1:47" s="92" customFormat="1" ht="195" customHeight="1">
      <c r="A53" s="304"/>
      <c r="B53" s="309" t="s">
        <v>487</v>
      </c>
      <c r="C53" s="207" t="s">
        <v>40</v>
      </c>
      <c r="D53" s="154" t="s">
        <v>233</v>
      </c>
      <c r="E53" s="154" t="s">
        <v>234</v>
      </c>
      <c r="F53" s="208"/>
      <c r="G53" s="156" t="s">
        <v>121</v>
      </c>
      <c r="H53" s="168">
        <v>45091</v>
      </c>
      <c r="I53" s="216"/>
      <c r="J53" s="217" t="s">
        <v>488</v>
      </c>
      <c r="K53" s="211">
        <v>1</v>
      </c>
      <c r="L53" s="311">
        <f>AVERAGE(K53,K54,K55)</f>
        <v>0.83333333333333337</v>
      </c>
      <c r="M53" s="307"/>
      <c r="N53" s="213" t="s">
        <v>410</v>
      </c>
      <c r="O53" s="214" t="s">
        <v>489</v>
      </c>
      <c r="P53" s="218" t="s">
        <v>458</v>
      </c>
    </row>
    <row r="54" spans="1:47" s="92" customFormat="1" ht="164.25" customHeight="1">
      <c r="A54" s="304"/>
      <c r="B54" s="309"/>
      <c r="C54" s="207" t="s">
        <v>133</v>
      </c>
      <c r="D54" s="154" t="s">
        <v>235</v>
      </c>
      <c r="E54" s="154" t="s">
        <v>236</v>
      </c>
      <c r="F54" s="208"/>
      <c r="G54" s="156" t="s">
        <v>121</v>
      </c>
      <c r="H54" s="168">
        <v>45120</v>
      </c>
      <c r="I54" s="219" t="s">
        <v>490</v>
      </c>
      <c r="J54" s="217" t="s">
        <v>491</v>
      </c>
      <c r="K54" s="211">
        <v>0.5</v>
      </c>
      <c r="L54" s="312"/>
      <c r="M54" s="307"/>
      <c r="N54" s="213" t="s">
        <v>410</v>
      </c>
      <c r="O54" s="214" t="s">
        <v>492</v>
      </c>
      <c r="P54" s="218" t="s">
        <v>398</v>
      </c>
    </row>
    <row r="55" spans="1:47" ht="123.75" customHeight="1">
      <c r="A55" s="305"/>
      <c r="B55" s="310"/>
      <c r="C55" s="220" t="s">
        <v>138</v>
      </c>
      <c r="D55" s="143" t="s">
        <v>237</v>
      </c>
      <c r="E55" s="143" t="s">
        <v>238</v>
      </c>
      <c r="F55" s="221"/>
      <c r="G55" s="145" t="s">
        <v>255</v>
      </c>
      <c r="H55" s="187" t="s">
        <v>493</v>
      </c>
      <c r="I55" s="222"/>
      <c r="J55" s="223" t="s">
        <v>494</v>
      </c>
      <c r="K55" s="224">
        <v>1</v>
      </c>
      <c r="L55" s="313"/>
      <c r="M55" s="308"/>
      <c r="N55" s="225" t="s">
        <v>401</v>
      </c>
      <c r="O55" s="226" t="s">
        <v>495</v>
      </c>
      <c r="P55" s="227" t="s">
        <v>366</v>
      </c>
      <c r="Q55" s="92"/>
      <c r="R55" s="92"/>
      <c r="S55" s="92"/>
      <c r="T55" s="92"/>
      <c r="U55" s="92"/>
      <c r="V55" s="92"/>
      <c r="W55" s="92"/>
      <c r="X55" s="92"/>
      <c r="Y55" s="92"/>
      <c r="Z55" s="92"/>
      <c r="AA55" s="92"/>
      <c r="AB55" s="92"/>
      <c r="AC55" s="92"/>
      <c r="AD55" s="92"/>
      <c r="AE55" s="92"/>
    </row>
    <row r="56" spans="1:47" s="96" customFormat="1" ht="48" customHeight="1">
      <c r="A56"/>
      <c r="B56" s="102"/>
      <c r="C56" s="103"/>
      <c r="D56" s="104"/>
      <c r="E56" s="104"/>
      <c r="F56" s="102"/>
      <c r="G56" s="105"/>
      <c r="H56" s="106"/>
      <c r="I56" s="107"/>
      <c r="J56" s="108"/>
      <c r="K56" s="109"/>
      <c r="L56" s="110"/>
      <c r="M56"/>
      <c r="N56" s="111"/>
      <c r="O56" s="112"/>
      <c r="P56" s="113"/>
      <c r="Q56" s="88"/>
      <c r="R56" s="88"/>
      <c r="S56" s="88"/>
      <c r="T56" s="88"/>
      <c r="U56" s="88"/>
      <c r="V56" s="88"/>
      <c r="W56" s="88"/>
      <c r="X56" s="88"/>
      <c r="Y56" s="88"/>
      <c r="Z56" s="88"/>
      <c r="AA56" s="88"/>
      <c r="AB56" s="88"/>
      <c r="AC56" s="88"/>
      <c r="AD56" s="88"/>
      <c r="AE56" s="88"/>
      <c r="AF56" s="92"/>
      <c r="AG56" s="92"/>
      <c r="AH56" s="92"/>
      <c r="AI56" s="92"/>
      <c r="AJ56" s="92"/>
      <c r="AK56" s="92"/>
      <c r="AL56" s="92"/>
      <c r="AM56" s="92"/>
      <c r="AN56" s="92"/>
      <c r="AO56" s="92"/>
      <c r="AP56" s="92"/>
      <c r="AQ56" s="92"/>
      <c r="AR56" s="92"/>
      <c r="AS56" s="92"/>
      <c r="AT56" s="92"/>
      <c r="AU56" s="92"/>
    </row>
    <row r="57" spans="1:47" s="92" customFormat="1" ht="51" customHeight="1">
      <c r="A57" s="316" t="s">
        <v>496</v>
      </c>
      <c r="B57" s="316"/>
      <c r="C57" s="316"/>
      <c r="D57" s="316"/>
      <c r="E57" s="316"/>
      <c r="F57" s="316"/>
      <c r="G57" s="316"/>
      <c r="H57" s="316"/>
      <c r="I57" s="97"/>
      <c r="J57" s="97"/>
      <c r="K57" s="97"/>
      <c r="L57" s="97"/>
      <c r="M57" s="97"/>
      <c r="N57" s="84"/>
      <c r="O57" s="84"/>
      <c r="P57" s="84"/>
      <c r="Q57" s="84"/>
      <c r="R57" s="84"/>
      <c r="S57" s="84"/>
      <c r="T57" s="84"/>
      <c r="U57" s="84"/>
      <c r="V57" s="84"/>
      <c r="W57" s="84"/>
      <c r="X57" s="84"/>
      <c r="Y57" s="84"/>
      <c r="Z57" s="84"/>
      <c r="AA57" s="84"/>
      <c r="AB57" s="84"/>
      <c r="AC57" s="84"/>
      <c r="AD57" s="84"/>
      <c r="AE57" s="84"/>
    </row>
    <row r="58" spans="1:47" s="92" customFormat="1" ht="123" customHeight="1">
      <c r="A58" s="318" t="s">
        <v>343</v>
      </c>
      <c r="B58" s="319" t="s">
        <v>344</v>
      </c>
      <c r="C58" s="319" t="s">
        <v>345</v>
      </c>
      <c r="D58" s="319" t="s">
        <v>346</v>
      </c>
      <c r="E58" s="319" t="s">
        <v>347</v>
      </c>
      <c r="F58" s="319" t="s">
        <v>348</v>
      </c>
      <c r="G58" s="318" t="s">
        <v>349</v>
      </c>
      <c r="H58" s="319" t="s">
        <v>406</v>
      </c>
      <c r="I58" s="318" t="s">
        <v>351</v>
      </c>
      <c r="J58" s="318"/>
      <c r="K58" s="319" t="s">
        <v>352</v>
      </c>
      <c r="L58" s="319"/>
      <c r="M58" s="319"/>
      <c r="N58" s="319"/>
      <c r="O58" s="319"/>
      <c r="P58" s="319"/>
      <c r="Q58" s="84"/>
      <c r="R58" s="84"/>
      <c r="S58" s="84"/>
      <c r="T58" s="84"/>
      <c r="U58" s="84"/>
      <c r="V58" s="84"/>
      <c r="W58" s="84"/>
      <c r="X58" s="84"/>
      <c r="Y58" s="84"/>
      <c r="Z58" s="84"/>
      <c r="AA58" s="84"/>
      <c r="AB58" s="84"/>
      <c r="AC58" s="84"/>
      <c r="AD58" s="84"/>
      <c r="AE58" s="84"/>
    </row>
    <row r="59" spans="1:47" s="92" customFormat="1" ht="228" customHeight="1">
      <c r="A59" s="318"/>
      <c r="B59" s="319"/>
      <c r="C59" s="319"/>
      <c r="D59" s="319"/>
      <c r="E59" s="319"/>
      <c r="F59" s="319"/>
      <c r="G59" s="318"/>
      <c r="H59" s="319"/>
      <c r="I59" s="140" t="s">
        <v>353</v>
      </c>
      <c r="J59" s="140" t="s">
        <v>435</v>
      </c>
      <c r="K59" s="140" t="s">
        <v>355</v>
      </c>
      <c r="L59" s="140" t="s">
        <v>356</v>
      </c>
      <c r="M59" s="140" t="s">
        <v>357</v>
      </c>
      <c r="N59" s="140" t="s">
        <v>358</v>
      </c>
      <c r="O59" s="140" t="s">
        <v>359</v>
      </c>
      <c r="P59" s="140" t="s">
        <v>360</v>
      </c>
      <c r="Q59" s="84"/>
      <c r="R59" s="84"/>
      <c r="S59" s="84"/>
      <c r="T59" s="84"/>
      <c r="U59" s="84"/>
      <c r="V59" s="84"/>
      <c r="W59" s="84"/>
      <c r="X59" s="84"/>
      <c r="Y59" s="84"/>
      <c r="Z59" s="84"/>
      <c r="AA59" s="84"/>
      <c r="AB59" s="84"/>
      <c r="AC59" s="84"/>
      <c r="AD59" s="84"/>
      <c r="AE59" s="84"/>
    </row>
    <row r="60" spans="1:47" s="92" customFormat="1" ht="86.25" customHeight="1">
      <c r="A60" s="348" t="s">
        <v>497</v>
      </c>
      <c r="B60" s="321" t="s">
        <v>498</v>
      </c>
      <c r="C60" s="228" t="s">
        <v>32</v>
      </c>
      <c r="D60" s="229" t="s">
        <v>241</v>
      </c>
      <c r="E60" s="230" t="s">
        <v>242</v>
      </c>
      <c r="F60" s="167"/>
      <c r="G60" s="156" t="s">
        <v>121</v>
      </c>
      <c r="H60" s="168">
        <v>44985</v>
      </c>
      <c r="I60" s="231" t="s">
        <v>484</v>
      </c>
      <c r="J60" s="232" t="s">
        <v>499</v>
      </c>
      <c r="K60" s="192">
        <v>1</v>
      </c>
      <c r="L60" s="314">
        <f>AVERAGE(K60,K61,K62)</f>
        <v>0.5</v>
      </c>
      <c r="M60" s="320">
        <f>AVERAGE(L60,L63,L66,L68)</f>
        <v>0.875</v>
      </c>
      <c r="N60" s="176">
        <v>45054</v>
      </c>
      <c r="O60" s="162" t="s">
        <v>500</v>
      </c>
      <c r="P60" s="233" t="s">
        <v>366</v>
      </c>
    </row>
    <row r="61" spans="1:47" s="92" customFormat="1" ht="140.25" customHeight="1">
      <c r="A61" s="348"/>
      <c r="B61" s="321"/>
      <c r="C61" s="228" t="s">
        <v>109</v>
      </c>
      <c r="D61" s="186" t="s">
        <v>244</v>
      </c>
      <c r="E61" s="186" t="s">
        <v>238</v>
      </c>
      <c r="F61" s="167"/>
      <c r="G61" s="145" t="s">
        <v>121</v>
      </c>
      <c r="H61" s="187">
        <v>45105</v>
      </c>
      <c r="I61" s="161"/>
      <c r="J61" s="234" t="s">
        <v>491</v>
      </c>
      <c r="K61" s="192">
        <v>0</v>
      </c>
      <c r="L61" s="314"/>
      <c r="M61" s="320"/>
      <c r="N61" s="150" t="s">
        <v>410</v>
      </c>
      <c r="O61" s="151" t="s">
        <v>501</v>
      </c>
      <c r="P61" s="233" t="s">
        <v>398</v>
      </c>
    </row>
    <row r="62" spans="1:47" s="92" customFormat="1" ht="234.75" customHeight="1">
      <c r="A62" s="348"/>
      <c r="B62" s="321"/>
      <c r="C62" s="228" t="s">
        <v>118</v>
      </c>
      <c r="D62" s="229" t="s">
        <v>245</v>
      </c>
      <c r="E62" s="229" t="s">
        <v>246</v>
      </c>
      <c r="F62" s="167"/>
      <c r="G62" s="156" t="s">
        <v>136</v>
      </c>
      <c r="H62" s="168">
        <v>45105</v>
      </c>
      <c r="I62" s="175" t="s">
        <v>502</v>
      </c>
      <c r="J62" s="194" t="s">
        <v>491</v>
      </c>
      <c r="K62" s="192">
        <v>0.5</v>
      </c>
      <c r="L62" s="314"/>
      <c r="M62" s="320"/>
      <c r="N62" s="161" t="s">
        <v>410</v>
      </c>
      <c r="O62" s="162" t="s">
        <v>503</v>
      </c>
      <c r="P62" s="233" t="s">
        <v>504</v>
      </c>
    </row>
    <row r="63" spans="1:47" s="92" customFormat="1" ht="123" customHeight="1">
      <c r="A63" s="348"/>
      <c r="B63" s="321" t="s">
        <v>505</v>
      </c>
      <c r="C63" s="228" t="s">
        <v>40</v>
      </c>
      <c r="D63" s="154" t="s">
        <v>248</v>
      </c>
      <c r="E63" s="154" t="s">
        <v>249</v>
      </c>
      <c r="F63" s="167"/>
      <c r="G63" s="156" t="s">
        <v>121</v>
      </c>
      <c r="H63" s="168">
        <v>45015</v>
      </c>
      <c r="I63" s="235"/>
      <c r="J63" s="234" t="s">
        <v>506</v>
      </c>
      <c r="K63" s="192">
        <v>1</v>
      </c>
      <c r="L63" s="314">
        <f>AVERAGE(K63,K64,K65)</f>
        <v>1</v>
      </c>
      <c r="M63" s="320"/>
      <c r="N63" s="176">
        <v>45054</v>
      </c>
      <c r="O63" s="236" t="s">
        <v>507</v>
      </c>
      <c r="P63" s="237" t="s">
        <v>432</v>
      </c>
    </row>
    <row r="64" spans="1:47" s="92" customFormat="1" ht="150.75" customHeight="1">
      <c r="A64" s="348"/>
      <c r="B64" s="321"/>
      <c r="C64" s="228" t="s">
        <v>133</v>
      </c>
      <c r="D64" s="143" t="s">
        <v>251</v>
      </c>
      <c r="E64" s="143" t="s">
        <v>252</v>
      </c>
      <c r="F64" s="167"/>
      <c r="G64" s="145" t="s">
        <v>121</v>
      </c>
      <c r="H64" s="187">
        <v>45246</v>
      </c>
      <c r="I64" s="238" t="s">
        <v>490</v>
      </c>
      <c r="J64" s="239" t="s">
        <v>508</v>
      </c>
      <c r="K64" s="192">
        <v>1</v>
      </c>
      <c r="L64" s="314"/>
      <c r="M64" s="320"/>
      <c r="N64" s="150" t="s">
        <v>401</v>
      </c>
      <c r="O64" s="151" t="s">
        <v>509</v>
      </c>
      <c r="P64" s="237" t="s">
        <v>366</v>
      </c>
    </row>
    <row r="65" spans="1:31" s="92" customFormat="1" ht="152.25" customHeight="1">
      <c r="A65" s="348"/>
      <c r="B65" s="321"/>
      <c r="C65" s="179" t="s">
        <v>138</v>
      </c>
      <c r="D65" s="229" t="s">
        <v>253</v>
      </c>
      <c r="E65" s="229" t="s">
        <v>254</v>
      </c>
      <c r="F65" s="167"/>
      <c r="G65" s="156" t="s">
        <v>255</v>
      </c>
      <c r="H65" s="168">
        <v>45211</v>
      </c>
      <c r="I65" s="235"/>
      <c r="J65" s="239" t="s">
        <v>510</v>
      </c>
      <c r="K65" s="192">
        <v>1</v>
      </c>
      <c r="L65" s="314"/>
      <c r="M65" s="320"/>
      <c r="N65" s="161" t="s">
        <v>401</v>
      </c>
      <c r="O65" s="162" t="s">
        <v>511</v>
      </c>
      <c r="P65" s="237" t="s">
        <v>512</v>
      </c>
    </row>
    <row r="66" spans="1:31" s="92" customFormat="1" ht="124.5" customHeight="1">
      <c r="A66" s="348"/>
      <c r="B66" s="322" t="s">
        <v>513</v>
      </c>
      <c r="C66" s="228" t="s">
        <v>46</v>
      </c>
      <c r="D66" s="229" t="s">
        <v>257</v>
      </c>
      <c r="E66" s="229" t="s">
        <v>258</v>
      </c>
      <c r="F66" s="167"/>
      <c r="G66" s="156" t="s">
        <v>259</v>
      </c>
      <c r="H66" s="168">
        <v>45041</v>
      </c>
      <c r="I66" s="158">
        <v>44648</v>
      </c>
      <c r="J66" s="158" t="s">
        <v>514</v>
      </c>
      <c r="K66" s="192">
        <v>1</v>
      </c>
      <c r="L66" s="314">
        <f>AVERAGE(K66,K67)</f>
        <v>1</v>
      </c>
      <c r="M66" s="320"/>
      <c r="N66" s="176">
        <v>45054</v>
      </c>
      <c r="O66" s="236" t="s">
        <v>515</v>
      </c>
      <c r="P66" s="167" t="s">
        <v>516</v>
      </c>
    </row>
    <row r="67" spans="1:31" s="88" customFormat="1" ht="156" customHeight="1">
      <c r="A67" s="348"/>
      <c r="B67" s="322"/>
      <c r="C67" s="228" t="s">
        <v>49</v>
      </c>
      <c r="D67" s="229" t="s">
        <v>261</v>
      </c>
      <c r="E67" s="186" t="s">
        <v>262</v>
      </c>
      <c r="F67" s="167"/>
      <c r="G67" s="145" t="s">
        <v>148</v>
      </c>
      <c r="H67" s="187">
        <v>45288</v>
      </c>
      <c r="I67" s="158">
        <v>44566</v>
      </c>
      <c r="J67" s="158" t="s">
        <v>517</v>
      </c>
      <c r="K67" s="192">
        <v>1</v>
      </c>
      <c r="L67" s="314"/>
      <c r="M67" s="320"/>
      <c r="N67" s="150" t="s">
        <v>401</v>
      </c>
      <c r="O67" s="236" t="s">
        <v>518</v>
      </c>
      <c r="P67" s="237" t="s">
        <v>366</v>
      </c>
      <c r="Q67" s="92"/>
      <c r="R67" s="92"/>
      <c r="S67" s="92"/>
      <c r="T67" s="92"/>
      <c r="U67" s="92"/>
      <c r="V67" s="92"/>
      <c r="W67" s="92"/>
      <c r="X67" s="92"/>
      <c r="Y67" s="92"/>
      <c r="Z67" s="92"/>
      <c r="AA67" s="92"/>
      <c r="AB67" s="92"/>
      <c r="AC67" s="92"/>
      <c r="AD67" s="92"/>
      <c r="AE67" s="92"/>
    </row>
    <row r="68" spans="1:31" s="88" customFormat="1" ht="159" customHeight="1">
      <c r="A68" s="348"/>
      <c r="B68" s="167" t="s">
        <v>519</v>
      </c>
      <c r="C68" s="228" t="s">
        <v>151</v>
      </c>
      <c r="D68" s="186" t="s">
        <v>265</v>
      </c>
      <c r="E68" s="186" t="s">
        <v>266</v>
      </c>
      <c r="F68" s="167"/>
      <c r="G68" s="145" t="s">
        <v>255</v>
      </c>
      <c r="H68" s="158">
        <v>45181</v>
      </c>
      <c r="I68" s="240"/>
      <c r="J68" s="194" t="s">
        <v>520</v>
      </c>
      <c r="K68" s="192">
        <v>1</v>
      </c>
      <c r="L68" s="192">
        <f>K68</f>
        <v>1</v>
      </c>
      <c r="M68" s="320"/>
      <c r="N68" s="150" t="s">
        <v>401</v>
      </c>
      <c r="O68" s="151" t="s">
        <v>521</v>
      </c>
      <c r="P68" s="237" t="s">
        <v>366</v>
      </c>
      <c r="Q68" s="92"/>
      <c r="R68" s="92"/>
      <c r="S68" s="92"/>
      <c r="T68" s="92"/>
      <c r="U68" s="92"/>
      <c r="V68" s="92"/>
      <c r="W68" s="92"/>
      <c r="X68" s="92"/>
      <c r="Y68" s="92"/>
      <c r="Z68" s="92"/>
      <c r="AA68" s="92"/>
      <c r="AB68" s="92"/>
      <c r="AC68" s="92"/>
      <c r="AD68" s="92"/>
      <c r="AE68" s="92"/>
    </row>
    <row r="69" spans="1:31" ht="85.5" customHeight="1">
      <c r="A69" s="316" t="s">
        <v>522</v>
      </c>
      <c r="B69" s="316"/>
      <c r="C69" s="316"/>
      <c r="D69" s="316"/>
      <c r="E69" s="316"/>
      <c r="F69" s="316"/>
      <c r="G69" s="316"/>
      <c r="H69" s="316"/>
      <c r="I69" s="97"/>
      <c r="J69" s="97"/>
      <c r="K69" s="97"/>
      <c r="L69" s="97"/>
      <c r="M69" s="97"/>
    </row>
    <row r="70" spans="1:31" ht="78" customHeight="1">
      <c r="A70" s="361" t="s">
        <v>343</v>
      </c>
      <c r="B70" s="362" t="s">
        <v>344</v>
      </c>
      <c r="C70" s="362" t="s">
        <v>345</v>
      </c>
      <c r="D70" s="362" t="s">
        <v>346</v>
      </c>
      <c r="E70" s="361" t="s">
        <v>347</v>
      </c>
      <c r="F70" s="361" t="s">
        <v>348</v>
      </c>
      <c r="G70" s="362" t="s">
        <v>349</v>
      </c>
      <c r="H70" s="361" t="s">
        <v>406</v>
      </c>
      <c r="I70" s="361" t="s">
        <v>351</v>
      </c>
      <c r="J70" s="361"/>
      <c r="K70" s="362" t="s">
        <v>352</v>
      </c>
      <c r="L70" s="362"/>
      <c r="M70" s="362"/>
      <c r="N70" s="362"/>
      <c r="O70" s="362"/>
      <c r="P70" s="362"/>
    </row>
    <row r="71" spans="1:31" ht="118.5" customHeight="1">
      <c r="A71" s="361"/>
      <c r="B71" s="362"/>
      <c r="C71" s="362"/>
      <c r="D71" s="362"/>
      <c r="E71" s="361"/>
      <c r="F71" s="361"/>
      <c r="G71" s="362"/>
      <c r="H71" s="361"/>
      <c r="I71" s="87" t="s">
        <v>353</v>
      </c>
      <c r="J71" s="87" t="s">
        <v>435</v>
      </c>
      <c r="K71" s="87" t="s">
        <v>355</v>
      </c>
      <c r="L71" s="87" t="s">
        <v>356</v>
      </c>
      <c r="M71" s="87" t="s">
        <v>357</v>
      </c>
      <c r="N71" s="87" t="s">
        <v>358</v>
      </c>
      <c r="O71" s="87" t="s">
        <v>359</v>
      </c>
      <c r="P71" s="87" t="s">
        <v>360</v>
      </c>
    </row>
    <row r="72" spans="1:31" s="92" customFormat="1" ht="115.5" customHeight="1">
      <c r="A72" s="349" t="s">
        <v>523</v>
      </c>
      <c r="B72" s="351" t="s">
        <v>524</v>
      </c>
      <c r="C72" s="98" t="s">
        <v>32</v>
      </c>
      <c r="D72" s="503" t="s">
        <v>269</v>
      </c>
      <c r="E72" s="503" t="s">
        <v>270</v>
      </c>
      <c r="F72" s="94"/>
      <c r="G72" s="118" t="s">
        <v>121</v>
      </c>
      <c r="H72" s="504">
        <v>44957</v>
      </c>
      <c r="I72" s="129" t="s">
        <v>525</v>
      </c>
      <c r="J72" s="130" t="s">
        <v>526</v>
      </c>
      <c r="K72" s="95">
        <v>1</v>
      </c>
      <c r="L72" s="352">
        <f>AVERAGE(K72,K73)</f>
        <v>1</v>
      </c>
      <c r="M72" s="354">
        <f>AVERAGE(L72,L74,L77)</f>
        <v>1</v>
      </c>
      <c r="N72" s="90">
        <v>45054</v>
      </c>
      <c r="O72" s="100" t="s">
        <v>527</v>
      </c>
      <c r="P72" s="121" t="s">
        <v>366</v>
      </c>
    </row>
    <row r="73" spans="1:31" s="92" customFormat="1" ht="130.5" customHeight="1">
      <c r="A73" s="350"/>
      <c r="B73" s="351"/>
      <c r="C73" s="98" t="s">
        <v>109</v>
      </c>
      <c r="D73" s="133" t="s">
        <v>272</v>
      </c>
      <c r="E73" s="133" t="s">
        <v>273</v>
      </c>
      <c r="F73" s="94"/>
      <c r="G73" s="118" t="s">
        <v>121</v>
      </c>
      <c r="H73" s="122">
        <v>45288</v>
      </c>
      <c r="I73" s="134">
        <v>44652</v>
      </c>
      <c r="J73" s="132" t="s">
        <v>528</v>
      </c>
      <c r="K73" s="95">
        <v>1</v>
      </c>
      <c r="L73" s="353"/>
      <c r="M73" s="355"/>
      <c r="N73" s="99" t="s">
        <v>401</v>
      </c>
      <c r="O73" s="120" t="s">
        <v>529</v>
      </c>
      <c r="P73" s="121" t="s">
        <v>366</v>
      </c>
    </row>
    <row r="74" spans="1:31" s="92" customFormat="1" ht="90" customHeight="1">
      <c r="A74" s="350"/>
      <c r="B74" s="356" t="s">
        <v>530</v>
      </c>
      <c r="C74" s="98" t="s">
        <v>40</v>
      </c>
      <c r="D74" s="101" t="s">
        <v>275</v>
      </c>
      <c r="E74" s="101" t="s">
        <v>276</v>
      </c>
      <c r="F74" s="94"/>
      <c r="G74" s="118" t="s">
        <v>121</v>
      </c>
      <c r="H74" s="119">
        <v>45015</v>
      </c>
      <c r="I74" s="131">
        <v>44591</v>
      </c>
      <c r="J74" s="128" t="s">
        <v>531</v>
      </c>
      <c r="K74" s="91">
        <v>1</v>
      </c>
      <c r="L74" s="358">
        <f>AVERAGE(K74,K75,K76)</f>
        <v>1</v>
      </c>
      <c r="M74" s="355"/>
      <c r="N74" s="90">
        <v>45054</v>
      </c>
      <c r="O74" s="100" t="s">
        <v>532</v>
      </c>
      <c r="P74" s="121" t="s">
        <v>366</v>
      </c>
    </row>
    <row r="75" spans="1:31" s="92" customFormat="1" ht="160.5" customHeight="1">
      <c r="A75" s="350"/>
      <c r="B75" s="357"/>
      <c r="C75" s="98" t="s">
        <v>133</v>
      </c>
      <c r="D75" s="124" t="s">
        <v>278</v>
      </c>
      <c r="E75" s="124" t="s">
        <v>279</v>
      </c>
      <c r="F75" s="94"/>
      <c r="G75" s="118" t="s">
        <v>121</v>
      </c>
      <c r="H75" s="125">
        <v>45076</v>
      </c>
      <c r="I75" s="131"/>
      <c r="J75" s="132" t="s">
        <v>533</v>
      </c>
      <c r="K75" s="91">
        <v>1</v>
      </c>
      <c r="L75" s="359"/>
      <c r="M75" s="355"/>
      <c r="N75" s="99" t="s">
        <v>410</v>
      </c>
      <c r="O75" s="120" t="s">
        <v>534</v>
      </c>
      <c r="P75" s="123" t="s">
        <v>366</v>
      </c>
    </row>
    <row r="76" spans="1:31" s="92" customFormat="1" ht="117.75" customHeight="1">
      <c r="A76" s="350"/>
      <c r="B76" s="357"/>
      <c r="C76" s="98" t="s">
        <v>138</v>
      </c>
      <c r="D76" s="124" t="s">
        <v>280</v>
      </c>
      <c r="E76" s="124" t="s">
        <v>281</v>
      </c>
      <c r="F76" s="94"/>
      <c r="G76" s="118" t="s">
        <v>121</v>
      </c>
      <c r="H76" s="125">
        <v>45287</v>
      </c>
      <c r="I76" s="135"/>
      <c r="J76" s="132" t="s">
        <v>535</v>
      </c>
      <c r="K76" s="95">
        <v>1</v>
      </c>
      <c r="L76" s="360"/>
      <c r="M76" s="355"/>
      <c r="N76" s="99" t="s">
        <v>401</v>
      </c>
      <c r="O76" s="120" t="s">
        <v>536</v>
      </c>
      <c r="P76" s="121" t="s">
        <v>366</v>
      </c>
    </row>
    <row r="77" spans="1:31" s="92" customFormat="1" ht="111.6" customHeight="1">
      <c r="A77" s="350"/>
      <c r="B77" s="363" t="s">
        <v>537</v>
      </c>
      <c r="C77" s="136" t="s">
        <v>46</v>
      </c>
      <c r="D77" s="124" t="s">
        <v>283</v>
      </c>
      <c r="E77" s="124" t="s">
        <v>284</v>
      </c>
      <c r="F77" s="94"/>
      <c r="G77" s="137" t="s">
        <v>121</v>
      </c>
      <c r="H77" s="125">
        <v>45105</v>
      </c>
      <c r="I77" s="138" t="s">
        <v>538</v>
      </c>
      <c r="J77" s="132" t="s">
        <v>539</v>
      </c>
      <c r="K77" s="95">
        <v>1</v>
      </c>
      <c r="L77" s="364">
        <f>AVERAGE(K77,K78)</f>
        <v>1</v>
      </c>
      <c r="M77" s="355"/>
      <c r="N77" s="99" t="s">
        <v>410</v>
      </c>
      <c r="O77" s="120" t="s">
        <v>540</v>
      </c>
      <c r="P77" s="121" t="s">
        <v>366</v>
      </c>
    </row>
    <row r="78" spans="1:31" s="92" customFormat="1" ht="138.75" customHeight="1">
      <c r="A78" s="350"/>
      <c r="B78" s="363"/>
      <c r="C78" s="136" t="s">
        <v>49</v>
      </c>
      <c r="D78" s="126" t="s">
        <v>285</v>
      </c>
      <c r="E78" s="126" t="s">
        <v>286</v>
      </c>
      <c r="F78" s="94"/>
      <c r="G78" s="139" t="s">
        <v>121</v>
      </c>
      <c r="H78" s="127">
        <v>45287</v>
      </c>
      <c r="I78" s="138" t="s">
        <v>541</v>
      </c>
      <c r="J78" s="132" t="s">
        <v>542</v>
      </c>
      <c r="K78" s="95">
        <v>1</v>
      </c>
      <c r="L78" s="365"/>
      <c r="M78" s="355"/>
      <c r="N78" s="99" t="s">
        <v>401</v>
      </c>
      <c r="O78" s="120" t="s">
        <v>543</v>
      </c>
      <c r="P78" s="121" t="s">
        <v>366</v>
      </c>
    </row>
    <row r="80" spans="1:31" ht="85.5" customHeight="1">
      <c r="A80" s="316" t="s">
        <v>544</v>
      </c>
      <c r="B80" s="316"/>
      <c r="C80" s="316"/>
      <c r="D80" s="316"/>
      <c r="E80" s="316"/>
      <c r="F80" s="316"/>
      <c r="G80" s="316"/>
      <c r="H80" s="316"/>
      <c r="I80" s="97"/>
      <c r="J80" s="97"/>
      <c r="K80" s="97"/>
      <c r="L80" s="97"/>
      <c r="M80" s="97"/>
    </row>
    <row r="81" spans="1:31" ht="78" customHeight="1">
      <c r="A81" s="302" t="s">
        <v>343</v>
      </c>
      <c r="B81" s="303" t="s">
        <v>344</v>
      </c>
      <c r="C81" s="303" t="s">
        <v>345</v>
      </c>
      <c r="D81" s="303" t="s">
        <v>346</v>
      </c>
      <c r="E81" s="302" t="s">
        <v>347</v>
      </c>
      <c r="F81" s="302" t="s">
        <v>348</v>
      </c>
      <c r="G81" s="303" t="s">
        <v>349</v>
      </c>
      <c r="H81" s="302" t="s">
        <v>406</v>
      </c>
      <c r="I81" s="302" t="s">
        <v>351</v>
      </c>
      <c r="J81" s="302"/>
      <c r="K81" s="303" t="s">
        <v>352</v>
      </c>
      <c r="L81" s="303"/>
      <c r="M81" s="303"/>
      <c r="N81" s="303"/>
      <c r="O81" s="303"/>
      <c r="P81" s="303"/>
    </row>
    <row r="82" spans="1:31" ht="118.5" customHeight="1">
      <c r="A82" s="317"/>
      <c r="B82" s="315"/>
      <c r="C82" s="315"/>
      <c r="D82" s="315"/>
      <c r="E82" s="317"/>
      <c r="F82" s="317"/>
      <c r="G82" s="315"/>
      <c r="H82" s="317"/>
      <c r="I82" s="205" t="s">
        <v>353</v>
      </c>
      <c r="J82" s="205" t="s">
        <v>435</v>
      </c>
      <c r="K82" s="205" t="s">
        <v>355</v>
      </c>
      <c r="L82" s="205" t="s">
        <v>356</v>
      </c>
      <c r="M82" s="205" t="s">
        <v>357</v>
      </c>
      <c r="N82" s="205" t="s">
        <v>358</v>
      </c>
      <c r="O82" s="205" t="s">
        <v>359</v>
      </c>
      <c r="P82" s="205" t="s">
        <v>360</v>
      </c>
    </row>
    <row r="83" spans="1:31" s="92" customFormat="1" ht="115.5" customHeight="1">
      <c r="A83" s="372" t="s">
        <v>545</v>
      </c>
      <c r="B83" s="374" t="s">
        <v>546</v>
      </c>
      <c r="C83" s="207" t="s">
        <v>32</v>
      </c>
      <c r="D83" s="500" t="s">
        <v>289</v>
      </c>
      <c r="E83" s="500" t="s">
        <v>270</v>
      </c>
      <c r="F83" s="208"/>
      <c r="G83" s="501" t="s">
        <v>208</v>
      </c>
      <c r="H83" s="502">
        <v>44957</v>
      </c>
      <c r="I83" s="241" t="s">
        <v>525</v>
      </c>
      <c r="J83" s="242" t="s">
        <v>547</v>
      </c>
      <c r="K83" s="211">
        <v>1</v>
      </c>
      <c r="L83" s="375">
        <f>AVERAGE(K83,K84)</f>
        <v>1</v>
      </c>
      <c r="M83" s="377">
        <f>AVERAGE(L83,L85,L86,L87,L89)</f>
        <v>1</v>
      </c>
      <c r="N83" s="243">
        <v>45054</v>
      </c>
      <c r="O83" s="244" t="s">
        <v>548</v>
      </c>
      <c r="P83" s="245" t="s">
        <v>366</v>
      </c>
    </row>
    <row r="84" spans="1:31" s="92" customFormat="1" ht="130.5" customHeight="1">
      <c r="A84" s="373"/>
      <c r="B84" s="374"/>
      <c r="C84" s="207" t="s">
        <v>109</v>
      </c>
      <c r="D84" s="270" t="s">
        <v>290</v>
      </c>
      <c r="E84" s="270" t="s">
        <v>273</v>
      </c>
      <c r="F84" s="208"/>
      <c r="G84" s="271" t="s">
        <v>208</v>
      </c>
      <c r="H84" s="272">
        <v>45288</v>
      </c>
      <c r="I84" s="273">
        <v>44652</v>
      </c>
      <c r="J84" s="247" t="s">
        <v>549</v>
      </c>
      <c r="K84" s="211">
        <v>1</v>
      </c>
      <c r="L84" s="376"/>
      <c r="M84" s="378"/>
      <c r="N84" s="213" t="s">
        <v>401</v>
      </c>
      <c r="O84" s="214" t="s">
        <v>550</v>
      </c>
      <c r="P84" s="215" t="s">
        <v>551</v>
      </c>
    </row>
    <row r="85" spans="1:31" s="92" customFormat="1" ht="125.25" customHeight="1">
      <c r="A85" s="373"/>
      <c r="B85" s="208" t="s">
        <v>552</v>
      </c>
      <c r="C85" s="207" t="s">
        <v>40</v>
      </c>
      <c r="D85" s="154" t="s">
        <v>292</v>
      </c>
      <c r="E85" s="154" t="s">
        <v>293</v>
      </c>
      <c r="F85" s="208"/>
      <c r="G85" s="156" t="s">
        <v>208</v>
      </c>
      <c r="H85" s="168">
        <v>45260</v>
      </c>
      <c r="I85" s="246">
        <v>44591</v>
      </c>
      <c r="J85" s="247" t="s">
        <v>553</v>
      </c>
      <c r="K85" s="248">
        <v>1</v>
      </c>
      <c r="L85" s="249">
        <f>K85</f>
        <v>1</v>
      </c>
      <c r="M85" s="378"/>
      <c r="N85" s="213" t="s">
        <v>410</v>
      </c>
      <c r="O85" s="214" t="s">
        <v>554</v>
      </c>
      <c r="P85" s="245" t="s">
        <v>366</v>
      </c>
    </row>
    <row r="86" spans="1:31" s="92" customFormat="1" ht="112.5" customHeight="1">
      <c r="A86" s="373"/>
      <c r="B86" s="208" t="s">
        <v>555</v>
      </c>
      <c r="C86" s="207" t="s">
        <v>46</v>
      </c>
      <c r="D86" s="154" t="s">
        <v>295</v>
      </c>
      <c r="E86" s="154" t="s">
        <v>296</v>
      </c>
      <c r="F86" s="208"/>
      <c r="G86" s="156" t="s">
        <v>208</v>
      </c>
      <c r="H86" s="250">
        <v>45280</v>
      </c>
      <c r="I86" s="246"/>
      <c r="J86" s="247" t="s">
        <v>556</v>
      </c>
      <c r="K86" s="248">
        <v>1</v>
      </c>
      <c r="L86" s="249">
        <f>K86</f>
        <v>1</v>
      </c>
      <c r="M86" s="378"/>
      <c r="N86" s="213" t="s">
        <v>401</v>
      </c>
      <c r="O86" s="214" t="s">
        <v>557</v>
      </c>
      <c r="P86" s="245" t="s">
        <v>366</v>
      </c>
    </row>
    <row r="87" spans="1:31" s="92" customFormat="1" ht="215.25" customHeight="1">
      <c r="A87" s="373"/>
      <c r="B87" s="379" t="s">
        <v>558</v>
      </c>
      <c r="C87" s="207" t="s">
        <v>151</v>
      </c>
      <c r="D87" s="154" t="s">
        <v>298</v>
      </c>
      <c r="E87" s="154" t="s">
        <v>299</v>
      </c>
      <c r="F87" s="208"/>
      <c r="G87" s="251" t="s">
        <v>121</v>
      </c>
      <c r="H87" s="250">
        <v>45015</v>
      </c>
      <c r="I87" s="252" t="s">
        <v>538</v>
      </c>
      <c r="J87" s="247" t="s">
        <v>559</v>
      </c>
      <c r="K87" s="211">
        <v>1</v>
      </c>
      <c r="L87" s="375">
        <f>AVERAGE(K87,K88)</f>
        <v>1</v>
      </c>
      <c r="M87" s="378"/>
      <c r="N87" s="243">
        <v>45054</v>
      </c>
      <c r="O87" s="214" t="s">
        <v>560</v>
      </c>
      <c r="P87" s="289" t="s">
        <v>561</v>
      </c>
    </row>
    <row r="88" spans="1:31" ht="114.75" customHeight="1">
      <c r="A88" s="373"/>
      <c r="B88" s="379"/>
      <c r="C88" s="253" t="s">
        <v>179</v>
      </c>
      <c r="D88" s="254" t="s">
        <v>301</v>
      </c>
      <c r="E88" s="254" t="s">
        <v>302</v>
      </c>
      <c r="F88" s="208"/>
      <c r="G88" s="255" t="s">
        <v>121</v>
      </c>
      <c r="H88" s="256">
        <v>45280</v>
      </c>
      <c r="I88" s="257" t="s">
        <v>541</v>
      </c>
      <c r="J88" s="258" t="s">
        <v>556</v>
      </c>
      <c r="K88" s="259">
        <v>1</v>
      </c>
      <c r="L88" s="380"/>
      <c r="M88" s="378"/>
      <c r="N88" s="260" t="s">
        <v>401</v>
      </c>
      <c r="O88" s="261" t="s">
        <v>562</v>
      </c>
      <c r="P88" s="262" t="s">
        <v>366</v>
      </c>
    </row>
    <row r="89" spans="1:31" s="92" customFormat="1" ht="166.5" customHeight="1">
      <c r="A89" s="263"/>
      <c r="B89" s="221" t="s">
        <v>563</v>
      </c>
      <c r="C89" s="264" t="s">
        <v>46</v>
      </c>
      <c r="D89" s="166" t="s">
        <v>304</v>
      </c>
      <c r="E89" s="154" t="s">
        <v>305</v>
      </c>
      <c r="F89" s="221"/>
      <c r="G89" s="156" t="s">
        <v>121</v>
      </c>
      <c r="H89" s="168">
        <v>45063</v>
      </c>
      <c r="I89" s="265"/>
      <c r="J89" s="266" t="s">
        <v>564</v>
      </c>
      <c r="K89" s="267">
        <v>1</v>
      </c>
      <c r="L89" s="267">
        <f>K89</f>
        <v>1</v>
      </c>
      <c r="M89" s="263"/>
      <c r="N89" s="268" t="s">
        <v>410</v>
      </c>
      <c r="O89" s="269" t="s">
        <v>565</v>
      </c>
      <c r="P89" s="288" t="s">
        <v>366</v>
      </c>
      <c r="Q89" s="92" t="s">
        <v>566</v>
      </c>
    </row>
    <row r="91" spans="1:31" ht="85.5" customHeight="1">
      <c r="A91" s="316" t="s">
        <v>567</v>
      </c>
      <c r="B91" s="316"/>
      <c r="C91" s="316"/>
      <c r="D91" s="316"/>
      <c r="E91" s="316"/>
      <c r="F91" s="316"/>
      <c r="G91" s="316"/>
      <c r="H91" s="316"/>
      <c r="I91" s="97"/>
      <c r="J91" s="97"/>
      <c r="K91" s="97"/>
      <c r="L91" s="97"/>
      <c r="M91" s="97"/>
    </row>
    <row r="92" spans="1:31" ht="78" customHeight="1">
      <c r="A92" s="318" t="s">
        <v>343</v>
      </c>
      <c r="B92" s="319" t="s">
        <v>344</v>
      </c>
      <c r="C92" s="319" t="s">
        <v>345</v>
      </c>
      <c r="D92" s="319" t="s">
        <v>346</v>
      </c>
      <c r="E92" s="318" t="s">
        <v>347</v>
      </c>
      <c r="F92" s="318" t="s">
        <v>348</v>
      </c>
      <c r="G92" s="319" t="s">
        <v>349</v>
      </c>
      <c r="H92" s="318" t="s">
        <v>406</v>
      </c>
      <c r="I92" s="318" t="s">
        <v>351</v>
      </c>
      <c r="J92" s="318"/>
      <c r="K92" s="319" t="s">
        <v>352</v>
      </c>
      <c r="L92" s="319"/>
      <c r="M92" s="319"/>
      <c r="N92" s="319"/>
      <c r="O92" s="319"/>
      <c r="P92" s="319"/>
    </row>
    <row r="93" spans="1:31" ht="118.5" customHeight="1">
      <c r="A93" s="318"/>
      <c r="B93" s="319"/>
      <c r="C93" s="319"/>
      <c r="D93" s="319"/>
      <c r="E93" s="318"/>
      <c r="F93" s="318"/>
      <c r="G93" s="319"/>
      <c r="H93" s="318"/>
      <c r="I93" s="140" t="s">
        <v>353</v>
      </c>
      <c r="J93" s="140" t="s">
        <v>435</v>
      </c>
      <c r="K93" s="140" t="s">
        <v>355</v>
      </c>
      <c r="L93" s="140" t="s">
        <v>356</v>
      </c>
      <c r="M93" s="140" t="s">
        <v>357</v>
      </c>
      <c r="N93" s="140" t="s">
        <v>358</v>
      </c>
      <c r="O93" s="140" t="s">
        <v>359</v>
      </c>
      <c r="P93" s="140" t="s">
        <v>360</v>
      </c>
    </row>
    <row r="94" spans="1:31" s="92" customFormat="1" ht="163.5" customHeight="1">
      <c r="A94" s="381" t="s">
        <v>568</v>
      </c>
      <c r="B94" s="274" t="s">
        <v>569</v>
      </c>
      <c r="C94" s="228" t="s">
        <v>32</v>
      </c>
      <c r="D94" s="229" t="s">
        <v>308</v>
      </c>
      <c r="E94" s="229" t="s">
        <v>309</v>
      </c>
      <c r="F94" s="167"/>
      <c r="G94" s="156" t="s">
        <v>121</v>
      </c>
      <c r="H94" s="275">
        <v>44957</v>
      </c>
      <c r="I94" s="276" t="s">
        <v>525</v>
      </c>
      <c r="J94" s="277" t="s">
        <v>570</v>
      </c>
      <c r="K94" s="192">
        <v>1</v>
      </c>
      <c r="L94" s="192">
        <f>+K94</f>
        <v>1</v>
      </c>
      <c r="M94" s="329">
        <f>AVERAGE(L94,L95,L96,L97)</f>
        <v>0.75</v>
      </c>
      <c r="N94" s="176">
        <v>45054</v>
      </c>
      <c r="O94" s="236" t="s">
        <v>571</v>
      </c>
      <c r="P94" s="278" t="s">
        <v>366</v>
      </c>
    </row>
    <row r="95" spans="1:31" s="92" customFormat="1" ht="196.5" customHeight="1">
      <c r="A95" s="382"/>
      <c r="B95" s="167" t="s">
        <v>572</v>
      </c>
      <c r="C95" s="228" t="s">
        <v>40</v>
      </c>
      <c r="D95" s="154" t="s">
        <v>573</v>
      </c>
      <c r="E95" s="154" t="s">
        <v>313</v>
      </c>
      <c r="F95" s="167"/>
      <c r="G95" s="156" t="s">
        <v>158</v>
      </c>
      <c r="H95" s="168">
        <v>44957</v>
      </c>
      <c r="I95" s="279">
        <v>44591</v>
      </c>
      <c r="J95" s="280" t="s">
        <v>574</v>
      </c>
      <c r="K95" s="192">
        <v>1</v>
      </c>
      <c r="L95" s="192">
        <f>+K95</f>
        <v>1</v>
      </c>
      <c r="M95" s="330"/>
      <c r="N95" s="176">
        <v>45054</v>
      </c>
      <c r="O95" s="236" t="s">
        <v>575</v>
      </c>
      <c r="P95" s="278" t="s">
        <v>366</v>
      </c>
    </row>
    <row r="96" spans="1:31" ht="171.75" customHeight="1">
      <c r="A96" s="382"/>
      <c r="B96" s="141" t="s">
        <v>576</v>
      </c>
      <c r="C96" s="281" t="s">
        <v>46</v>
      </c>
      <c r="D96" s="143" t="s">
        <v>316</v>
      </c>
      <c r="E96" s="143" t="s">
        <v>317</v>
      </c>
      <c r="F96" s="141"/>
      <c r="G96" s="145" t="s">
        <v>121</v>
      </c>
      <c r="H96" s="187">
        <v>45100</v>
      </c>
      <c r="I96" s="282"/>
      <c r="J96" s="283" t="s">
        <v>539</v>
      </c>
      <c r="K96" s="149">
        <v>0</v>
      </c>
      <c r="L96" s="149">
        <f>K96</f>
        <v>0</v>
      </c>
      <c r="M96" s="330"/>
      <c r="N96" s="150" t="s">
        <v>410</v>
      </c>
      <c r="O96" s="151" t="s">
        <v>577</v>
      </c>
      <c r="P96" s="274" t="s">
        <v>578</v>
      </c>
      <c r="Q96" s="88"/>
      <c r="R96" s="88"/>
      <c r="S96" s="88"/>
      <c r="T96" s="88"/>
      <c r="U96" s="88"/>
      <c r="V96" s="88"/>
      <c r="W96" s="88"/>
      <c r="X96" s="88"/>
      <c r="Y96" s="88"/>
      <c r="Z96" s="88"/>
      <c r="AA96" s="88"/>
      <c r="AB96" s="88"/>
      <c r="AC96" s="88"/>
      <c r="AD96" s="88"/>
      <c r="AE96" s="88"/>
    </row>
    <row r="97" spans="1:31" ht="111.6" customHeight="1">
      <c r="A97" s="382"/>
      <c r="B97" s="141" t="s">
        <v>579</v>
      </c>
      <c r="C97" s="281" t="s">
        <v>151</v>
      </c>
      <c r="D97" s="143" t="s">
        <v>319</v>
      </c>
      <c r="E97" s="143" t="s">
        <v>320</v>
      </c>
      <c r="F97" s="141"/>
      <c r="G97" s="145" t="s">
        <v>158</v>
      </c>
      <c r="H97" s="187">
        <v>45184</v>
      </c>
      <c r="I97" s="284" t="s">
        <v>538</v>
      </c>
      <c r="J97" s="283" t="s">
        <v>580</v>
      </c>
      <c r="K97" s="200">
        <v>1</v>
      </c>
      <c r="L97" s="149">
        <f>+K97</f>
        <v>1</v>
      </c>
      <c r="M97" s="330"/>
      <c r="N97" s="150" t="s">
        <v>401</v>
      </c>
      <c r="O97" s="151" t="s">
        <v>581</v>
      </c>
      <c r="P97" s="278" t="s">
        <v>366</v>
      </c>
      <c r="Q97" s="88"/>
      <c r="R97" s="88"/>
      <c r="S97" s="88"/>
      <c r="T97" s="88"/>
      <c r="U97" s="88"/>
      <c r="V97" s="88"/>
      <c r="W97" s="88"/>
      <c r="X97" s="88"/>
      <c r="Y97" s="88"/>
      <c r="Z97" s="88"/>
      <c r="AA97" s="88"/>
      <c r="AB97" s="88"/>
      <c r="AC97" s="88"/>
      <c r="AD97" s="88"/>
      <c r="AE97" s="88"/>
    </row>
    <row r="99" spans="1:31" ht="85.5" customHeight="1">
      <c r="A99" s="316" t="s">
        <v>582</v>
      </c>
      <c r="B99" s="316"/>
      <c r="C99" s="316"/>
      <c r="D99" s="316"/>
      <c r="E99" s="316"/>
      <c r="F99" s="316"/>
      <c r="G99" s="316"/>
      <c r="H99" s="316"/>
      <c r="I99" s="97"/>
      <c r="J99" s="97"/>
      <c r="K99" s="97"/>
      <c r="L99" s="97"/>
      <c r="M99" s="97"/>
    </row>
    <row r="100" spans="1:31" ht="78" customHeight="1">
      <c r="A100" s="318" t="s">
        <v>343</v>
      </c>
      <c r="B100" s="319" t="s">
        <v>344</v>
      </c>
      <c r="C100" s="319" t="s">
        <v>345</v>
      </c>
      <c r="D100" s="319" t="s">
        <v>346</v>
      </c>
      <c r="E100" s="318" t="s">
        <v>347</v>
      </c>
      <c r="F100" s="318" t="s">
        <v>348</v>
      </c>
      <c r="G100" s="319" t="s">
        <v>349</v>
      </c>
      <c r="H100" s="318" t="s">
        <v>406</v>
      </c>
      <c r="I100" s="318" t="s">
        <v>351</v>
      </c>
      <c r="J100" s="318"/>
      <c r="K100" s="319" t="s">
        <v>352</v>
      </c>
      <c r="L100" s="319"/>
      <c r="M100" s="319"/>
      <c r="N100" s="319"/>
      <c r="O100" s="319"/>
      <c r="P100" s="319"/>
    </row>
    <row r="101" spans="1:31" ht="118.5" customHeight="1">
      <c r="A101" s="318"/>
      <c r="B101" s="319"/>
      <c r="C101" s="319"/>
      <c r="D101" s="319"/>
      <c r="E101" s="318"/>
      <c r="F101" s="318"/>
      <c r="G101" s="319"/>
      <c r="H101" s="318"/>
      <c r="I101" s="140" t="s">
        <v>353</v>
      </c>
      <c r="J101" s="140" t="s">
        <v>435</v>
      </c>
      <c r="K101" s="140" t="s">
        <v>355</v>
      </c>
      <c r="L101" s="140" t="s">
        <v>356</v>
      </c>
      <c r="M101" s="140" t="s">
        <v>357</v>
      </c>
      <c r="N101" s="140" t="s">
        <v>358</v>
      </c>
      <c r="O101" s="140" t="s">
        <v>359</v>
      </c>
      <c r="P101" s="140" t="s">
        <v>360</v>
      </c>
    </row>
    <row r="102" spans="1:31" s="92" customFormat="1" ht="115.5" customHeight="1">
      <c r="A102" s="348" t="s">
        <v>583</v>
      </c>
      <c r="B102" s="274" t="s">
        <v>584</v>
      </c>
      <c r="C102" s="228" t="s">
        <v>32</v>
      </c>
      <c r="D102" s="154" t="s">
        <v>324</v>
      </c>
      <c r="E102" s="154" t="s">
        <v>325</v>
      </c>
      <c r="F102" s="167"/>
      <c r="G102" s="156" t="s">
        <v>112</v>
      </c>
      <c r="H102" s="168">
        <v>45134</v>
      </c>
      <c r="I102" s="276" t="s">
        <v>525</v>
      </c>
      <c r="J102" s="280" t="s">
        <v>585</v>
      </c>
      <c r="K102" s="192">
        <v>1</v>
      </c>
      <c r="L102" s="192">
        <f>K102</f>
        <v>1</v>
      </c>
      <c r="M102" s="320">
        <f>AVERAGE(L102,L103,L105)</f>
        <v>1</v>
      </c>
      <c r="N102" s="176">
        <v>45054</v>
      </c>
      <c r="O102" s="162" t="s">
        <v>586</v>
      </c>
      <c r="P102" s="162" t="s">
        <v>587</v>
      </c>
    </row>
    <row r="103" spans="1:31" s="92" customFormat="1" ht="126" customHeight="1">
      <c r="A103" s="348"/>
      <c r="B103" s="322" t="s">
        <v>530</v>
      </c>
      <c r="C103" s="228" t="s">
        <v>40</v>
      </c>
      <c r="D103" s="154" t="s">
        <v>327</v>
      </c>
      <c r="E103" s="154" t="s">
        <v>328</v>
      </c>
      <c r="F103" s="167"/>
      <c r="G103" s="156" t="s">
        <v>121</v>
      </c>
      <c r="H103" s="168">
        <v>45036</v>
      </c>
      <c r="I103" s="279">
        <v>44591</v>
      </c>
      <c r="J103" s="194" t="s">
        <v>588</v>
      </c>
      <c r="K103" s="160">
        <v>1</v>
      </c>
      <c r="L103" s="345">
        <f>AVERAGE(K103,K104)</f>
        <v>1</v>
      </c>
      <c r="M103" s="320"/>
      <c r="N103" s="176">
        <v>45054</v>
      </c>
      <c r="O103" s="236" t="s">
        <v>589</v>
      </c>
      <c r="P103" s="278" t="s">
        <v>366</v>
      </c>
    </row>
    <row r="104" spans="1:31" s="92" customFormat="1" ht="107.25" customHeight="1">
      <c r="A104" s="348"/>
      <c r="B104" s="322"/>
      <c r="C104" s="228" t="s">
        <v>133</v>
      </c>
      <c r="D104" s="154" t="s">
        <v>331</v>
      </c>
      <c r="E104" s="154" t="s">
        <v>302</v>
      </c>
      <c r="F104" s="167"/>
      <c r="G104" s="156" t="s">
        <v>121</v>
      </c>
      <c r="H104" s="168">
        <v>45287</v>
      </c>
      <c r="I104" s="279"/>
      <c r="J104" s="280" t="s">
        <v>590</v>
      </c>
      <c r="K104" s="160">
        <v>1</v>
      </c>
      <c r="L104" s="345"/>
      <c r="M104" s="320"/>
      <c r="N104" s="161" t="s">
        <v>401</v>
      </c>
      <c r="O104" s="162" t="s">
        <v>591</v>
      </c>
      <c r="P104" s="278" t="s">
        <v>366</v>
      </c>
    </row>
    <row r="105" spans="1:31" s="92" customFormat="1" ht="152.25" customHeight="1">
      <c r="A105" s="348"/>
      <c r="B105" s="322" t="s">
        <v>592</v>
      </c>
      <c r="C105" s="228" t="s">
        <v>46</v>
      </c>
      <c r="D105" s="154" t="s">
        <v>333</v>
      </c>
      <c r="E105" s="154" t="s">
        <v>334</v>
      </c>
      <c r="F105" s="167"/>
      <c r="G105" s="156" t="s">
        <v>112</v>
      </c>
      <c r="H105" s="168">
        <v>45287</v>
      </c>
      <c r="I105" s="285" t="s">
        <v>538</v>
      </c>
      <c r="J105" s="286" t="s">
        <v>593</v>
      </c>
      <c r="K105" s="192">
        <v>1</v>
      </c>
      <c r="L105" s="314">
        <f>AVERAGE(K105,K106,K107)</f>
        <v>1</v>
      </c>
      <c r="M105" s="320"/>
      <c r="N105" s="161" t="s">
        <v>410</v>
      </c>
      <c r="O105" s="162" t="s">
        <v>594</v>
      </c>
      <c r="P105" s="274" t="s">
        <v>366</v>
      </c>
    </row>
    <row r="106" spans="1:31" s="92" customFormat="1" ht="165.75" customHeight="1">
      <c r="A106" s="348"/>
      <c r="B106" s="322"/>
      <c r="C106" s="228" t="s">
        <v>49</v>
      </c>
      <c r="D106" s="154" t="s">
        <v>336</v>
      </c>
      <c r="E106" s="154" t="s">
        <v>337</v>
      </c>
      <c r="F106" s="167"/>
      <c r="G106" s="156" t="s">
        <v>112</v>
      </c>
      <c r="H106" s="168">
        <v>45287</v>
      </c>
      <c r="I106" s="285" t="s">
        <v>541</v>
      </c>
      <c r="J106" s="286" t="s">
        <v>595</v>
      </c>
      <c r="K106" s="192">
        <v>1</v>
      </c>
      <c r="L106" s="314"/>
      <c r="M106" s="320"/>
      <c r="N106" s="161" t="s">
        <v>410</v>
      </c>
      <c r="O106" s="162" t="s">
        <v>596</v>
      </c>
      <c r="P106" s="152" t="s">
        <v>432</v>
      </c>
    </row>
    <row r="107" spans="1:31" s="92" customFormat="1" ht="182.25" customHeight="1">
      <c r="A107" s="235"/>
      <c r="B107" s="322"/>
      <c r="C107" s="228" t="s">
        <v>209</v>
      </c>
      <c r="D107" s="154" t="s">
        <v>339</v>
      </c>
      <c r="E107" s="154" t="s">
        <v>340</v>
      </c>
      <c r="F107" s="167"/>
      <c r="G107" s="156" t="s">
        <v>112</v>
      </c>
      <c r="H107" s="168">
        <v>45287</v>
      </c>
      <c r="I107" s="285" t="s">
        <v>541</v>
      </c>
      <c r="J107" s="286" t="s">
        <v>597</v>
      </c>
      <c r="K107" s="192">
        <v>1</v>
      </c>
      <c r="L107" s="505"/>
      <c r="M107" s="505"/>
      <c r="N107" s="161" t="s">
        <v>410</v>
      </c>
      <c r="O107" s="162" t="s">
        <v>598</v>
      </c>
      <c r="P107" s="152" t="s">
        <v>366</v>
      </c>
    </row>
  </sheetData>
  <autoFilter ref="A5:P6" xr:uid="{52C315D5-BD92-4DF5-A073-01A68BDE0668}">
    <filterColumn colId="8" showButton="0"/>
    <filterColumn colId="10" showButton="0"/>
    <filterColumn colId="11" showButton="0"/>
    <filterColumn colId="12" showButton="0"/>
    <filterColumn colId="13" showButton="0"/>
    <filterColumn colId="14" showButton="0"/>
  </autoFilter>
  <mergeCells count="159">
    <mergeCell ref="M83:M88"/>
    <mergeCell ref="B87:B88"/>
    <mergeCell ref="L87:L88"/>
    <mergeCell ref="A91:H91"/>
    <mergeCell ref="A102:A106"/>
    <mergeCell ref="B103:B104"/>
    <mergeCell ref="L103:L104"/>
    <mergeCell ref="B105:B107"/>
    <mergeCell ref="L105:L107"/>
    <mergeCell ref="M102:M107"/>
    <mergeCell ref="K92:P92"/>
    <mergeCell ref="A94:A97"/>
    <mergeCell ref="A99:H99"/>
    <mergeCell ref="A100:A101"/>
    <mergeCell ref="B100:B101"/>
    <mergeCell ref="C100:C101"/>
    <mergeCell ref="D100:D101"/>
    <mergeCell ref="E100:E101"/>
    <mergeCell ref="F100:F101"/>
    <mergeCell ref="G100:G101"/>
    <mergeCell ref="H100:H101"/>
    <mergeCell ref="I100:J100"/>
    <mergeCell ref="K100:P100"/>
    <mergeCell ref="A92:A93"/>
    <mergeCell ref="B45:B46"/>
    <mergeCell ref="L45:L46"/>
    <mergeCell ref="A57:H57"/>
    <mergeCell ref="B36:B38"/>
    <mergeCell ref="L36:L38"/>
    <mergeCell ref="F92:F93"/>
    <mergeCell ref="G92:G93"/>
    <mergeCell ref="H92:H93"/>
    <mergeCell ref="I92:J92"/>
    <mergeCell ref="A83:A88"/>
    <mergeCell ref="B83:B84"/>
    <mergeCell ref="L83:L84"/>
    <mergeCell ref="B92:B93"/>
    <mergeCell ref="C92:C93"/>
    <mergeCell ref="D92:D93"/>
    <mergeCell ref="E92:E93"/>
    <mergeCell ref="G81:G82"/>
    <mergeCell ref="H81:H82"/>
    <mergeCell ref="I81:J81"/>
    <mergeCell ref="K81:P81"/>
    <mergeCell ref="A58:A59"/>
    <mergeCell ref="B58:B59"/>
    <mergeCell ref="C58:C59"/>
    <mergeCell ref="D58:D59"/>
    <mergeCell ref="I5:J5"/>
    <mergeCell ref="K5:P5"/>
    <mergeCell ref="B15:B16"/>
    <mergeCell ref="L15:L16"/>
    <mergeCell ref="A7:A19"/>
    <mergeCell ref="M7:M19"/>
    <mergeCell ref="A34:A35"/>
    <mergeCell ref="B34:B35"/>
    <mergeCell ref="C34:C35"/>
    <mergeCell ref="D34:D35"/>
    <mergeCell ref="E34:E35"/>
    <mergeCell ref="F34:F35"/>
    <mergeCell ref="A33:H33"/>
    <mergeCell ref="I24:J24"/>
    <mergeCell ref="K24:P24"/>
    <mergeCell ref="A24:A25"/>
    <mergeCell ref="B24:B25"/>
    <mergeCell ref="C24:C25"/>
    <mergeCell ref="D24:D25"/>
    <mergeCell ref="E24:E25"/>
    <mergeCell ref="F24:F25"/>
    <mergeCell ref="A1:H3"/>
    <mergeCell ref="A4:H4"/>
    <mergeCell ref="A5:A6"/>
    <mergeCell ref="B5:B6"/>
    <mergeCell ref="C5:C6"/>
    <mergeCell ref="D5:D6"/>
    <mergeCell ref="E5:E6"/>
    <mergeCell ref="F5:F6"/>
    <mergeCell ref="G5:G6"/>
    <mergeCell ref="H5:H6"/>
    <mergeCell ref="A36:A47"/>
    <mergeCell ref="A72:A78"/>
    <mergeCell ref="B72:B73"/>
    <mergeCell ref="L72:L73"/>
    <mergeCell ref="M72:M78"/>
    <mergeCell ref="B74:B76"/>
    <mergeCell ref="L74:L76"/>
    <mergeCell ref="A69:H69"/>
    <mergeCell ref="A70:A71"/>
    <mergeCell ref="B70:B71"/>
    <mergeCell ref="C70:C71"/>
    <mergeCell ref="D70:D71"/>
    <mergeCell ref="E70:E71"/>
    <mergeCell ref="F70:F71"/>
    <mergeCell ref="G70:G71"/>
    <mergeCell ref="B77:B78"/>
    <mergeCell ref="L77:L78"/>
    <mergeCell ref="H70:H71"/>
    <mergeCell ref="I70:J70"/>
    <mergeCell ref="K70:P70"/>
    <mergeCell ref="A60:A68"/>
    <mergeCell ref="B60:B62"/>
    <mergeCell ref="L60:L62"/>
    <mergeCell ref="E58:E59"/>
    <mergeCell ref="M94:M97"/>
    <mergeCell ref="M36:M47"/>
    <mergeCell ref="B43:B44"/>
    <mergeCell ref="B7:B10"/>
    <mergeCell ref="L7:L10"/>
    <mergeCell ref="B11:B14"/>
    <mergeCell ref="L11:L14"/>
    <mergeCell ref="B18:B19"/>
    <mergeCell ref="L18:L19"/>
    <mergeCell ref="G34:G35"/>
    <mergeCell ref="B40:B42"/>
    <mergeCell ref="L40:L42"/>
    <mergeCell ref="H34:H35"/>
    <mergeCell ref="I34:J34"/>
    <mergeCell ref="K34:P34"/>
    <mergeCell ref="A23:H23"/>
    <mergeCell ref="A22:AD22"/>
    <mergeCell ref="L43:L44"/>
    <mergeCell ref="G24:G25"/>
    <mergeCell ref="H24:H25"/>
    <mergeCell ref="B28:B29"/>
    <mergeCell ref="L28:L29"/>
    <mergeCell ref="A26:A32"/>
    <mergeCell ref="M26:M32"/>
    <mergeCell ref="A49:H49"/>
    <mergeCell ref="A50:A51"/>
    <mergeCell ref="B50:B51"/>
    <mergeCell ref="C50:C51"/>
    <mergeCell ref="D50:D51"/>
    <mergeCell ref="E50:E51"/>
    <mergeCell ref="F50:F51"/>
    <mergeCell ref="G50:G51"/>
    <mergeCell ref="H50:H51"/>
    <mergeCell ref="I50:J50"/>
    <mergeCell ref="K50:P50"/>
    <mergeCell ref="A52:A55"/>
    <mergeCell ref="M52:M55"/>
    <mergeCell ref="B53:B55"/>
    <mergeCell ref="L53:L55"/>
    <mergeCell ref="L66:L67"/>
    <mergeCell ref="B81:B82"/>
    <mergeCell ref="A80:H80"/>
    <mergeCell ref="A81:A82"/>
    <mergeCell ref="C81:C82"/>
    <mergeCell ref="D81:D82"/>
    <mergeCell ref="E81:E82"/>
    <mergeCell ref="F81:F82"/>
    <mergeCell ref="G58:G59"/>
    <mergeCell ref="H58:H59"/>
    <mergeCell ref="I58:J58"/>
    <mergeCell ref="K58:P58"/>
    <mergeCell ref="M60:M68"/>
    <mergeCell ref="B63:B65"/>
    <mergeCell ref="L63:L65"/>
    <mergeCell ref="B66:B67"/>
    <mergeCell ref="F58:F59"/>
  </mergeCells>
  <phoneticPr fontId="5" type="noConversion"/>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863C6CC-8D51-4C2E-9F9B-9EE1DE7C07E7}">
          <x14:formula1>
            <xm:f>Hoja1!$A$2:$A$16</xm:f>
          </x14:formula1>
          <xm:sqref>F7:G10 G11:G16 G18:G19 G36:G38 G40:G42 G45:G46 G60:G68 G77:G78 G83:G89 G95:G97 G102:G107 G52:G55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14BB3-5D20-41D6-83B9-B9120594F539}">
  <dimension ref="A1:AC29"/>
  <sheetViews>
    <sheetView zoomScaleNormal="100" workbookViewId="0">
      <selection activeCell="I23" sqref="I23:K29"/>
    </sheetView>
  </sheetViews>
  <sheetFormatPr defaultColWidth="9.140625" defaultRowHeight="12.75"/>
  <cols>
    <col min="1" max="1" width="4.7109375" style="115" bestFit="1" customWidth="1"/>
    <col min="2" max="2" width="16.85546875" style="115" bestFit="1" customWidth="1"/>
    <col min="3" max="3" width="8.85546875" style="115" bestFit="1" customWidth="1"/>
    <col min="4" max="4" width="1.140625" style="115" bestFit="1" customWidth="1"/>
    <col min="5" max="5" width="25.140625" style="115" bestFit="1" customWidth="1"/>
    <col min="6" max="6" width="10.85546875" style="115" bestFit="1" customWidth="1"/>
    <col min="7" max="8" width="16.85546875" style="115" bestFit="1" customWidth="1"/>
    <col min="9" max="9" width="8.85546875" style="115" bestFit="1" customWidth="1"/>
    <col min="10" max="10" width="16" style="115" bestFit="1" customWidth="1"/>
    <col min="11" max="11" width="0.28515625" style="115" bestFit="1" customWidth="1"/>
    <col min="12" max="12" width="16" style="115" bestFit="1" customWidth="1"/>
    <col min="13" max="13" width="0.7109375" style="115" bestFit="1" customWidth="1"/>
    <col min="14" max="14" width="16.140625" style="115" bestFit="1" customWidth="1"/>
    <col min="15" max="15" width="12.5703125" style="115" bestFit="1" customWidth="1"/>
    <col min="16" max="16" width="4.42578125" style="115" bestFit="1" customWidth="1"/>
    <col min="17" max="17" width="20.85546875" style="115" bestFit="1" customWidth="1"/>
    <col min="18" max="18" width="16.85546875" style="115" bestFit="1" customWidth="1"/>
    <col min="19" max="19" width="17" style="115" bestFit="1" customWidth="1"/>
    <col min="20" max="20" width="20.85546875" style="115" bestFit="1" customWidth="1"/>
    <col min="21" max="21" width="22.140625" style="115" bestFit="1" customWidth="1"/>
    <col min="22" max="22" width="12.5703125" style="115" bestFit="1" customWidth="1"/>
    <col min="23" max="23" width="55.28515625" style="115" bestFit="1" customWidth="1"/>
    <col min="24" max="24" width="25.85546875" style="115" bestFit="1" customWidth="1"/>
    <col min="25" max="25" width="15.85546875" style="115" bestFit="1" customWidth="1"/>
    <col min="26" max="26" width="18.28515625" style="115" bestFit="1" customWidth="1"/>
    <col min="27" max="27" width="65.5703125" style="115" bestFit="1" customWidth="1"/>
    <col min="28" max="28" width="65.7109375" style="115" bestFit="1" customWidth="1"/>
    <col min="29" max="29" width="4.7109375" style="115" bestFit="1" customWidth="1"/>
    <col min="30" max="256" width="9.140625" style="115"/>
    <col min="257" max="257" width="4.7109375" style="115" bestFit="1" customWidth="1"/>
    <col min="258" max="258" width="16.85546875" style="115" bestFit="1" customWidth="1"/>
    <col min="259" max="259" width="8.85546875" style="115" bestFit="1" customWidth="1"/>
    <col min="260" max="260" width="1.140625" style="115" bestFit="1" customWidth="1"/>
    <col min="261" max="261" width="25.140625" style="115" bestFit="1" customWidth="1"/>
    <col min="262" max="262" width="10.85546875" style="115" bestFit="1" customWidth="1"/>
    <col min="263" max="264" width="16.85546875" style="115" bestFit="1" customWidth="1"/>
    <col min="265" max="265" width="8.85546875" style="115" bestFit="1" customWidth="1"/>
    <col min="266" max="266" width="16" style="115" bestFit="1" customWidth="1"/>
    <col min="267" max="267" width="0.28515625" style="115" bestFit="1" customWidth="1"/>
    <col min="268" max="268" width="16" style="115" bestFit="1" customWidth="1"/>
    <col min="269" max="269" width="0.7109375" style="115" bestFit="1" customWidth="1"/>
    <col min="270" max="270" width="16.140625" style="115" bestFit="1" customWidth="1"/>
    <col min="271" max="271" width="12.5703125" style="115" bestFit="1" customWidth="1"/>
    <col min="272" max="272" width="4.42578125" style="115" bestFit="1" customWidth="1"/>
    <col min="273" max="273" width="20.85546875" style="115" bestFit="1" customWidth="1"/>
    <col min="274" max="274" width="16.85546875" style="115" bestFit="1" customWidth="1"/>
    <col min="275" max="275" width="17" style="115" bestFit="1" customWidth="1"/>
    <col min="276" max="276" width="20.85546875" style="115" bestFit="1" customWidth="1"/>
    <col min="277" max="277" width="22.140625" style="115" bestFit="1" customWidth="1"/>
    <col min="278" max="278" width="12.5703125" style="115" bestFit="1" customWidth="1"/>
    <col min="279" max="279" width="55.28515625" style="115" bestFit="1" customWidth="1"/>
    <col min="280" max="280" width="25.85546875" style="115" bestFit="1" customWidth="1"/>
    <col min="281" max="281" width="15.85546875" style="115" bestFit="1" customWidth="1"/>
    <col min="282" max="282" width="18.28515625" style="115" bestFit="1" customWidth="1"/>
    <col min="283" max="283" width="65.5703125" style="115" bestFit="1" customWidth="1"/>
    <col min="284" max="284" width="65.7109375" style="115" bestFit="1" customWidth="1"/>
    <col min="285" max="285" width="4.7109375" style="115" bestFit="1" customWidth="1"/>
    <col min="286" max="512" width="9.140625" style="115"/>
    <col min="513" max="513" width="4.7109375" style="115" bestFit="1" customWidth="1"/>
    <col min="514" max="514" width="16.85546875" style="115" bestFit="1" customWidth="1"/>
    <col min="515" max="515" width="8.85546875" style="115" bestFit="1" customWidth="1"/>
    <col min="516" max="516" width="1.140625" style="115" bestFit="1" customWidth="1"/>
    <col min="517" max="517" width="25.140625" style="115" bestFit="1" customWidth="1"/>
    <col min="518" max="518" width="10.85546875" style="115" bestFit="1" customWidth="1"/>
    <col min="519" max="520" width="16.85546875" style="115" bestFit="1" customWidth="1"/>
    <col min="521" max="521" width="8.85546875" style="115" bestFit="1" customWidth="1"/>
    <col min="522" max="522" width="16" style="115" bestFit="1" customWidth="1"/>
    <col min="523" max="523" width="0.28515625" style="115" bestFit="1" customWidth="1"/>
    <col min="524" max="524" width="16" style="115" bestFit="1" customWidth="1"/>
    <col min="525" max="525" width="0.7109375" style="115" bestFit="1" customWidth="1"/>
    <col min="526" max="526" width="16.140625" style="115" bestFit="1" customWidth="1"/>
    <col min="527" max="527" width="12.5703125" style="115" bestFit="1" customWidth="1"/>
    <col min="528" max="528" width="4.42578125" style="115" bestFit="1" customWidth="1"/>
    <col min="529" max="529" width="20.85546875" style="115" bestFit="1" customWidth="1"/>
    <col min="530" max="530" width="16.85546875" style="115" bestFit="1" customWidth="1"/>
    <col min="531" max="531" width="17" style="115" bestFit="1" customWidth="1"/>
    <col min="532" max="532" width="20.85546875" style="115" bestFit="1" customWidth="1"/>
    <col min="533" max="533" width="22.140625" style="115" bestFit="1" customWidth="1"/>
    <col min="534" max="534" width="12.5703125" style="115" bestFit="1" customWidth="1"/>
    <col min="535" max="535" width="55.28515625" style="115" bestFit="1" customWidth="1"/>
    <col min="536" max="536" width="25.85546875" style="115" bestFit="1" customWidth="1"/>
    <col min="537" max="537" width="15.85546875" style="115" bestFit="1" customWidth="1"/>
    <col min="538" max="538" width="18.28515625" style="115" bestFit="1" customWidth="1"/>
    <col min="539" max="539" width="65.5703125" style="115" bestFit="1" customWidth="1"/>
    <col min="540" max="540" width="65.7109375" style="115" bestFit="1" customWidth="1"/>
    <col min="541" max="541" width="4.7109375" style="115" bestFit="1" customWidth="1"/>
    <col min="542" max="768" width="9.140625" style="115"/>
    <col min="769" max="769" width="4.7109375" style="115" bestFit="1" customWidth="1"/>
    <col min="770" max="770" width="16.85546875" style="115" bestFit="1" customWidth="1"/>
    <col min="771" max="771" width="8.85546875" style="115" bestFit="1" customWidth="1"/>
    <col min="772" max="772" width="1.140625" style="115" bestFit="1" customWidth="1"/>
    <col min="773" max="773" width="25.140625" style="115" bestFit="1" customWidth="1"/>
    <col min="774" max="774" width="10.85546875" style="115" bestFit="1" customWidth="1"/>
    <col min="775" max="776" width="16.85546875" style="115" bestFit="1" customWidth="1"/>
    <col min="777" max="777" width="8.85546875" style="115" bestFit="1" customWidth="1"/>
    <col min="778" max="778" width="16" style="115" bestFit="1" customWidth="1"/>
    <col min="779" max="779" width="0.28515625" style="115" bestFit="1" customWidth="1"/>
    <col min="780" max="780" width="16" style="115" bestFit="1" customWidth="1"/>
    <col min="781" max="781" width="0.7109375" style="115" bestFit="1" customWidth="1"/>
    <col min="782" max="782" width="16.140625" style="115" bestFit="1" customWidth="1"/>
    <col min="783" max="783" width="12.5703125" style="115" bestFit="1" customWidth="1"/>
    <col min="784" max="784" width="4.42578125" style="115" bestFit="1" customWidth="1"/>
    <col min="785" max="785" width="20.85546875" style="115" bestFit="1" customWidth="1"/>
    <col min="786" max="786" width="16.85546875" style="115" bestFit="1" customWidth="1"/>
    <col min="787" max="787" width="17" style="115" bestFit="1" customWidth="1"/>
    <col min="788" max="788" width="20.85546875" style="115" bestFit="1" customWidth="1"/>
    <col min="789" max="789" width="22.140625" style="115" bestFit="1" customWidth="1"/>
    <col min="790" max="790" width="12.5703125" style="115" bestFit="1" customWidth="1"/>
    <col min="791" max="791" width="55.28515625" style="115" bestFit="1" customWidth="1"/>
    <col min="792" max="792" width="25.85546875" style="115" bestFit="1" customWidth="1"/>
    <col min="793" max="793" width="15.85546875" style="115" bestFit="1" customWidth="1"/>
    <col min="794" max="794" width="18.28515625" style="115" bestFit="1" customWidth="1"/>
    <col min="795" max="795" width="65.5703125" style="115" bestFit="1" customWidth="1"/>
    <col min="796" max="796" width="65.7109375" style="115" bestFit="1" customWidth="1"/>
    <col min="797" max="797" width="4.7109375" style="115" bestFit="1" customWidth="1"/>
    <col min="798" max="1024" width="9.140625" style="115"/>
    <col min="1025" max="1025" width="4.7109375" style="115" bestFit="1" customWidth="1"/>
    <col min="1026" max="1026" width="16.85546875" style="115" bestFit="1" customWidth="1"/>
    <col min="1027" max="1027" width="8.85546875" style="115" bestFit="1" customWidth="1"/>
    <col min="1028" max="1028" width="1.140625" style="115" bestFit="1" customWidth="1"/>
    <col min="1029" max="1029" width="25.140625" style="115" bestFit="1" customWidth="1"/>
    <col min="1030" max="1030" width="10.85546875" style="115" bestFit="1" customWidth="1"/>
    <col min="1031" max="1032" width="16.85546875" style="115" bestFit="1" customWidth="1"/>
    <col min="1033" max="1033" width="8.85546875" style="115" bestFit="1" customWidth="1"/>
    <col min="1034" max="1034" width="16" style="115" bestFit="1" customWidth="1"/>
    <col min="1035" max="1035" width="0.28515625" style="115" bestFit="1" customWidth="1"/>
    <col min="1036" max="1036" width="16" style="115" bestFit="1" customWidth="1"/>
    <col min="1037" max="1037" width="0.7109375" style="115" bestFit="1" customWidth="1"/>
    <col min="1038" max="1038" width="16.140625" style="115" bestFit="1" customWidth="1"/>
    <col min="1039" max="1039" width="12.5703125" style="115" bestFit="1" customWidth="1"/>
    <col min="1040" max="1040" width="4.42578125" style="115" bestFit="1" customWidth="1"/>
    <col min="1041" max="1041" width="20.85546875" style="115" bestFit="1" customWidth="1"/>
    <col min="1042" max="1042" width="16.85546875" style="115" bestFit="1" customWidth="1"/>
    <col min="1043" max="1043" width="17" style="115" bestFit="1" customWidth="1"/>
    <col min="1044" max="1044" width="20.85546875" style="115" bestFit="1" customWidth="1"/>
    <col min="1045" max="1045" width="22.140625" style="115" bestFit="1" customWidth="1"/>
    <col min="1046" max="1046" width="12.5703125" style="115" bestFit="1" customWidth="1"/>
    <col min="1047" max="1047" width="55.28515625" style="115" bestFit="1" customWidth="1"/>
    <col min="1048" max="1048" width="25.85546875" style="115" bestFit="1" customWidth="1"/>
    <col min="1049" max="1049" width="15.85546875" style="115" bestFit="1" customWidth="1"/>
    <col min="1050" max="1050" width="18.28515625" style="115" bestFit="1" customWidth="1"/>
    <col min="1051" max="1051" width="65.5703125" style="115" bestFit="1" customWidth="1"/>
    <col min="1052" max="1052" width="65.7109375" style="115" bestFit="1" customWidth="1"/>
    <col min="1053" max="1053" width="4.7109375" style="115" bestFit="1" customWidth="1"/>
    <col min="1054" max="1280" width="9.140625" style="115"/>
    <col min="1281" max="1281" width="4.7109375" style="115" bestFit="1" customWidth="1"/>
    <col min="1282" max="1282" width="16.85546875" style="115" bestFit="1" customWidth="1"/>
    <col min="1283" max="1283" width="8.85546875" style="115" bestFit="1" customWidth="1"/>
    <col min="1284" max="1284" width="1.140625" style="115" bestFit="1" customWidth="1"/>
    <col min="1285" max="1285" width="25.140625" style="115" bestFit="1" customWidth="1"/>
    <col min="1286" max="1286" width="10.85546875" style="115" bestFit="1" customWidth="1"/>
    <col min="1287" max="1288" width="16.85546875" style="115" bestFit="1" customWidth="1"/>
    <col min="1289" max="1289" width="8.85546875" style="115" bestFit="1" customWidth="1"/>
    <col min="1290" max="1290" width="16" style="115" bestFit="1" customWidth="1"/>
    <col min="1291" max="1291" width="0.28515625" style="115" bestFit="1" customWidth="1"/>
    <col min="1292" max="1292" width="16" style="115" bestFit="1" customWidth="1"/>
    <col min="1293" max="1293" width="0.7109375" style="115" bestFit="1" customWidth="1"/>
    <col min="1294" max="1294" width="16.140625" style="115" bestFit="1" customWidth="1"/>
    <col min="1295" max="1295" width="12.5703125" style="115" bestFit="1" customWidth="1"/>
    <col min="1296" max="1296" width="4.42578125" style="115" bestFit="1" customWidth="1"/>
    <col min="1297" max="1297" width="20.85546875" style="115" bestFit="1" customWidth="1"/>
    <col min="1298" max="1298" width="16.85546875" style="115" bestFit="1" customWidth="1"/>
    <col min="1299" max="1299" width="17" style="115" bestFit="1" customWidth="1"/>
    <col min="1300" max="1300" width="20.85546875" style="115" bestFit="1" customWidth="1"/>
    <col min="1301" max="1301" width="22.140625" style="115" bestFit="1" customWidth="1"/>
    <col min="1302" max="1302" width="12.5703125" style="115" bestFit="1" customWidth="1"/>
    <col min="1303" max="1303" width="55.28515625" style="115" bestFit="1" customWidth="1"/>
    <col min="1304" max="1304" width="25.85546875" style="115" bestFit="1" customWidth="1"/>
    <col min="1305" max="1305" width="15.85546875" style="115" bestFit="1" customWidth="1"/>
    <col min="1306" max="1306" width="18.28515625" style="115" bestFit="1" customWidth="1"/>
    <col min="1307" max="1307" width="65.5703125" style="115" bestFit="1" customWidth="1"/>
    <col min="1308" max="1308" width="65.7109375" style="115" bestFit="1" customWidth="1"/>
    <col min="1309" max="1309" width="4.7109375" style="115" bestFit="1" customWidth="1"/>
    <col min="1310" max="1536" width="9.140625" style="115"/>
    <col min="1537" max="1537" width="4.7109375" style="115" bestFit="1" customWidth="1"/>
    <col min="1538" max="1538" width="16.85546875" style="115" bestFit="1" customWidth="1"/>
    <col min="1539" max="1539" width="8.85546875" style="115" bestFit="1" customWidth="1"/>
    <col min="1540" max="1540" width="1.140625" style="115" bestFit="1" customWidth="1"/>
    <col min="1541" max="1541" width="25.140625" style="115" bestFit="1" customWidth="1"/>
    <col min="1542" max="1542" width="10.85546875" style="115" bestFit="1" customWidth="1"/>
    <col min="1543" max="1544" width="16.85546875" style="115" bestFit="1" customWidth="1"/>
    <col min="1545" max="1545" width="8.85546875" style="115" bestFit="1" customWidth="1"/>
    <col min="1546" max="1546" width="16" style="115" bestFit="1" customWidth="1"/>
    <col min="1547" max="1547" width="0.28515625" style="115" bestFit="1" customWidth="1"/>
    <col min="1548" max="1548" width="16" style="115" bestFit="1" customWidth="1"/>
    <col min="1549" max="1549" width="0.7109375" style="115" bestFit="1" customWidth="1"/>
    <col min="1550" max="1550" width="16.140625" style="115" bestFit="1" customWidth="1"/>
    <col min="1551" max="1551" width="12.5703125" style="115" bestFit="1" customWidth="1"/>
    <col min="1552" max="1552" width="4.42578125" style="115" bestFit="1" customWidth="1"/>
    <col min="1553" max="1553" width="20.85546875" style="115" bestFit="1" customWidth="1"/>
    <col min="1554" max="1554" width="16.85546875" style="115" bestFit="1" customWidth="1"/>
    <col min="1555" max="1555" width="17" style="115" bestFit="1" customWidth="1"/>
    <col min="1556" max="1556" width="20.85546875" style="115" bestFit="1" customWidth="1"/>
    <col min="1557" max="1557" width="22.140625" style="115" bestFit="1" customWidth="1"/>
    <col min="1558" max="1558" width="12.5703125" style="115" bestFit="1" customWidth="1"/>
    <col min="1559" max="1559" width="55.28515625" style="115" bestFit="1" customWidth="1"/>
    <col min="1560" max="1560" width="25.85546875" style="115" bestFit="1" customWidth="1"/>
    <col min="1561" max="1561" width="15.85546875" style="115" bestFit="1" customWidth="1"/>
    <col min="1562" max="1562" width="18.28515625" style="115" bestFit="1" customWidth="1"/>
    <col min="1563" max="1563" width="65.5703125" style="115" bestFit="1" customWidth="1"/>
    <col min="1564" max="1564" width="65.7109375" style="115" bestFit="1" customWidth="1"/>
    <col min="1565" max="1565" width="4.7109375" style="115" bestFit="1" customWidth="1"/>
    <col min="1566" max="1792" width="9.140625" style="115"/>
    <col min="1793" max="1793" width="4.7109375" style="115" bestFit="1" customWidth="1"/>
    <col min="1794" max="1794" width="16.85546875" style="115" bestFit="1" customWidth="1"/>
    <col min="1795" max="1795" width="8.85546875" style="115" bestFit="1" customWidth="1"/>
    <col min="1796" max="1796" width="1.140625" style="115" bestFit="1" customWidth="1"/>
    <col min="1797" max="1797" width="25.140625" style="115" bestFit="1" customWidth="1"/>
    <col min="1798" max="1798" width="10.85546875" style="115" bestFit="1" customWidth="1"/>
    <col min="1799" max="1800" width="16.85546875" style="115" bestFit="1" customWidth="1"/>
    <col min="1801" max="1801" width="8.85546875" style="115" bestFit="1" customWidth="1"/>
    <col min="1802" max="1802" width="16" style="115" bestFit="1" customWidth="1"/>
    <col min="1803" max="1803" width="0.28515625" style="115" bestFit="1" customWidth="1"/>
    <col min="1804" max="1804" width="16" style="115" bestFit="1" customWidth="1"/>
    <col min="1805" max="1805" width="0.7109375" style="115" bestFit="1" customWidth="1"/>
    <col min="1806" max="1806" width="16.140625" style="115" bestFit="1" customWidth="1"/>
    <col min="1807" max="1807" width="12.5703125" style="115" bestFit="1" customWidth="1"/>
    <col min="1808" max="1808" width="4.42578125" style="115" bestFit="1" customWidth="1"/>
    <col min="1809" max="1809" width="20.85546875" style="115" bestFit="1" customWidth="1"/>
    <col min="1810" max="1810" width="16.85546875" style="115" bestFit="1" customWidth="1"/>
    <col min="1811" max="1811" width="17" style="115" bestFit="1" customWidth="1"/>
    <col min="1812" max="1812" width="20.85546875" style="115" bestFit="1" customWidth="1"/>
    <col min="1813" max="1813" width="22.140625" style="115" bestFit="1" customWidth="1"/>
    <col min="1814" max="1814" width="12.5703125" style="115" bestFit="1" customWidth="1"/>
    <col min="1815" max="1815" width="55.28515625" style="115" bestFit="1" customWidth="1"/>
    <col min="1816" max="1816" width="25.85546875" style="115" bestFit="1" customWidth="1"/>
    <col min="1817" max="1817" width="15.85546875" style="115" bestFit="1" customWidth="1"/>
    <col min="1818" max="1818" width="18.28515625" style="115" bestFit="1" customWidth="1"/>
    <col min="1819" max="1819" width="65.5703125" style="115" bestFit="1" customWidth="1"/>
    <col min="1820" max="1820" width="65.7109375" style="115" bestFit="1" customWidth="1"/>
    <col min="1821" max="1821" width="4.7109375" style="115" bestFit="1" customWidth="1"/>
    <col min="1822" max="2048" width="9.140625" style="115"/>
    <col min="2049" max="2049" width="4.7109375" style="115" bestFit="1" customWidth="1"/>
    <col min="2050" max="2050" width="16.85546875" style="115" bestFit="1" customWidth="1"/>
    <col min="2051" max="2051" width="8.85546875" style="115" bestFit="1" customWidth="1"/>
    <col min="2052" max="2052" width="1.140625" style="115" bestFit="1" customWidth="1"/>
    <col min="2053" max="2053" width="25.140625" style="115" bestFit="1" customWidth="1"/>
    <col min="2054" max="2054" width="10.85546875" style="115" bestFit="1" customWidth="1"/>
    <col min="2055" max="2056" width="16.85546875" style="115" bestFit="1" customWidth="1"/>
    <col min="2057" max="2057" width="8.85546875" style="115" bestFit="1" customWidth="1"/>
    <col min="2058" max="2058" width="16" style="115" bestFit="1" customWidth="1"/>
    <col min="2059" max="2059" width="0.28515625" style="115" bestFit="1" customWidth="1"/>
    <col min="2060" max="2060" width="16" style="115" bestFit="1" customWidth="1"/>
    <col min="2061" max="2061" width="0.7109375" style="115" bestFit="1" customWidth="1"/>
    <col min="2062" max="2062" width="16.140625" style="115" bestFit="1" customWidth="1"/>
    <col min="2063" max="2063" width="12.5703125" style="115" bestFit="1" customWidth="1"/>
    <col min="2064" max="2064" width="4.42578125" style="115" bestFit="1" customWidth="1"/>
    <col min="2065" max="2065" width="20.85546875" style="115" bestFit="1" customWidth="1"/>
    <col min="2066" max="2066" width="16.85546875" style="115" bestFit="1" customWidth="1"/>
    <col min="2067" max="2067" width="17" style="115" bestFit="1" customWidth="1"/>
    <col min="2068" max="2068" width="20.85546875" style="115" bestFit="1" customWidth="1"/>
    <col min="2069" max="2069" width="22.140625" style="115" bestFit="1" customWidth="1"/>
    <col min="2070" max="2070" width="12.5703125" style="115" bestFit="1" customWidth="1"/>
    <col min="2071" max="2071" width="55.28515625" style="115" bestFit="1" customWidth="1"/>
    <col min="2072" max="2072" width="25.85546875" style="115" bestFit="1" customWidth="1"/>
    <col min="2073" max="2073" width="15.85546875" style="115" bestFit="1" customWidth="1"/>
    <col min="2074" max="2074" width="18.28515625" style="115" bestFit="1" customWidth="1"/>
    <col min="2075" max="2075" width="65.5703125" style="115" bestFit="1" customWidth="1"/>
    <col min="2076" max="2076" width="65.7109375" style="115" bestFit="1" customWidth="1"/>
    <col min="2077" max="2077" width="4.7109375" style="115" bestFit="1" customWidth="1"/>
    <col min="2078" max="2304" width="9.140625" style="115"/>
    <col min="2305" max="2305" width="4.7109375" style="115" bestFit="1" customWidth="1"/>
    <col min="2306" max="2306" width="16.85546875" style="115" bestFit="1" customWidth="1"/>
    <col min="2307" max="2307" width="8.85546875" style="115" bestFit="1" customWidth="1"/>
    <col min="2308" max="2308" width="1.140625" style="115" bestFit="1" customWidth="1"/>
    <col min="2309" max="2309" width="25.140625" style="115" bestFit="1" customWidth="1"/>
    <col min="2310" max="2310" width="10.85546875" style="115" bestFit="1" customWidth="1"/>
    <col min="2311" max="2312" width="16.85546875" style="115" bestFit="1" customWidth="1"/>
    <col min="2313" max="2313" width="8.85546875" style="115" bestFit="1" customWidth="1"/>
    <col min="2314" max="2314" width="16" style="115" bestFit="1" customWidth="1"/>
    <col min="2315" max="2315" width="0.28515625" style="115" bestFit="1" customWidth="1"/>
    <col min="2316" max="2316" width="16" style="115" bestFit="1" customWidth="1"/>
    <col min="2317" max="2317" width="0.7109375" style="115" bestFit="1" customWidth="1"/>
    <col min="2318" max="2318" width="16.140625" style="115" bestFit="1" customWidth="1"/>
    <col min="2319" max="2319" width="12.5703125" style="115" bestFit="1" customWidth="1"/>
    <col min="2320" max="2320" width="4.42578125" style="115" bestFit="1" customWidth="1"/>
    <col min="2321" max="2321" width="20.85546875" style="115" bestFit="1" customWidth="1"/>
    <col min="2322" max="2322" width="16.85546875" style="115" bestFit="1" customWidth="1"/>
    <col min="2323" max="2323" width="17" style="115" bestFit="1" customWidth="1"/>
    <col min="2324" max="2324" width="20.85546875" style="115" bestFit="1" customWidth="1"/>
    <col min="2325" max="2325" width="22.140625" style="115" bestFit="1" customWidth="1"/>
    <col min="2326" max="2326" width="12.5703125" style="115" bestFit="1" customWidth="1"/>
    <col min="2327" max="2327" width="55.28515625" style="115" bestFit="1" customWidth="1"/>
    <col min="2328" max="2328" width="25.85546875" style="115" bestFit="1" customWidth="1"/>
    <col min="2329" max="2329" width="15.85546875" style="115" bestFit="1" customWidth="1"/>
    <col min="2330" max="2330" width="18.28515625" style="115" bestFit="1" customWidth="1"/>
    <col min="2331" max="2331" width="65.5703125" style="115" bestFit="1" customWidth="1"/>
    <col min="2332" max="2332" width="65.7109375" style="115" bestFit="1" customWidth="1"/>
    <col min="2333" max="2333" width="4.7109375" style="115" bestFit="1" customWidth="1"/>
    <col min="2334" max="2560" width="9.140625" style="115"/>
    <col min="2561" max="2561" width="4.7109375" style="115" bestFit="1" customWidth="1"/>
    <col min="2562" max="2562" width="16.85546875" style="115" bestFit="1" customWidth="1"/>
    <col min="2563" max="2563" width="8.85546875" style="115" bestFit="1" customWidth="1"/>
    <col min="2564" max="2564" width="1.140625" style="115" bestFit="1" customWidth="1"/>
    <col min="2565" max="2565" width="25.140625" style="115" bestFit="1" customWidth="1"/>
    <col min="2566" max="2566" width="10.85546875" style="115" bestFit="1" customWidth="1"/>
    <col min="2567" max="2568" width="16.85546875" style="115" bestFit="1" customWidth="1"/>
    <col min="2569" max="2569" width="8.85546875" style="115" bestFit="1" customWidth="1"/>
    <col min="2570" max="2570" width="16" style="115" bestFit="1" customWidth="1"/>
    <col min="2571" max="2571" width="0.28515625" style="115" bestFit="1" customWidth="1"/>
    <col min="2572" max="2572" width="16" style="115" bestFit="1" customWidth="1"/>
    <col min="2573" max="2573" width="0.7109375" style="115" bestFit="1" customWidth="1"/>
    <col min="2574" max="2574" width="16.140625" style="115" bestFit="1" customWidth="1"/>
    <col min="2575" max="2575" width="12.5703125" style="115" bestFit="1" customWidth="1"/>
    <col min="2576" max="2576" width="4.42578125" style="115" bestFit="1" customWidth="1"/>
    <col min="2577" max="2577" width="20.85546875" style="115" bestFit="1" customWidth="1"/>
    <col min="2578" max="2578" width="16.85546875" style="115" bestFit="1" customWidth="1"/>
    <col min="2579" max="2579" width="17" style="115" bestFit="1" customWidth="1"/>
    <col min="2580" max="2580" width="20.85546875" style="115" bestFit="1" customWidth="1"/>
    <col min="2581" max="2581" width="22.140625" style="115" bestFit="1" customWidth="1"/>
    <col min="2582" max="2582" width="12.5703125" style="115" bestFit="1" customWidth="1"/>
    <col min="2583" max="2583" width="55.28515625" style="115" bestFit="1" customWidth="1"/>
    <col min="2584" max="2584" width="25.85546875" style="115" bestFit="1" customWidth="1"/>
    <col min="2585" max="2585" width="15.85546875" style="115" bestFit="1" customWidth="1"/>
    <col min="2586" max="2586" width="18.28515625" style="115" bestFit="1" customWidth="1"/>
    <col min="2587" max="2587" width="65.5703125" style="115" bestFit="1" customWidth="1"/>
    <col min="2588" max="2588" width="65.7109375" style="115" bestFit="1" customWidth="1"/>
    <col min="2589" max="2589" width="4.7109375" style="115" bestFit="1" customWidth="1"/>
    <col min="2590" max="2816" width="9.140625" style="115"/>
    <col min="2817" max="2817" width="4.7109375" style="115" bestFit="1" customWidth="1"/>
    <col min="2818" max="2818" width="16.85546875" style="115" bestFit="1" customWidth="1"/>
    <col min="2819" max="2819" width="8.85546875" style="115" bestFit="1" customWidth="1"/>
    <col min="2820" max="2820" width="1.140625" style="115" bestFit="1" customWidth="1"/>
    <col min="2821" max="2821" width="25.140625" style="115" bestFit="1" customWidth="1"/>
    <col min="2822" max="2822" width="10.85546875" style="115" bestFit="1" customWidth="1"/>
    <col min="2823" max="2824" width="16.85546875" style="115" bestFit="1" customWidth="1"/>
    <col min="2825" max="2825" width="8.85546875" style="115" bestFit="1" customWidth="1"/>
    <col min="2826" max="2826" width="16" style="115" bestFit="1" customWidth="1"/>
    <col min="2827" max="2827" width="0.28515625" style="115" bestFit="1" customWidth="1"/>
    <col min="2828" max="2828" width="16" style="115" bestFit="1" customWidth="1"/>
    <col min="2829" max="2829" width="0.7109375" style="115" bestFit="1" customWidth="1"/>
    <col min="2830" max="2830" width="16.140625" style="115" bestFit="1" customWidth="1"/>
    <col min="2831" max="2831" width="12.5703125" style="115" bestFit="1" customWidth="1"/>
    <col min="2832" max="2832" width="4.42578125" style="115" bestFit="1" customWidth="1"/>
    <col min="2833" max="2833" width="20.85546875" style="115" bestFit="1" customWidth="1"/>
    <col min="2834" max="2834" width="16.85546875" style="115" bestFit="1" customWidth="1"/>
    <col min="2835" max="2835" width="17" style="115" bestFit="1" customWidth="1"/>
    <col min="2836" max="2836" width="20.85546875" style="115" bestFit="1" customWidth="1"/>
    <col min="2837" max="2837" width="22.140625" style="115" bestFit="1" customWidth="1"/>
    <col min="2838" max="2838" width="12.5703125" style="115" bestFit="1" customWidth="1"/>
    <col min="2839" max="2839" width="55.28515625" style="115" bestFit="1" customWidth="1"/>
    <col min="2840" max="2840" width="25.85546875" style="115" bestFit="1" customWidth="1"/>
    <col min="2841" max="2841" width="15.85546875" style="115" bestFit="1" customWidth="1"/>
    <col min="2842" max="2842" width="18.28515625" style="115" bestFit="1" customWidth="1"/>
    <col min="2843" max="2843" width="65.5703125" style="115" bestFit="1" customWidth="1"/>
    <col min="2844" max="2844" width="65.7109375" style="115" bestFit="1" customWidth="1"/>
    <col min="2845" max="2845" width="4.7109375" style="115" bestFit="1" customWidth="1"/>
    <col min="2846" max="3072" width="9.140625" style="115"/>
    <col min="3073" max="3073" width="4.7109375" style="115" bestFit="1" customWidth="1"/>
    <col min="3074" max="3074" width="16.85546875" style="115" bestFit="1" customWidth="1"/>
    <col min="3075" max="3075" width="8.85546875" style="115" bestFit="1" customWidth="1"/>
    <col min="3076" max="3076" width="1.140625" style="115" bestFit="1" customWidth="1"/>
    <col min="3077" max="3077" width="25.140625" style="115" bestFit="1" customWidth="1"/>
    <col min="3078" max="3078" width="10.85546875" style="115" bestFit="1" customWidth="1"/>
    <col min="3079" max="3080" width="16.85546875" style="115" bestFit="1" customWidth="1"/>
    <col min="3081" max="3081" width="8.85546875" style="115" bestFit="1" customWidth="1"/>
    <col min="3082" max="3082" width="16" style="115" bestFit="1" customWidth="1"/>
    <col min="3083" max="3083" width="0.28515625" style="115" bestFit="1" customWidth="1"/>
    <col min="3084" max="3084" width="16" style="115" bestFit="1" customWidth="1"/>
    <col min="3085" max="3085" width="0.7109375" style="115" bestFit="1" customWidth="1"/>
    <col min="3086" max="3086" width="16.140625" style="115" bestFit="1" customWidth="1"/>
    <col min="3087" max="3087" width="12.5703125" style="115" bestFit="1" customWidth="1"/>
    <col min="3088" max="3088" width="4.42578125" style="115" bestFit="1" customWidth="1"/>
    <col min="3089" max="3089" width="20.85546875" style="115" bestFit="1" customWidth="1"/>
    <col min="3090" max="3090" width="16.85546875" style="115" bestFit="1" customWidth="1"/>
    <col min="3091" max="3091" width="17" style="115" bestFit="1" customWidth="1"/>
    <col min="3092" max="3092" width="20.85546875" style="115" bestFit="1" customWidth="1"/>
    <col min="3093" max="3093" width="22.140625" style="115" bestFit="1" customWidth="1"/>
    <col min="3094" max="3094" width="12.5703125" style="115" bestFit="1" customWidth="1"/>
    <col min="3095" max="3095" width="55.28515625" style="115" bestFit="1" customWidth="1"/>
    <col min="3096" max="3096" width="25.85546875" style="115" bestFit="1" customWidth="1"/>
    <col min="3097" max="3097" width="15.85546875" style="115" bestFit="1" customWidth="1"/>
    <col min="3098" max="3098" width="18.28515625" style="115" bestFit="1" customWidth="1"/>
    <col min="3099" max="3099" width="65.5703125" style="115" bestFit="1" customWidth="1"/>
    <col min="3100" max="3100" width="65.7109375" style="115" bestFit="1" customWidth="1"/>
    <col min="3101" max="3101" width="4.7109375" style="115" bestFit="1" customWidth="1"/>
    <col min="3102" max="3328" width="9.140625" style="115"/>
    <col min="3329" max="3329" width="4.7109375" style="115" bestFit="1" customWidth="1"/>
    <col min="3330" max="3330" width="16.85546875" style="115" bestFit="1" customWidth="1"/>
    <col min="3331" max="3331" width="8.85546875" style="115" bestFit="1" customWidth="1"/>
    <col min="3332" max="3332" width="1.140625" style="115" bestFit="1" customWidth="1"/>
    <col min="3333" max="3333" width="25.140625" style="115" bestFit="1" customWidth="1"/>
    <col min="3334" max="3334" width="10.85546875" style="115" bestFit="1" customWidth="1"/>
    <col min="3335" max="3336" width="16.85546875" style="115" bestFit="1" customWidth="1"/>
    <col min="3337" max="3337" width="8.85546875" style="115" bestFit="1" customWidth="1"/>
    <col min="3338" max="3338" width="16" style="115" bestFit="1" customWidth="1"/>
    <col min="3339" max="3339" width="0.28515625" style="115" bestFit="1" customWidth="1"/>
    <col min="3340" max="3340" width="16" style="115" bestFit="1" customWidth="1"/>
    <col min="3341" max="3341" width="0.7109375" style="115" bestFit="1" customWidth="1"/>
    <col min="3342" max="3342" width="16.140625" style="115" bestFit="1" customWidth="1"/>
    <col min="3343" max="3343" width="12.5703125" style="115" bestFit="1" customWidth="1"/>
    <col min="3344" max="3344" width="4.42578125" style="115" bestFit="1" customWidth="1"/>
    <col min="3345" max="3345" width="20.85546875" style="115" bestFit="1" customWidth="1"/>
    <col min="3346" max="3346" width="16.85546875" style="115" bestFit="1" customWidth="1"/>
    <col min="3347" max="3347" width="17" style="115" bestFit="1" customWidth="1"/>
    <col min="3348" max="3348" width="20.85546875" style="115" bestFit="1" customWidth="1"/>
    <col min="3349" max="3349" width="22.140625" style="115" bestFit="1" customWidth="1"/>
    <col min="3350" max="3350" width="12.5703125" style="115" bestFit="1" customWidth="1"/>
    <col min="3351" max="3351" width="55.28515625" style="115" bestFit="1" customWidth="1"/>
    <col min="3352" max="3352" width="25.85546875" style="115" bestFit="1" customWidth="1"/>
    <col min="3353" max="3353" width="15.85546875" style="115" bestFit="1" customWidth="1"/>
    <col min="3354" max="3354" width="18.28515625" style="115" bestFit="1" customWidth="1"/>
    <col min="3355" max="3355" width="65.5703125" style="115" bestFit="1" customWidth="1"/>
    <col min="3356" max="3356" width="65.7109375" style="115" bestFit="1" customWidth="1"/>
    <col min="3357" max="3357" width="4.7109375" style="115" bestFit="1" customWidth="1"/>
    <col min="3358" max="3584" width="9.140625" style="115"/>
    <col min="3585" max="3585" width="4.7109375" style="115" bestFit="1" customWidth="1"/>
    <col min="3586" max="3586" width="16.85546875" style="115" bestFit="1" customWidth="1"/>
    <col min="3587" max="3587" width="8.85546875" style="115" bestFit="1" customWidth="1"/>
    <col min="3588" max="3588" width="1.140625" style="115" bestFit="1" customWidth="1"/>
    <col min="3589" max="3589" width="25.140625" style="115" bestFit="1" customWidth="1"/>
    <col min="3590" max="3590" width="10.85546875" style="115" bestFit="1" customWidth="1"/>
    <col min="3591" max="3592" width="16.85546875" style="115" bestFit="1" customWidth="1"/>
    <col min="3593" max="3593" width="8.85546875" style="115" bestFit="1" customWidth="1"/>
    <col min="3594" max="3594" width="16" style="115" bestFit="1" customWidth="1"/>
    <col min="3595" max="3595" width="0.28515625" style="115" bestFit="1" customWidth="1"/>
    <col min="3596" max="3596" width="16" style="115" bestFit="1" customWidth="1"/>
    <col min="3597" max="3597" width="0.7109375" style="115" bestFit="1" customWidth="1"/>
    <col min="3598" max="3598" width="16.140625" style="115" bestFit="1" customWidth="1"/>
    <col min="3599" max="3599" width="12.5703125" style="115" bestFit="1" customWidth="1"/>
    <col min="3600" max="3600" width="4.42578125" style="115" bestFit="1" customWidth="1"/>
    <col min="3601" max="3601" width="20.85546875" style="115" bestFit="1" customWidth="1"/>
    <col min="3602" max="3602" width="16.85546875" style="115" bestFit="1" customWidth="1"/>
    <col min="3603" max="3603" width="17" style="115" bestFit="1" customWidth="1"/>
    <col min="3604" max="3604" width="20.85546875" style="115" bestFit="1" customWidth="1"/>
    <col min="3605" max="3605" width="22.140625" style="115" bestFit="1" customWidth="1"/>
    <col min="3606" max="3606" width="12.5703125" style="115" bestFit="1" customWidth="1"/>
    <col min="3607" max="3607" width="55.28515625" style="115" bestFit="1" customWidth="1"/>
    <col min="3608" max="3608" width="25.85546875" style="115" bestFit="1" customWidth="1"/>
    <col min="3609" max="3609" width="15.85546875" style="115" bestFit="1" customWidth="1"/>
    <col min="3610" max="3610" width="18.28515625" style="115" bestFit="1" customWidth="1"/>
    <col min="3611" max="3611" width="65.5703125" style="115" bestFit="1" customWidth="1"/>
    <col min="3612" max="3612" width="65.7109375" style="115" bestFit="1" customWidth="1"/>
    <col min="3613" max="3613" width="4.7109375" style="115" bestFit="1" customWidth="1"/>
    <col min="3614" max="3840" width="9.140625" style="115"/>
    <col min="3841" max="3841" width="4.7109375" style="115" bestFit="1" customWidth="1"/>
    <col min="3842" max="3842" width="16.85546875" style="115" bestFit="1" customWidth="1"/>
    <col min="3843" max="3843" width="8.85546875" style="115" bestFit="1" customWidth="1"/>
    <col min="3844" max="3844" width="1.140625" style="115" bestFit="1" customWidth="1"/>
    <col min="3845" max="3845" width="25.140625" style="115" bestFit="1" customWidth="1"/>
    <col min="3846" max="3846" width="10.85546875" style="115" bestFit="1" customWidth="1"/>
    <col min="3847" max="3848" width="16.85546875" style="115" bestFit="1" customWidth="1"/>
    <col min="3849" max="3849" width="8.85546875" style="115" bestFit="1" customWidth="1"/>
    <col min="3850" max="3850" width="16" style="115" bestFit="1" customWidth="1"/>
    <col min="3851" max="3851" width="0.28515625" style="115" bestFit="1" customWidth="1"/>
    <col min="3852" max="3852" width="16" style="115" bestFit="1" customWidth="1"/>
    <col min="3853" max="3853" width="0.7109375" style="115" bestFit="1" customWidth="1"/>
    <col min="3854" max="3854" width="16.140625" style="115" bestFit="1" customWidth="1"/>
    <col min="3855" max="3855" width="12.5703125" style="115" bestFit="1" customWidth="1"/>
    <col min="3856" max="3856" width="4.42578125" style="115" bestFit="1" customWidth="1"/>
    <col min="3857" max="3857" width="20.85546875" style="115" bestFit="1" customWidth="1"/>
    <col min="3858" max="3858" width="16.85546875" style="115" bestFit="1" customWidth="1"/>
    <col min="3859" max="3859" width="17" style="115" bestFit="1" customWidth="1"/>
    <col min="3860" max="3860" width="20.85546875" style="115" bestFit="1" customWidth="1"/>
    <col min="3861" max="3861" width="22.140625" style="115" bestFit="1" customWidth="1"/>
    <col min="3862" max="3862" width="12.5703125" style="115" bestFit="1" customWidth="1"/>
    <col min="3863" max="3863" width="55.28515625" style="115" bestFit="1" customWidth="1"/>
    <col min="3864" max="3864" width="25.85546875" style="115" bestFit="1" customWidth="1"/>
    <col min="3865" max="3865" width="15.85546875" style="115" bestFit="1" customWidth="1"/>
    <col min="3866" max="3866" width="18.28515625" style="115" bestFit="1" customWidth="1"/>
    <col min="3867" max="3867" width="65.5703125" style="115" bestFit="1" customWidth="1"/>
    <col min="3868" max="3868" width="65.7109375" style="115" bestFit="1" customWidth="1"/>
    <col min="3869" max="3869" width="4.7109375" style="115" bestFit="1" customWidth="1"/>
    <col min="3870" max="4096" width="9.140625" style="115"/>
    <col min="4097" max="4097" width="4.7109375" style="115" bestFit="1" customWidth="1"/>
    <col min="4098" max="4098" width="16.85546875" style="115" bestFit="1" customWidth="1"/>
    <col min="4099" max="4099" width="8.85546875" style="115" bestFit="1" customWidth="1"/>
    <col min="4100" max="4100" width="1.140625" style="115" bestFit="1" customWidth="1"/>
    <col min="4101" max="4101" width="25.140625" style="115" bestFit="1" customWidth="1"/>
    <col min="4102" max="4102" width="10.85546875" style="115" bestFit="1" customWidth="1"/>
    <col min="4103" max="4104" width="16.85546875" style="115" bestFit="1" customWidth="1"/>
    <col min="4105" max="4105" width="8.85546875" style="115" bestFit="1" customWidth="1"/>
    <col min="4106" max="4106" width="16" style="115" bestFit="1" customWidth="1"/>
    <col min="4107" max="4107" width="0.28515625" style="115" bestFit="1" customWidth="1"/>
    <col min="4108" max="4108" width="16" style="115" bestFit="1" customWidth="1"/>
    <col min="4109" max="4109" width="0.7109375" style="115" bestFit="1" customWidth="1"/>
    <col min="4110" max="4110" width="16.140625" style="115" bestFit="1" customWidth="1"/>
    <col min="4111" max="4111" width="12.5703125" style="115" bestFit="1" customWidth="1"/>
    <col min="4112" max="4112" width="4.42578125" style="115" bestFit="1" customWidth="1"/>
    <col min="4113" max="4113" width="20.85546875" style="115" bestFit="1" customWidth="1"/>
    <col min="4114" max="4114" width="16.85546875" style="115" bestFit="1" customWidth="1"/>
    <col min="4115" max="4115" width="17" style="115" bestFit="1" customWidth="1"/>
    <col min="4116" max="4116" width="20.85546875" style="115" bestFit="1" customWidth="1"/>
    <col min="4117" max="4117" width="22.140625" style="115" bestFit="1" customWidth="1"/>
    <col min="4118" max="4118" width="12.5703125" style="115" bestFit="1" customWidth="1"/>
    <col min="4119" max="4119" width="55.28515625" style="115" bestFit="1" customWidth="1"/>
    <col min="4120" max="4120" width="25.85546875" style="115" bestFit="1" customWidth="1"/>
    <col min="4121" max="4121" width="15.85546875" style="115" bestFit="1" customWidth="1"/>
    <col min="4122" max="4122" width="18.28515625" style="115" bestFit="1" customWidth="1"/>
    <col min="4123" max="4123" width="65.5703125" style="115" bestFit="1" customWidth="1"/>
    <col min="4124" max="4124" width="65.7109375" style="115" bestFit="1" customWidth="1"/>
    <col min="4125" max="4125" width="4.7109375" style="115" bestFit="1" customWidth="1"/>
    <col min="4126" max="4352" width="9.140625" style="115"/>
    <col min="4353" max="4353" width="4.7109375" style="115" bestFit="1" customWidth="1"/>
    <col min="4354" max="4354" width="16.85546875" style="115" bestFit="1" customWidth="1"/>
    <col min="4355" max="4355" width="8.85546875" style="115" bestFit="1" customWidth="1"/>
    <col min="4356" max="4356" width="1.140625" style="115" bestFit="1" customWidth="1"/>
    <col min="4357" max="4357" width="25.140625" style="115" bestFit="1" customWidth="1"/>
    <col min="4358" max="4358" width="10.85546875" style="115" bestFit="1" customWidth="1"/>
    <col min="4359" max="4360" width="16.85546875" style="115" bestFit="1" customWidth="1"/>
    <col min="4361" max="4361" width="8.85546875" style="115" bestFit="1" customWidth="1"/>
    <col min="4362" max="4362" width="16" style="115" bestFit="1" customWidth="1"/>
    <col min="4363" max="4363" width="0.28515625" style="115" bestFit="1" customWidth="1"/>
    <col min="4364" max="4364" width="16" style="115" bestFit="1" customWidth="1"/>
    <col min="4365" max="4365" width="0.7109375" style="115" bestFit="1" customWidth="1"/>
    <col min="4366" max="4366" width="16.140625" style="115" bestFit="1" customWidth="1"/>
    <col min="4367" max="4367" width="12.5703125" style="115" bestFit="1" customWidth="1"/>
    <col min="4368" max="4368" width="4.42578125" style="115" bestFit="1" customWidth="1"/>
    <col min="4369" max="4369" width="20.85546875" style="115" bestFit="1" customWidth="1"/>
    <col min="4370" max="4370" width="16.85546875" style="115" bestFit="1" customWidth="1"/>
    <col min="4371" max="4371" width="17" style="115" bestFit="1" customWidth="1"/>
    <col min="4372" max="4372" width="20.85546875" style="115" bestFit="1" customWidth="1"/>
    <col min="4373" max="4373" width="22.140625" style="115" bestFit="1" customWidth="1"/>
    <col min="4374" max="4374" width="12.5703125" style="115" bestFit="1" customWidth="1"/>
    <col min="4375" max="4375" width="55.28515625" style="115" bestFit="1" customWidth="1"/>
    <col min="4376" max="4376" width="25.85546875" style="115" bestFit="1" customWidth="1"/>
    <col min="4377" max="4377" width="15.85546875" style="115" bestFit="1" customWidth="1"/>
    <col min="4378" max="4378" width="18.28515625" style="115" bestFit="1" customWidth="1"/>
    <col min="4379" max="4379" width="65.5703125" style="115" bestFit="1" customWidth="1"/>
    <col min="4380" max="4380" width="65.7109375" style="115" bestFit="1" customWidth="1"/>
    <col min="4381" max="4381" width="4.7109375" style="115" bestFit="1" customWidth="1"/>
    <col min="4382" max="4608" width="9.140625" style="115"/>
    <col min="4609" max="4609" width="4.7109375" style="115" bestFit="1" customWidth="1"/>
    <col min="4610" max="4610" width="16.85546875" style="115" bestFit="1" customWidth="1"/>
    <col min="4611" max="4611" width="8.85546875" style="115" bestFit="1" customWidth="1"/>
    <col min="4612" max="4612" width="1.140625" style="115" bestFit="1" customWidth="1"/>
    <col min="4613" max="4613" width="25.140625" style="115" bestFit="1" customWidth="1"/>
    <col min="4614" max="4614" width="10.85546875" style="115" bestFit="1" customWidth="1"/>
    <col min="4615" max="4616" width="16.85546875" style="115" bestFit="1" customWidth="1"/>
    <col min="4617" max="4617" width="8.85546875" style="115" bestFit="1" customWidth="1"/>
    <col min="4618" max="4618" width="16" style="115" bestFit="1" customWidth="1"/>
    <col min="4619" max="4619" width="0.28515625" style="115" bestFit="1" customWidth="1"/>
    <col min="4620" max="4620" width="16" style="115" bestFit="1" customWidth="1"/>
    <col min="4621" max="4621" width="0.7109375" style="115" bestFit="1" customWidth="1"/>
    <col min="4622" max="4622" width="16.140625" style="115" bestFit="1" customWidth="1"/>
    <col min="4623" max="4623" width="12.5703125" style="115" bestFit="1" customWidth="1"/>
    <col min="4624" max="4624" width="4.42578125" style="115" bestFit="1" customWidth="1"/>
    <col min="4625" max="4625" width="20.85546875" style="115" bestFit="1" customWidth="1"/>
    <col min="4626" max="4626" width="16.85546875" style="115" bestFit="1" customWidth="1"/>
    <col min="4627" max="4627" width="17" style="115" bestFit="1" customWidth="1"/>
    <col min="4628" max="4628" width="20.85546875" style="115" bestFit="1" customWidth="1"/>
    <col min="4629" max="4629" width="22.140625" style="115" bestFit="1" customWidth="1"/>
    <col min="4630" max="4630" width="12.5703125" style="115" bestFit="1" customWidth="1"/>
    <col min="4631" max="4631" width="55.28515625" style="115" bestFit="1" customWidth="1"/>
    <col min="4632" max="4632" width="25.85546875" style="115" bestFit="1" customWidth="1"/>
    <col min="4633" max="4633" width="15.85546875" style="115" bestFit="1" customWidth="1"/>
    <col min="4634" max="4634" width="18.28515625" style="115" bestFit="1" customWidth="1"/>
    <col min="4635" max="4635" width="65.5703125" style="115" bestFit="1" customWidth="1"/>
    <col min="4636" max="4636" width="65.7109375" style="115" bestFit="1" customWidth="1"/>
    <col min="4637" max="4637" width="4.7109375" style="115" bestFit="1" customWidth="1"/>
    <col min="4638" max="4864" width="9.140625" style="115"/>
    <col min="4865" max="4865" width="4.7109375" style="115" bestFit="1" customWidth="1"/>
    <col min="4866" max="4866" width="16.85546875" style="115" bestFit="1" customWidth="1"/>
    <col min="4867" max="4867" width="8.85546875" style="115" bestFit="1" customWidth="1"/>
    <col min="4868" max="4868" width="1.140625" style="115" bestFit="1" customWidth="1"/>
    <col min="4869" max="4869" width="25.140625" style="115" bestFit="1" customWidth="1"/>
    <col min="4870" max="4870" width="10.85546875" style="115" bestFit="1" customWidth="1"/>
    <col min="4871" max="4872" width="16.85546875" style="115" bestFit="1" customWidth="1"/>
    <col min="4873" max="4873" width="8.85546875" style="115" bestFit="1" customWidth="1"/>
    <col min="4874" max="4874" width="16" style="115" bestFit="1" customWidth="1"/>
    <col min="4875" max="4875" width="0.28515625" style="115" bestFit="1" customWidth="1"/>
    <col min="4876" max="4876" width="16" style="115" bestFit="1" customWidth="1"/>
    <col min="4877" max="4877" width="0.7109375" style="115" bestFit="1" customWidth="1"/>
    <col min="4878" max="4878" width="16.140625" style="115" bestFit="1" customWidth="1"/>
    <col min="4879" max="4879" width="12.5703125" style="115" bestFit="1" customWidth="1"/>
    <col min="4880" max="4880" width="4.42578125" style="115" bestFit="1" customWidth="1"/>
    <col min="4881" max="4881" width="20.85546875" style="115" bestFit="1" customWidth="1"/>
    <col min="4882" max="4882" width="16.85546875" style="115" bestFit="1" customWidth="1"/>
    <col min="4883" max="4883" width="17" style="115" bestFit="1" customWidth="1"/>
    <col min="4884" max="4884" width="20.85546875" style="115" bestFit="1" customWidth="1"/>
    <col min="4885" max="4885" width="22.140625" style="115" bestFit="1" customWidth="1"/>
    <col min="4886" max="4886" width="12.5703125" style="115" bestFit="1" customWidth="1"/>
    <col min="4887" max="4887" width="55.28515625" style="115" bestFit="1" customWidth="1"/>
    <col min="4888" max="4888" width="25.85546875" style="115" bestFit="1" customWidth="1"/>
    <col min="4889" max="4889" width="15.85546875" style="115" bestFit="1" customWidth="1"/>
    <col min="4890" max="4890" width="18.28515625" style="115" bestFit="1" customWidth="1"/>
    <col min="4891" max="4891" width="65.5703125" style="115" bestFit="1" customWidth="1"/>
    <col min="4892" max="4892" width="65.7109375" style="115" bestFit="1" customWidth="1"/>
    <col min="4893" max="4893" width="4.7109375" style="115" bestFit="1" customWidth="1"/>
    <col min="4894" max="5120" width="9.140625" style="115"/>
    <col min="5121" max="5121" width="4.7109375" style="115" bestFit="1" customWidth="1"/>
    <col min="5122" max="5122" width="16.85546875" style="115" bestFit="1" customWidth="1"/>
    <col min="5123" max="5123" width="8.85546875" style="115" bestFit="1" customWidth="1"/>
    <col min="5124" max="5124" width="1.140625" style="115" bestFit="1" customWidth="1"/>
    <col min="5125" max="5125" width="25.140625" style="115" bestFit="1" customWidth="1"/>
    <col min="5126" max="5126" width="10.85546875" style="115" bestFit="1" customWidth="1"/>
    <col min="5127" max="5128" width="16.85546875" style="115" bestFit="1" customWidth="1"/>
    <col min="5129" max="5129" width="8.85546875" style="115" bestFit="1" customWidth="1"/>
    <col min="5130" max="5130" width="16" style="115" bestFit="1" customWidth="1"/>
    <col min="5131" max="5131" width="0.28515625" style="115" bestFit="1" customWidth="1"/>
    <col min="5132" max="5132" width="16" style="115" bestFit="1" customWidth="1"/>
    <col min="5133" max="5133" width="0.7109375" style="115" bestFit="1" customWidth="1"/>
    <col min="5134" max="5134" width="16.140625" style="115" bestFit="1" customWidth="1"/>
    <col min="5135" max="5135" width="12.5703125" style="115" bestFit="1" customWidth="1"/>
    <col min="5136" max="5136" width="4.42578125" style="115" bestFit="1" customWidth="1"/>
    <col min="5137" max="5137" width="20.85546875" style="115" bestFit="1" customWidth="1"/>
    <col min="5138" max="5138" width="16.85546875" style="115" bestFit="1" customWidth="1"/>
    <col min="5139" max="5139" width="17" style="115" bestFit="1" customWidth="1"/>
    <col min="5140" max="5140" width="20.85546875" style="115" bestFit="1" customWidth="1"/>
    <col min="5141" max="5141" width="22.140625" style="115" bestFit="1" customWidth="1"/>
    <col min="5142" max="5142" width="12.5703125" style="115" bestFit="1" customWidth="1"/>
    <col min="5143" max="5143" width="55.28515625" style="115" bestFit="1" customWidth="1"/>
    <col min="5144" max="5144" width="25.85546875" style="115" bestFit="1" customWidth="1"/>
    <col min="5145" max="5145" width="15.85546875" style="115" bestFit="1" customWidth="1"/>
    <col min="5146" max="5146" width="18.28515625" style="115" bestFit="1" customWidth="1"/>
    <col min="5147" max="5147" width="65.5703125" style="115" bestFit="1" customWidth="1"/>
    <col min="5148" max="5148" width="65.7109375" style="115" bestFit="1" customWidth="1"/>
    <col min="5149" max="5149" width="4.7109375" style="115" bestFit="1" customWidth="1"/>
    <col min="5150" max="5376" width="9.140625" style="115"/>
    <col min="5377" max="5377" width="4.7109375" style="115" bestFit="1" customWidth="1"/>
    <col min="5378" max="5378" width="16.85546875" style="115" bestFit="1" customWidth="1"/>
    <col min="5379" max="5379" width="8.85546875" style="115" bestFit="1" customWidth="1"/>
    <col min="5380" max="5380" width="1.140625" style="115" bestFit="1" customWidth="1"/>
    <col min="5381" max="5381" width="25.140625" style="115" bestFit="1" customWidth="1"/>
    <col min="5382" max="5382" width="10.85546875" style="115" bestFit="1" customWidth="1"/>
    <col min="5383" max="5384" width="16.85546875" style="115" bestFit="1" customWidth="1"/>
    <col min="5385" max="5385" width="8.85546875" style="115" bestFit="1" customWidth="1"/>
    <col min="5386" max="5386" width="16" style="115" bestFit="1" customWidth="1"/>
    <col min="5387" max="5387" width="0.28515625" style="115" bestFit="1" customWidth="1"/>
    <col min="5388" max="5388" width="16" style="115" bestFit="1" customWidth="1"/>
    <col min="5389" max="5389" width="0.7109375" style="115" bestFit="1" customWidth="1"/>
    <col min="5390" max="5390" width="16.140625" style="115" bestFit="1" customWidth="1"/>
    <col min="5391" max="5391" width="12.5703125" style="115" bestFit="1" customWidth="1"/>
    <col min="5392" max="5392" width="4.42578125" style="115" bestFit="1" customWidth="1"/>
    <col min="5393" max="5393" width="20.85546875" style="115" bestFit="1" customWidth="1"/>
    <col min="5394" max="5394" width="16.85546875" style="115" bestFit="1" customWidth="1"/>
    <col min="5395" max="5395" width="17" style="115" bestFit="1" customWidth="1"/>
    <col min="5396" max="5396" width="20.85546875" style="115" bestFit="1" customWidth="1"/>
    <col min="5397" max="5397" width="22.140625" style="115" bestFit="1" customWidth="1"/>
    <col min="5398" max="5398" width="12.5703125" style="115" bestFit="1" customWidth="1"/>
    <col min="5399" max="5399" width="55.28515625" style="115" bestFit="1" customWidth="1"/>
    <col min="5400" max="5400" width="25.85546875" style="115" bestFit="1" customWidth="1"/>
    <col min="5401" max="5401" width="15.85546875" style="115" bestFit="1" customWidth="1"/>
    <col min="5402" max="5402" width="18.28515625" style="115" bestFit="1" customWidth="1"/>
    <col min="5403" max="5403" width="65.5703125" style="115" bestFit="1" customWidth="1"/>
    <col min="5404" max="5404" width="65.7109375" style="115" bestFit="1" customWidth="1"/>
    <col min="5405" max="5405" width="4.7109375" style="115" bestFit="1" customWidth="1"/>
    <col min="5406" max="5632" width="9.140625" style="115"/>
    <col min="5633" max="5633" width="4.7109375" style="115" bestFit="1" customWidth="1"/>
    <col min="5634" max="5634" width="16.85546875" style="115" bestFit="1" customWidth="1"/>
    <col min="5635" max="5635" width="8.85546875" style="115" bestFit="1" customWidth="1"/>
    <col min="5636" max="5636" width="1.140625" style="115" bestFit="1" customWidth="1"/>
    <col min="5637" max="5637" width="25.140625" style="115" bestFit="1" customWidth="1"/>
    <col min="5638" max="5638" width="10.85546875" style="115" bestFit="1" customWidth="1"/>
    <col min="5639" max="5640" width="16.85546875" style="115" bestFit="1" customWidth="1"/>
    <col min="5641" max="5641" width="8.85546875" style="115" bestFit="1" customWidth="1"/>
    <col min="5642" max="5642" width="16" style="115" bestFit="1" customWidth="1"/>
    <col min="5643" max="5643" width="0.28515625" style="115" bestFit="1" customWidth="1"/>
    <col min="5644" max="5644" width="16" style="115" bestFit="1" customWidth="1"/>
    <col min="5645" max="5645" width="0.7109375" style="115" bestFit="1" customWidth="1"/>
    <col min="5646" max="5646" width="16.140625" style="115" bestFit="1" customWidth="1"/>
    <col min="5647" max="5647" width="12.5703125" style="115" bestFit="1" customWidth="1"/>
    <col min="5648" max="5648" width="4.42578125" style="115" bestFit="1" customWidth="1"/>
    <col min="5649" max="5649" width="20.85546875" style="115" bestFit="1" customWidth="1"/>
    <col min="5650" max="5650" width="16.85546875" style="115" bestFit="1" customWidth="1"/>
    <col min="5651" max="5651" width="17" style="115" bestFit="1" customWidth="1"/>
    <col min="5652" max="5652" width="20.85546875" style="115" bestFit="1" customWidth="1"/>
    <col min="5653" max="5653" width="22.140625" style="115" bestFit="1" customWidth="1"/>
    <col min="5654" max="5654" width="12.5703125" style="115" bestFit="1" customWidth="1"/>
    <col min="5655" max="5655" width="55.28515625" style="115" bestFit="1" customWidth="1"/>
    <col min="5656" max="5656" width="25.85546875" style="115" bestFit="1" customWidth="1"/>
    <col min="5657" max="5657" width="15.85546875" style="115" bestFit="1" customWidth="1"/>
    <col min="5658" max="5658" width="18.28515625" style="115" bestFit="1" customWidth="1"/>
    <col min="5659" max="5659" width="65.5703125" style="115" bestFit="1" customWidth="1"/>
    <col min="5660" max="5660" width="65.7109375" style="115" bestFit="1" customWidth="1"/>
    <col min="5661" max="5661" width="4.7109375" style="115" bestFit="1" customWidth="1"/>
    <col min="5662" max="5888" width="9.140625" style="115"/>
    <col min="5889" max="5889" width="4.7109375" style="115" bestFit="1" customWidth="1"/>
    <col min="5890" max="5890" width="16.85546875" style="115" bestFit="1" customWidth="1"/>
    <col min="5891" max="5891" width="8.85546875" style="115" bestFit="1" customWidth="1"/>
    <col min="5892" max="5892" width="1.140625" style="115" bestFit="1" customWidth="1"/>
    <col min="5893" max="5893" width="25.140625" style="115" bestFit="1" customWidth="1"/>
    <col min="5894" max="5894" width="10.85546875" style="115" bestFit="1" customWidth="1"/>
    <col min="5895" max="5896" width="16.85546875" style="115" bestFit="1" customWidth="1"/>
    <col min="5897" max="5897" width="8.85546875" style="115" bestFit="1" customWidth="1"/>
    <col min="5898" max="5898" width="16" style="115" bestFit="1" customWidth="1"/>
    <col min="5899" max="5899" width="0.28515625" style="115" bestFit="1" customWidth="1"/>
    <col min="5900" max="5900" width="16" style="115" bestFit="1" customWidth="1"/>
    <col min="5901" max="5901" width="0.7109375" style="115" bestFit="1" customWidth="1"/>
    <col min="5902" max="5902" width="16.140625" style="115" bestFit="1" customWidth="1"/>
    <col min="5903" max="5903" width="12.5703125" style="115" bestFit="1" customWidth="1"/>
    <col min="5904" max="5904" width="4.42578125" style="115" bestFit="1" customWidth="1"/>
    <col min="5905" max="5905" width="20.85546875" style="115" bestFit="1" customWidth="1"/>
    <col min="5906" max="5906" width="16.85546875" style="115" bestFit="1" customWidth="1"/>
    <col min="5907" max="5907" width="17" style="115" bestFit="1" customWidth="1"/>
    <col min="5908" max="5908" width="20.85546875" style="115" bestFit="1" customWidth="1"/>
    <col min="5909" max="5909" width="22.140625" style="115" bestFit="1" customWidth="1"/>
    <col min="5910" max="5910" width="12.5703125" style="115" bestFit="1" customWidth="1"/>
    <col min="5911" max="5911" width="55.28515625" style="115" bestFit="1" customWidth="1"/>
    <col min="5912" max="5912" width="25.85546875" style="115" bestFit="1" customWidth="1"/>
    <col min="5913" max="5913" width="15.85546875" style="115" bestFit="1" customWidth="1"/>
    <col min="5914" max="5914" width="18.28515625" style="115" bestFit="1" customWidth="1"/>
    <col min="5915" max="5915" width="65.5703125" style="115" bestFit="1" customWidth="1"/>
    <col min="5916" max="5916" width="65.7109375" style="115" bestFit="1" customWidth="1"/>
    <col min="5917" max="5917" width="4.7109375" style="115" bestFit="1" customWidth="1"/>
    <col min="5918" max="6144" width="9.140625" style="115"/>
    <col min="6145" max="6145" width="4.7109375" style="115" bestFit="1" customWidth="1"/>
    <col min="6146" max="6146" width="16.85546875" style="115" bestFit="1" customWidth="1"/>
    <col min="6147" max="6147" width="8.85546875" style="115" bestFit="1" customWidth="1"/>
    <col min="6148" max="6148" width="1.140625" style="115" bestFit="1" customWidth="1"/>
    <col min="6149" max="6149" width="25.140625" style="115" bestFit="1" customWidth="1"/>
    <col min="6150" max="6150" width="10.85546875" style="115" bestFit="1" customWidth="1"/>
    <col min="6151" max="6152" width="16.85546875" style="115" bestFit="1" customWidth="1"/>
    <col min="6153" max="6153" width="8.85546875" style="115" bestFit="1" customWidth="1"/>
    <col min="6154" max="6154" width="16" style="115" bestFit="1" customWidth="1"/>
    <col min="6155" max="6155" width="0.28515625" style="115" bestFit="1" customWidth="1"/>
    <col min="6156" max="6156" width="16" style="115" bestFit="1" customWidth="1"/>
    <col min="6157" max="6157" width="0.7109375" style="115" bestFit="1" customWidth="1"/>
    <col min="6158" max="6158" width="16.140625" style="115" bestFit="1" customWidth="1"/>
    <col min="6159" max="6159" width="12.5703125" style="115" bestFit="1" customWidth="1"/>
    <col min="6160" max="6160" width="4.42578125" style="115" bestFit="1" customWidth="1"/>
    <col min="6161" max="6161" width="20.85546875" style="115" bestFit="1" customWidth="1"/>
    <col min="6162" max="6162" width="16.85546875" style="115" bestFit="1" customWidth="1"/>
    <col min="6163" max="6163" width="17" style="115" bestFit="1" customWidth="1"/>
    <col min="6164" max="6164" width="20.85546875" style="115" bestFit="1" customWidth="1"/>
    <col min="6165" max="6165" width="22.140625" style="115" bestFit="1" customWidth="1"/>
    <col min="6166" max="6166" width="12.5703125" style="115" bestFit="1" customWidth="1"/>
    <col min="6167" max="6167" width="55.28515625" style="115" bestFit="1" customWidth="1"/>
    <col min="6168" max="6168" width="25.85546875" style="115" bestFit="1" customWidth="1"/>
    <col min="6169" max="6169" width="15.85546875" style="115" bestFit="1" customWidth="1"/>
    <col min="6170" max="6170" width="18.28515625" style="115" bestFit="1" customWidth="1"/>
    <col min="6171" max="6171" width="65.5703125" style="115" bestFit="1" customWidth="1"/>
    <col min="6172" max="6172" width="65.7109375" style="115" bestFit="1" customWidth="1"/>
    <col min="6173" max="6173" width="4.7109375" style="115" bestFit="1" customWidth="1"/>
    <col min="6174" max="6400" width="9.140625" style="115"/>
    <col min="6401" max="6401" width="4.7109375" style="115" bestFit="1" customWidth="1"/>
    <col min="6402" max="6402" width="16.85546875" style="115" bestFit="1" customWidth="1"/>
    <col min="6403" max="6403" width="8.85546875" style="115" bestFit="1" customWidth="1"/>
    <col min="6404" max="6404" width="1.140625" style="115" bestFit="1" customWidth="1"/>
    <col min="6405" max="6405" width="25.140625" style="115" bestFit="1" customWidth="1"/>
    <col min="6406" max="6406" width="10.85546875" style="115" bestFit="1" customWidth="1"/>
    <col min="6407" max="6408" width="16.85546875" style="115" bestFit="1" customWidth="1"/>
    <col min="6409" max="6409" width="8.85546875" style="115" bestFit="1" customWidth="1"/>
    <col min="6410" max="6410" width="16" style="115" bestFit="1" customWidth="1"/>
    <col min="6411" max="6411" width="0.28515625" style="115" bestFit="1" customWidth="1"/>
    <col min="6412" max="6412" width="16" style="115" bestFit="1" customWidth="1"/>
    <col min="6413" max="6413" width="0.7109375" style="115" bestFit="1" customWidth="1"/>
    <col min="6414" max="6414" width="16.140625" style="115" bestFit="1" customWidth="1"/>
    <col min="6415" max="6415" width="12.5703125" style="115" bestFit="1" customWidth="1"/>
    <col min="6416" max="6416" width="4.42578125" style="115" bestFit="1" customWidth="1"/>
    <col min="6417" max="6417" width="20.85546875" style="115" bestFit="1" customWidth="1"/>
    <col min="6418" max="6418" width="16.85546875" style="115" bestFit="1" customWidth="1"/>
    <col min="6419" max="6419" width="17" style="115" bestFit="1" customWidth="1"/>
    <col min="6420" max="6420" width="20.85546875" style="115" bestFit="1" customWidth="1"/>
    <col min="6421" max="6421" width="22.140625" style="115" bestFit="1" customWidth="1"/>
    <col min="6422" max="6422" width="12.5703125" style="115" bestFit="1" customWidth="1"/>
    <col min="6423" max="6423" width="55.28515625" style="115" bestFit="1" customWidth="1"/>
    <col min="6424" max="6424" width="25.85546875" style="115" bestFit="1" customWidth="1"/>
    <col min="6425" max="6425" width="15.85546875" style="115" bestFit="1" customWidth="1"/>
    <col min="6426" max="6426" width="18.28515625" style="115" bestFit="1" customWidth="1"/>
    <col min="6427" max="6427" width="65.5703125" style="115" bestFit="1" customWidth="1"/>
    <col min="6428" max="6428" width="65.7109375" style="115" bestFit="1" customWidth="1"/>
    <col min="6429" max="6429" width="4.7109375" style="115" bestFit="1" customWidth="1"/>
    <col min="6430" max="6656" width="9.140625" style="115"/>
    <col min="6657" max="6657" width="4.7109375" style="115" bestFit="1" customWidth="1"/>
    <col min="6658" max="6658" width="16.85546875" style="115" bestFit="1" customWidth="1"/>
    <col min="6659" max="6659" width="8.85546875" style="115" bestFit="1" customWidth="1"/>
    <col min="6660" max="6660" width="1.140625" style="115" bestFit="1" customWidth="1"/>
    <col min="6661" max="6661" width="25.140625" style="115" bestFit="1" customWidth="1"/>
    <col min="6662" max="6662" width="10.85546875" style="115" bestFit="1" customWidth="1"/>
    <col min="6663" max="6664" width="16.85546875" style="115" bestFit="1" customWidth="1"/>
    <col min="6665" max="6665" width="8.85546875" style="115" bestFit="1" customWidth="1"/>
    <col min="6666" max="6666" width="16" style="115" bestFit="1" customWidth="1"/>
    <col min="6667" max="6667" width="0.28515625" style="115" bestFit="1" customWidth="1"/>
    <col min="6668" max="6668" width="16" style="115" bestFit="1" customWidth="1"/>
    <col min="6669" max="6669" width="0.7109375" style="115" bestFit="1" customWidth="1"/>
    <col min="6670" max="6670" width="16.140625" style="115" bestFit="1" customWidth="1"/>
    <col min="6671" max="6671" width="12.5703125" style="115" bestFit="1" customWidth="1"/>
    <col min="6672" max="6672" width="4.42578125" style="115" bestFit="1" customWidth="1"/>
    <col min="6673" max="6673" width="20.85546875" style="115" bestFit="1" customWidth="1"/>
    <col min="6674" max="6674" width="16.85546875" style="115" bestFit="1" customWidth="1"/>
    <col min="6675" max="6675" width="17" style="115" bestFit="1" customWidth="1"/>
    <col min="6676" max="6676" width="20.85546875" style="115" bestFit="1" customWidth="1"/>
    <col min="6677" max="6677" width="22.140625" style="115" bestFit="1" customWidth="1"/>
    <col min="6678" max="6678" width="12.5703125" style="115" bestFit="1" customWidth="1"/>
    <col min="6679" max="6679" width="55.28515625" style="115" bestFit="1" customWidth="1"/>
    <col min="6680" max="6680" width="25.85546875" style="115" bestFit="1" customWidth="1"/>
    <col min="6681" max="6681" width="15.85546875" style="115" bestFit="1" customWidth="1"/>
    <col min="6682" max="6682" width="18.28515625" style="115" bestFit="1" customWidth="1"/>
    <col min="6683" max="6683" width="65.5703125" style="115" bestFit="1" customWidth="1"/>
    <col min="6684" max="6684" width="65.7109375" style="115" bestFit="1" customWidth="1"/>
    <col min="6685" max="6685" width="4.7109375" style="115" bestFit="1" customWidth="1"/>
    <col min="6686" max="6912" width="9.140625" style="115"/>
    <col min="6913" max="6913" width="4.7109375" style="115" bestFit="1" customWidth="1"/>
    <col min="6914" max="6914" width="16.85546875" style="115" bestFit="1" customWidth="1"/>
    <col min="6915" max="6915" width="8.85546875" style="115" bestFit="1" customWidth="1"/>
    <col min="6916" max="6916" width="1.140625" style="115" bestFit="1" customWidth="1"/>
    <col min="6917" max="6917" width="25.140625" style="115" bestFit="1" customWidth="1"/>
    <col min="6918" max="6918" width="10.85546875" style="115" bestFit="1" customWidth="1"/>
    <col min="6919" max="6920" width="16.85546875" style="115" bestFit="1" customWidth="1"/>
    <col min="6921" max="6921" width="8.85546875" style="115" bestFit="1" customWidth="1"/>
    <col min="6922" max="6922" width="16" style="115" bestFit="1" customWidth="1"/>
    <col min="6923" max="6923" width="0.28515625" style="115" bestFit="1" customWidth="1"/>
    <col min="6924" max="6924" width="16" style="115" bestFit="1" customWidth="1"/>
    <col min="6925" max="6925" width="0.7109375" style="115" bestFit="1" customWidth="1"/>
    <col min="6926" max="6926" width="16.140625" style="115" bestFit="1" customWidth="1"/>
    <col min="6927" max="6927" width="12.5703125" style="115" bestFit="1" customWidth="1"/>
    <col min="6928" max="6928" width="4.42578125" style="115" bestFit="1" customWidth="1"/>
    <col min="6929" max="6929" width="20.85546875" style="115" bestFit="1" customWidth="1"/>
    <col min="6930" max="6930" width="16.85546875" style="115" bestFit="1" customWidth="1"/>
    <col min="6931" max="6931" width="17" style="115" bestFit="1" customWidth="1"/>
    <col min="6932" max="6932" width="20.85546875" style="115" bestFit="1" customWidth="1"/>
    <col min="6933" max="6933" width="22.140625" style="115" bestFit="1" customWidth="1"/>
    <col min="6934" max="6934" width="12.5703125" style="115" bestFit="1" customWidth="1"/>
    <col min="6935" max="6935" width="55.28515625" style="115" bestFit="1" customWidth="1"/>
    <col min="6936" max="6936" width="25.85546875" style="115" bestFit="1" customWidth="1"/>
    <col min="6937" max="6937" width="15.85546875" style="115" bestFit="1" customWidth="1"/>
    <col min="6938" max="6938" width="18.28515625" style="115" bestFit="1" customWidth="1"/>
    <col min="6939" max="6939" width="65.5703125" style="115" bestFit="1" customWidth="1"/>
    <col min="6940" max="6940" width="65.7109375" style="115" bestFit="1" customWidth="1"/>
    <col min="6941" max="6941" width="4.7109375" style="115" bestFit="1" customWidth="1"/>
    <col min="6942" max="7168" width="9.140625" style="115"/>
    <col min="7169" max="7169" width="4.7109375" style="115" bestFit="1" customWidth="1"/>
    <col min="7170" max="7170" width="16.85546875" style="115" bestFit="1" customWidth="1"/>
    <col min="7171" max="7171" width="8.85546875" style="115" bestFit="1" customWidth="1"/>
    <col min="7172" max="7172" width="1.140625" style="115" bestFit="1" customWidth="1"/>
    <col min="7173" max="7173" width="25.140625" style="115" bestFit="1" customWidth="1"/>
    <col min="7174" max="7174" width="10.85546875" style="115" bestFit="1" customWidth="1"/>
    <col min="7175" max="7176" width="16.85546875" style="115" bestFit="1" customWidth="1"/>
    <col min="7177" max="7177" width="8.85546875" style="115" bestFit="1" customWidth="1"/>
    <col min="7178" max="7178" width="16" style="115" bestFit="1" customWidth="1"/>
    <col min="7179" max="7179" width="0.28515625" style="115" bestFit="1" customWidth="1"/>
    <col min="7180" max="7180" width="16" style="115" bestFit="1" customWidth="1"/>
    <col min="7181" max="7181" width="0.7109375" style="115" bestFit="1" customWidth="1"/>
    <col min="7182" max="7182" width="16.140625" style="115" bestFit="1" customWidth="1"/>
    <col min="7183" max="7183" width="12.5703125" style="115" bestFit="1" customWidth="1"/>
    <col min="7184" max="7184" width="4.42578125" style="115" bestFit="1" customWidth="1"/>
    <col min="7185" max="7185" width="20.85546875" style="115" bestFit="1" customWidth="1"/>
    <col min="7186" max="7186" width="16.85546875" style="115" bestFit="1" customWidth="1"/>
    <col min="7187" max="7187" width="17" style="115" bestFit="1" customWidth="1"/>
    <col min="7188" max="7188" width="20.85546875" style="115" bestFit="1" customWidth="1"/>
    <col min="7189" max="7189" width="22.140625" style="115" bestFit="1" customWidth="1"/>
    <col min="7190" max="7190" width="12.5703125" style="115" bestFit="1" customWidth="1"/>
    <col min="7191" max="7191" width="55.28515625" style="115" bestFit="1" customWidth="1"/>
    <col min="7192" max="7192" width="25.85546875" style="115" bestFit="1" customWidth="1"/>
    <col min="7193" max="7193" width="15.85546875" style="115" bestFit="1" customWidth="1"/>
    <col min="7194" max="7194" width="18.28515625" style="115" bestFit="1" customWidth="1"/>
    <col min="7195" max="7195" width="65.5703125" style="115" bestFit="1" customWidth="1"/>
    <col min="7196" max="7196" width="65.7109375" style="115" bestFit="1" customWidth="1"/>
    <col min="7197" max="7197" width="4.7109375" style="115" bestFit="1" customWidth="1"/>
    <col min="7198" max="7424" width="9.140625" style="115"/>
    <col min="7425" max="7425" width="4.7109375" style="115" bestFit="1" customWidth="1"/>
    <col min="7426" max="7426" width="16.85546875" style="115" bestFit="1" customWidth="1"/>
    <col min="7427" max="7427" width="8.85546875" style="115" bestFit="1" customWidth="1"/>
    <col min="7428" max="7428" width="1.140625" style="115" bestFit="1" customWidth="1"/>
    <col min="7429" max="7429" width="25.140625" style="115" bestFit="1" customWidth="1"/>
    <col min="7430" max="7430" width="10.85546875" style="115" bestFit="1" customWidth="1"/>
    <col min="7431" max="7432" width="16.85546875" style="115" bestFit="1" customWidth="1"/>
    <col min="7433" max="7433" width="8.85546875" style="115" bestFit="1" customWidth="1"/>
    <col min="7434" max="7434" width="16" style="115" bestFit="1" customWidth="1"/>
    <col min="7435" max="7435" width="0.28515625" style="115" bestFit="1" customWidth="1"/>
    <col min="7436" max="7436" width="16" style="115" bestFit="1" customWidth="1"/>
    <col min="7437" max="7437" width="0.7109375" style="115" bestFit="1" customWidth="1"/>
    <col min="7438" max="7438" width="16.140625" style="115" bestFit="1" customWidth="1"/>
    <col min="7439" max="7439" width="12.5703125" style="115" bestFit="1" customWidth="1"/>
    <col min="7440" max="7440" width="4.42578125" style="115" bestFit="1" customWidth="1"/>
    <col min="7441" max="7441" width="20.85546875" style="115" bestFit="1" customWidth="1"/>
    <col min="7442" max="7442" width="16.85546875" style="115" bestFit="1" customWidth="1"/>
    <col min="7443" max="7443" width="17" style="115" bestFit="1" customWidth="1"/>
    <col min="7444" max="7444" width="20.85546875" style="115" bestFit="1" customWidth="1"/>
    <col min="7445" max="7445" width="22.140625" style="115" bestFit="1" customWidth="1"/>
    <col min="7446" max="7446" width="12.5703125" style="115" bestFit="1" customWidth="1"/>
    <col min="7447" max="7447" width="55.28515625" style="115" bestFit="1" customWidth="1"/>
    <col min="7448" max="7448" width="25.85546875" style="115" bestFit="1" customWidth="1"/>
    <col min="7449" max="7449" width="15.85546875" style="115" bestFit="1" customWidth="1"/>
    <col min="7450" max="7450" width="18.28515625" style="115" bestFit="1" customWidth="1"/>
    <col min="7451" max="7451" width="65.5703125" style="115" bestFit="1" customWidth="1"/>
    <col min="7452" max="7452" width="65.7109375" style="115" bestFit="1" customWidth="1"/>
    <col min="7453" max="7453" width="4.7109375" style="115" bestFit="1" customWidth="1"/>
    <col min="7454" max="7680" width="9.140625" style="115"/>
    <col min="7681" max="7681" width="4.7109375" style="115" bestFit="1" customWidth="1"/>
    <col min="7682" max="7682" width="16.85546875" style="115" bestFit="1" customWidth="1"/>
    <col min="7683" max="7683" width="8.85546875" style="115" bestFit="1" customWidth="1"/>
    <col min="7684" max="7684" width="1.140625" style="115" bestFit="1" customWidth="1"/>
    <col min="7685" max="7685" width="25.140625" style="115" bestFit="1" customWidth="1"/>
    <col min="7686" max="7686" width="10.85546875" style="115" bestFit="1" customWidth="1"/>
    <col min="7687" max="7688" width="16.85546875" style="115" bestFit="1" customWidth="1"/>
    <col min="7689" max="7689" width="8.85546875" style="115" bestFit="1" customWidth="1"/>
    <col min="7690" max="7690" width="16" style="115" bestFit="1" customWidth="1"/>
    <col min="7691" max="7691" width="0.28515625" style="115" bestFit="1" customWidth="1"/>
    <col min="7692" max="7692" width="16" style="115" bestFit="1" customWidth="1"/>
    <col min="7693" max="7693" width="0.7109375" style="115" bestFit="1" customWidth="1"/>
    <col min="7694" max="7694" width="16.140625" style="115" bestFit="1" customWidth="1"/>
    <col min="7695" max="7695" width="12.5703125" style="115" bestFit="1" customWidth="1"/>
    <col min="7696" max="7696" width="4.42578125" style="115" bestFit="1" customWidth="1"/>
    <col min="7697" max="7697" width="20.85546875" style="115" bestFit="1" customWidth="1"/>
    <col min="7698" max="7698" width="16.85546875" style="115" bestFit="1" customWidth="1"/>
    <col min="7699" max="7699" width="17" style="115" bestFit="1" customWidth="1"/>
    <col min="7700" max="7700" width="20.85546875" style="115" bestFit="1" customWidth="1"/>
    <col min="7701" max="7701" width="22.140625" style="115" bestFit="1" customWidth="1"/>
    <col min="7702" max="7702" width="12.5703125" style="115" bestFit="1" customWidth="1"/>
    <col min="7703" max="7703" width="55.28515625" style="115" bestFit="1" customWidth="1"/>
    <col min="7704" max="7704" width="25.85546875" style="115" bestFit="1" customWidth="1"/>
    <col min="7705" max="7705" width="15.85546875" style="115" bestFit="1" customWidth="1"/>
    <col min="7706" max="7706" width="18.28515625" style="115" bestFit="1" customWidth="1"/>
    <col min="7707" max="7707" width="65.5703125" style="115" bestFit="1" customWidth="1"/>
    <col min="7708" max="7708" width="65.7109375" style="115" bestFit="1" customWidth="1"/>
    <col min="7709" max="7709" width="4.7109375" style="115" bestFit="1" customWidth="1"/>
    <col min="7710" max="7936" width="9.140625" style="115"/>
    <col min="7937" max="7937" width="4.7109375" style="115" bestFit="1" customWidth="1"/>
    <col min="7938" max="7938" width="16.85546875" style="115" bestFit="1" customWidth="1"/>
    <col min="7939" max="7939" width="8.85546875" style="115" bestFit="1" customWidth="1"/>
    <col min="7940" max="7940" width="1.140625" style="115" bestFit="1" customWidth="1"/>
    <col min="7941" max="7941" width="25.140625" style="115" bestFit="1" customWidth="1"/>
    <col min="7942" max="7942" width="10.85546875" style="115" bestFit="1" customWidth="1"/>
    <col min="7943" max="7944" width="16.85546875" style="115" bestFit="1" customWidth="1"/>
    <col min="7945" max="7945" width="8.85546875" style="115" bestFit="1" customWidth="1"/>
    <col min="7946" max="7946" width="16" style="115" bestFit="1" customWidth="1"/>
    <col min="7947" max="7947" width="0.28515625" style="115" bestFit="1" customWidth="1"/>
    <col min="7948" max="7948" width="16" style="115" bestFit="1" customWidth="1"/>
    <col min="7949" max="7949" width="0.7109375" style="115" bestFit="1" customWidth="1"/>
    <col min="7950" max="7950" width="16.140625" style="115" bestFit="1" customWidth="1"/>
    <col min="7951" max="7951" width="12.5703125" style="115" bestFit="1" customWidth="1"/>
    <col min="7952" max="7952" width="4.42578125" style="115" bestFit="1" customWidth="1"/>
    <col min="7953" max="7953" width="20.85546875" style="115" bestFit="1" customWidth="1"/>
    <col min="7954" max="7954" width="16.85546875" style="115" bestFit="1" customWidth="1"/>
    <col min="7955" max="7955" width="17" style="115" bestFit="1" customWidth="1"/>
    <col min="7956" max="7956" width="20.85546875" style="115" bestFit="1" customWidth="1"/>
    <col min="7957" max="7957" width="22.140625" style="115" bestFit="1" customWidth="1"/>
    <col min="7958" max="7958" width="12.5703125" style="115" bestFit="1" customWidth="1"/>
    <col min="7959" max="7959" width="55.28515625" style="115" bestFit="1" customWidth="1"/>
    <col min="7960" max="7960" width="25.85546875" style="115" bestFit="1" customWidth="1"/>
    <col min="7961" max="7961" width="15.85546875" style="115" bestFit="1" customWidth="1"/>
    <col min="7962" max="7962" width="18.28515625" style="115" bestFit="1" customWidth="1"/>
    <col min="7963" max="7963" width="65.5703125" style="115" bestFit="1" customWidth="1"/>
    <col min="7964" max="7964" width="65.7109375" style="115" bestFit="1" customWidth="1"/>
    <col min="7965" max="7965" width="4.7109375" style="115" bestFit="1" customWidth="1"/>
    <col min="7966" max="8192" width="9.140625" style="115"/>
    <col min="8193" max="8193" width="4.7109375" style="115" bestFit="1" customWidth="1"/>
    <col min="8194" max="8194" width="16.85546875" style="115" bestFit="1" customWidth="1"/>
    <col min="8195" max="8195" width="8.85546875" style="115" bestFit="1" customWidth="1"/>
    <col min="8196" max="8196" width="1.140625" style="115" bestFit="1" customWidth="1"/>
    <col min="8197" max="8197" width="25.140625" style="115" bestFit="1" customWidth="1"/>
    <col min="8198" max="8198" width="10.85546875" style="115" bestFit="1" customWidth="1"/>
    <col min="8199" max="8200" width="16.85546875" style="115" bestFit="1" customWidth="1"/>
    <col min="8201" max="8201" width="8.85546875" style="115" bestFit="1" customWidth="1"/>
    <col min="8202" max="8202" width="16" style="115" bestFit="1" customWidth="1"/>
    <col min="8203" max="8203" width="0.28515625" style="115" bestFit="1" customWidth="1"/>
    <col min="8204" max="8204" width="16" style="115" bestFit="1" customWidth="1"/>
    <col min="8205" max="8205" width="0.7109375" style="115" bestFit="1" customWidth="1"/>
    <col min="8206" max="8206" width="16.140625" style="115" bestFit="1" customWidth="1"/>
    <col min="8207" max="8207" width="12.5703125" style="115" bestFit="1" customWidth="1"/>
    <col min="8208" max="8208" width="4.42578125" style="115" bestFit="1" customWidth="1"/>
    <col min="8209" max="8209" width="20.85546875" style="115" bestFit="1" customWidth="1"/>
    <col min="8210" max="8210" width="16.85546875" style="115" bestFit="1" customWidth="1"/>
    <col min="8211" max="8211" width="17" style="115" bestFit="1" customWidth="1"/>
    <col min="8212" max="8212" width="20.85546875" style="115" bestFit="1" customWidth="1"/>
    <col min="8213" max="8213" width="22.140625" style="115" bestFit="1" customWidth="1"/>
    <col min="8214" max="8214" width="12.5703125" style="115" bestFit="1" customWidth="1"/>
    <col min="8215" max="8215" width="55.28515625" style="115" bestFit="1" customWidth="1"/>
    <col min="8216" max="8216" width="25.85546875" style="115" bestFit="1" customWidth="1"/>
    <col min="8217" max="8217" width="15.85546875" style="115" bestFit="1" customWidth="1"/>
    <col min="8218" max="8218" width="18.28515625" style="115" bestFit="1" customWidth="1"/>
    <col min="8219" max="8219" width="65.5703125" style="115" bestFit="1" customWidth="1"/>
    <col min="8220" max="8220" width="65.7109375" style="115" bestFit="1" customWidth="1"/>
    <col min="8221" max="8221" width="4.7109375" style="115" bestFit="1" customWidth="1"/>
    <col min="8222" max="8448" width="9.140625" style="115"/>
    <col min="8449" max="8449" width="4.7109375" style="115" bestFit="1" customWidth="1"/>
    <col min="8450" max="8450" width="16.85546875" style="115" bestFit="1" customWidth="1"/>
    <col min="8451" max="8451" width="8.85546875" style="115" bestFit="1" customWidth="1"/>
    <col min="8452" max="8452" width="1.140625" style="115" bestFit="1" customWidth="1"/>
    <col min="8453" max="8453" width="25.140625" style="115" bestFit="1" customWidth="1"/>
    <col min="8454" max="8454" width="10.85546875" style="115" bestFit="1" customWidth="1"/>
    <col min="8455" max="8456" width="16.85546875" style="115" bestFit="1" customWidth="1"/>
    <col min="8457" max="8457" width="8.85546875" style="115" bestFit="1" customWidth="1"/>
    <col min="8458" max="8458" width="16" style="115" bestFit="1" customWidth="1"/>
    <col min="8459" max="8459" width="0.28515625" style="115" bestFit="1" customWidth="1"/>
    <col min="8460" max="8460" width="16" style="115" bestFit="1" customWidth="1"/>
    <col min="8461" max="8461" width="0.7109375" style="115" bestFit="1" customWidth="1"/>
    <col min="8462" max="8462" width="16.140625" style="115" bestFit="1" customWidth="1"/>
    <col min="8463" max="8463" width="12.5703125" style="115" bestFit="1" customWidth="1"/>
    <col min="8464" max="8464" width="4.42578125" style="115" bestFit="1" customWidth="1"/>
    <col min="8465" max="8465" width="20.85546875" style="115" bestFit="1" customWidth="1"/>
    <col min="8466" max="8466" width="16.85546875" style="115" bestFit="1" customWidth="1"/>
    <col min="8467" max="8467" width="17" style="115" bestFit="1" customWidth="1"/>
    <col min="8468" max="8468" width="20.85546875" style="115" bestFit="1" customWidth="1"/>
    <col min="8469" max="8469" width="22.140625" style="115" bestFit="1" customWidth="1"/>
    <col min="8470" max="8470" width="12.5703125" style="115" bestFit="1" customWidth="1"/>
    <col min="8471" max="8471" width="55.28515625" style="115" bestFit="1" customWidth="1"/>
    <col min="8472" max="8472" width="25.85546875" style="115" bestFit="1" customWidth="1"/>
    <col min="8473" max="8473" width="15.85546875" style="115" bestFit="1" customWidth="1"/>
    <col min="8474" max="8474" width="18.28515625" style="115" bestFit="1" customWidth="1"/>
    <col min="8475" max="8475" width="65.5703125" style="115" bestFit="1" customWidth="1"/>
    <col min="8476" max="8476" width="65.7109375" style="115" bestFit="1" customWidth="1"/>
    <col min="8477" max="8477" width="4.7109375" style="115" bestFit="1" customWidth="1"/>
    <col min="8478" max="8704" width="9.140625" style="115"/>
    <col min="8705" max="8705" width="4.7109375" style="115" bestFit="1" customWidth="1"/>
    <col min="8706" max="8706" width="16.85546875" style="115" bestFit="1" customWidth="1"/>
    <col min="8707" max="8707" width="8.85546875" style="115" bestFit="1" customWidth="1"/>
    <col min="8708" max="8708" width="1.140625" style="115" bestFit="1" customWidth="1"/>
    <col min="8709" max="8709" width="25.140625" style="115" bestFit="1" customWidth="1"/>
    <col min="8710" max="8710" width="10.85546875" style="115" bestFit="1" customWidth="1"/>
    <col min="8711" max="8712" width="16.85546875" style="115" bestFit="1" customWidth="1"/>
    <col min="8713" max="8713" width="8.85546875" style="115" bestFit="1" customWidth="1"/>
    <col min="8714" max="8714" width="16" style="115" bestFit="1" customWidth="1"/>
    <col min="8715" max="8715" width="0.28515625" style="115" bestFit="1" customWidth="1"/>
    <col min="8716" max="8716" width="16" style="115" bestFit="1" customWidth="1"/>
    <col min="8717" max="8717" width="0.7109375" style="115" bestFit="1" customWidth="1"/>
    <col min="8718" max="8718" width="16.140625" style="115" bestFit="1" customWidth="1"/>
    <col min="8719" max="8719" width="12.5703125" style="115" bestFit="1" customWidth="1"/>
    <col min="8720" max="8720" width="4.42578125" style="115" bestFit="1" customWidth="1"/>
    <col min="8721" max="8721" width="20.85546875" style="115" bestFit="1" customWidth="1"/>
    <col min="8722" max="8722" width="16.85546875" style="115" bestFit="1" customWidth="1"/>
    <col min="8723" max="8723" width="17" style="115" bestFit="1" customWidth="1"/>
    <col min="8724" max="8724" width="20.85546875" style="115" bestFit="1" customWidth="1"/>
    <col min="8725" max="8725" width="22.140625" style="115" bestFit="1" customWidth="1"/>
    <col min="8726" max="8726" width="12.5703125" style="115" bestFit="1" customWidth="1"/>
    <col min="8727" max="8727" width="55.28515625" style="115" bestFit="1" customWidth="1"/>
    <col min="8728" max="8728" width="25.85546875" style="115" bestFit="1" customWidth="1"/>
    <col min="8729" max="8729" width="15.85546875" style="115" bestFit="1" customWidth="1"/>
    <col min="8730" max="8730" width="18.28515625" style="115" bestFit="1" customWidth="1"/>
    <col min="8731" max="8731" width="65.5703125" style="115" bestFit="1" customWidth="1"/>
    <col min="8732" max="8732" width="65.7109375" style="115" bestFit="1" customWidth="1"/>
    <col min="8733" max="8733" width="4.7109375" style="115" bestFit="1" customWidth="1"/>
    <col min="8734" max="8960" width="9.140625" style="115"/>
    <col min="8961" max="8961" width="4.7109375" style="115" bestFit="1" customWidth="1"/>
    <col min="8962" max="8962" width="16.85546875" style="115" bestFit="1" customWidth="1"/>
    <col min="8963" max="8963" width="8.85546875" style="115" bestFit="1" customWidth="1"/>
    <col min="8964" max="8964" width="1.140625" style="115" bestFit="1" customWidth="1"/>
    <col min="8965" max="8965" width="25.140625" style="115" bestFit="1" customWidth="1"/>
    <col min="8966" max="8966" width="10.85546875" style="115" bestFit="1" customWidth="1"/>
    <col min="8967" max="8968" width="16.85546875" style="115" bestFit="1" customWidth="1"/>
    <col min="8969" max="8969" width="8.85546875" style="115" bestFit="1" customWidth="1"/>
    <col min="8970" max="8970" width="16" style="115" bestFit="1" customWidth="1"/>
    <col min="8971" max="8971" width="0.28515625" style="115" bestFit="1" customWidth="1"/>
    <col min="8972" max="8972" width="16" style="115" bestFit="1" customWidth="1"/>
    <col min="8973" max="8973" width="0.7109375" style="115" bestFit="1" customWidth="1"/>
    <col min="8974" max="8974" width="16.140625" style="115" bestFit="1" customWidth="1"/>
    <col min="8975" max="8975" width="12.5703125" style="115" bestFit="1" customWidth="1"/>
    <col min="8976" max="8976" width="4.42578125" style="115" bestFit="1" customWidth="1"/>
    <col min="8977" max="8977" width="20.85546875" style="115" bestFit="1" customWidth="1"/>
    <col min="8978" max="8978" width="16.85546875" style="115" bestFit="1" customWidth="1"/>
    <col min="8979" max="8979" width="17" style="115" bestFit="1" customWidth="1"/>
    <col min="8980" max="8980" width="20.85546875" style="115" bestFit="1" customWidth="1"/>
    <col min="8981" max="8981" width="22.140625" style="115" bestFit="1" customWidth="1"/>
    <col min="8982" max="8982" width="12.5703125" style="115" bestFit="1" customWidth="1"/>
    <col min="8983" max="8983" width="55.28515625" style="115" bestFit="1" customWidth="1"/>
    <col min="8984" max="8984" width="25.85546875" style="115" bestFit="1" customWidth="1"/>
    <col min="8985" max="8985" width="15.85546875" style="115" bestFit="1" customWidth="1"/>
    <col min="8986" max="8986" width="18.28515625" style="115" bestFit="1" customWidth="1"/>
    <col min="8987" max="8987" width="65.5703125" style="115" bestFit="1" customWidth="1"/>
    <col min="8988" max="8988" width="65.7109375" style="115" bestFit="1" customWidth="1"/>
    <col min="8989" max="8989" width="4.7109375" style="115" bestFit="1" customWidth="1"/>
    <col min="8990" max="9216" width="9.140625" style="115"/>
    <col min="9217" max="9217" width="4.7109375" style="115" bestFit="1" customWidth="1"/>
    <col min="9218" max="9218" width="16.85546875" style="115" bestFit="1" customWidth="1"/>
    <col min="9219" max="9219" width="8.85546875" style="115" bestFit="1" customWidth="1"/>
    <col min="9220" max="9220" width="1.140625" style="115" bestFit="1" customWidth="1"/>
    <col min="9221" max="9221" width="25.140625" style="115" bestFit="1" customWidth="1"/>
    <col min="9222" max="9222" width="10.85546875" style="115" bestFit="1" customWidth="1"/>
    <col min="9223" max="9224" width="16.85546875" style="115" bestFit="1" customWidth="1"/>
    <col min="9225" max="9225" width="8.85546875" style="115" bestFit="1" customWidth="1"/>
    <col min="9226" max="9226" width="16" style="115" bestFit="1" customWidth="1"/>
    <col min="9227" max="9227" width="0.28515625" style="115" bestFit="1" customWidth="1"/>
    <col min="9228" max="9228" width="16" style="115" bestFit="1" customWidth="1"/>
    <col min="9229" max="9229" width="0.7109375" style="115" bestFit="1" customWidth="1"/>
    <col min="9230" max="9230" width="16.140625" style="115" bestFit="1" customWidth="1"/>
    <col min="9231" max="9231" width="12.5703125" style="115" bestFit="1" customWidth="1"/>
    <col min="9232" max="9232" width="4.42578125" style="115" bestFit="1" customWidth="1"/>
    <col min="9233" max="9233" width="20.85546875" style="115" bestFit="1" customWidth="1"/>
    <col min="9234" max="9234" width="16.85546875" style="115" bestFit="1" customWidth="1"/>
    <col min="9235" max="9235" width="17" style="115" bestFit="1" customWidth="1"/>
    <col min="9236" max="9236" width="20.85546875" style="115" bestFit="1" customWidth="1"/>
    <col min="9237" max="9237" width="22.140625" style="115" bestFit="1" customWidth="1"/>
    <col min="9238" max="9238" width="12.5703125" style="115" bestFit="1" customWidth="1"/>
    <col min="9239" max="9239" width="55.28515625" style="115" bestFit="1" customWidth="1"/>
    <col min="9240" max="9240" width="25.85546875" style="115" bestFit="1" customWidth="1"/>
    <col min="9241" max="9241" width="15.85546875" style="115" bestFit="1" customWidth="1"/>
    <col min="9242" max="9242" width="18.28515625" style="115" bestFit="1" customWidth="1"/>
    <col min="9243" max="9243" width="65.5703125" style="115" bestFit="1" customWidth="1"/>
    <col min="9244" max="9244" width="65.7109375" style="115" bestFit="1" customWidth="1"/>
    <col min="9245" max="9245" width="4.7109375" style="115" bestFit="1" customWidth="1"/>
    <col min="9246" max="9472" width="9.140625" style="115"/>
    <col min="9473" max="9473" width="4.7109375" style="115" bestFit="1" customWidth="1"/>
    <col min="9474" max="9474" width="16.85546875" style="115" bestFit="1" customWidth="1"/>
    <col min="9475" max="9475" width="8.85546875" style="115" bestFit="1" customWidth="1"/>
    <col min="9476" max="9476" width="1.140625" style="115" bestFit="1" customWidth="1"/>
    <col min="9477" max="9477" width="25.140625" style="115" bestFit="1" customWidth="1"/>
    <col min="9478" max="9478" width="10.85546875" style="115" bestFit="1" customWidth="1"/>
    <col min="9479" max="9480" width="16.85546875" style="115" bestFit="1" customWidth="1"/>
    <col min="9481" max="9481" width="8.85546875" style="115" bestFit="1" customWidth="1"/>
    <col min="9482" max="9482" width="16" style="115" bestFit="1" customWidth="1"/>
    <col min="9483" max="9483" width="0.28515625" style="115" bestFit="1" customWidth="1"/>
    <col min="9484" max="9484" width="16" style="115" bestFit="1" customWidth="1"/>
    <col min="9485" max="9485" width="0.7109375" style="115" bestFit="1" customWidth="1"/>
    <col min="9486" max="9486" width="16.140625" style="115" bestFit="1" customWidth="1"/>
    <col min="9487" max="9487" width="12.5703125" style="115" bestFit="1" customWidth="1"/>
    <col min="9488" max="9488" width="4.42578125" style="115" bestFit="1" customWidth="1"/>
    <col min="9489" max="9489" width="20.85546875" style="115" bestFit="1" customWidth="1"/>
    <col min="9490" max="9490" width="16.85546875" style="115" bestFit="1" customWidth="1"/>
    <col min="9491" max="9491" width="17" style="115" bestFit="1" customWidth="1"/>
    <col min="9492" max="9492" width="20.85546875" style="115" bestFit="1" customWidth="1"/>
    <col min="9493" max="9493" width="22.140625" style="115" bestFit="1" customWidth="1"/>
    <col min="9494" max="9494" width="12.5703125" style="115" bestFit="1" customWidth="1"/>
    <col min="9495" max="9495" width="55.28515625" style="115" bestFit="1" customWidth="1"/>
    <col min="9496" max="9496" width="25.85546875" style="115" bestFit="1" customWidth="1"/>
    <col min="9497" max="9497" width="15.85546875" style="115" bestFit="1" customWidth="1"/>
    <col min="9498" max="9498" width="18.28515625" style="115" bestFit="1" customWidth="1"/>
    <col min="9499" max="9499" width="65.5703125" style="115" bestFit="1" customWidth="1"/>
    <col min="9500" max="9500" width="65.7109375" style="115" bestFit="1" customWidth="1"/>
    <col min="9501" max="9501" width="4.7109375" style="115" bestFit="1" customWidth="1"/>
    <col min="9502" max="9728" width="9.140625" style="115"/>
    <col min="9729" max="9729" width="4.7109375" style="115" bestFit="1" customWidth="1"/>
    <col min="9730" max="9730" width="16.85546875" style="115" bestFit="1" customWidth="1"/>
    <col min="9731" max="9731" width="8.85546875" style="115" bestFit="1" customWidth="1"/>
    <col min="9732" max="9732" width="1.140625" style="115" bestFit="1" customWidth="1"/>
    <col min="9733" max="9733" width="25.140625" style="115" bestFit="1" customWidth="1"/>
    <col min="9734" max="9734" width="10.85546875" style="115" bestFit="1" customWidth="1"/>
    <col min="9735" max="9736" width="16.85546875" style="115" bestFit="1" customWidth="1"/>
    <col min="9737" max="9737" width="8.85546875" style="115" bestFit="1" customWidth="1"/>
    <col min="9738" max="9738" width="16" style="115" bestFit="1" customWidth="1"/>
    <col min="9739" max="9739" width="0.28515625" style="115" bestFit="1" customWidth="1"/>
    <col min="9740" max="9740" width="16" style="115" bestFit="1" customWidth="1"/>
    <col min="9741" max="9741" width="0.7109375" style="115" bestFit="1" customWidth="1"/>
    <col min="9742" max="9742" width="16.140625" style="115" bestFit="1" customWidth="1"/>
    <col min="9743" max="9743" width="12.5703125" style="115" bestFit="1" customWidth="1"/>
    <col min="9744" max="9744" width="4.42578125" style="115" bestFit="1" customWidth="1"/>
    <col min="9745" max="9745" width="20.85546875" style="115" bestFit="1" customWidth="1"/>
    <col min="9746" max="9746" width="16.85546875" style="115" bestFit="1" customWidth="1"/>
    <col min="9747" max="9747" width="17" style="115" bestFit="1" customWidth="1"/>
    <col min="9748" max="9748" width="20.85546875" style="115" bestFit="1" customWidth="1"/>
    <col min="9749" max="9749" width="22.140625" style="115" bestFit="1" customWidth="1"/>
    <col min="9750" max="9750" width="12.5703125" style="115" bestFit="1" customWidth="1"/>
    <col min="9751" max="9751" width="55.28515625" style="115" bestFit="1" customWidth="1"/>
    <col min="9752" max="9752" width="25.85546875" style="115" bestFit="1" customWidth="1"/>
    <col min="9753" max="9753" width="15.85546875" style="115" bestFit="1" customWidth="1"/>
    <col min="9754" max="9754" width="18.28515625" style="115" bestFit="1" customWidth="1"/>
    <col min="9755" max="9755" width="65.5703125" style="115" bestFit="1" customWidth="1"/>
    <col min="9756" max="9756" width="65.7109375" style="115" bestFit="1" customWidth="1"/>
    <col min="9757" max="9757" width="4.7109375" style="115" bestFit="1" customWidth="1"/>
    <col min="9758" max="9984" width="9.140625" style="115"/>
    <col min="9985" max="9985" width="4.7109375" style="115" bestFit="1" customWidth="1"/>
    <col min="9986" max="9986" width="16.85546875" style="115" bestFit="1" customWidth="1"/>
    <col min="9987" max="9987" width="8.85546875" style="115" bestFit="1" customWidth="1"/>
    <col min="9988" max="9988" width="1.140625" style="115" bestFit="1" customWidth="1"/>
    <col min="9989" max="9989" width="25.140625" style="115" bestFit="1" customWidth="1"/>
    <col min="9990" max="9990" width="10.85546875" style="115" bestFit="1" customWidth="1"/>
    <col min="9991" max="9992" width="16.85546875" style="115" bestFit="1" customWidth="1"/>
    <col min="9993" max="9993" width="8.85546875" style="115" bestFit="1" customWidth="1"/>
    <col min="9994" max="9994" width="16" style="115" bestFit="1" customWidth="1"/>
    <col min="9995" max="9995" width="0.28515625" style="115" bestFit="1" customWidth="1"/>
    <col min="9996" max="9996" width="16" style="115" bestFit="1" customWidth="1"/>
    <col min="9997" max="9997" width="0.7109375" style="115" bestFit="1" customWidth="1"/>
    <col min="9998" max="9998" width="16.140625" style="115" bestFit="1" customWidth="1"/>
    <col min="9999" max="9999" width="12.5703125" style="115" bestFit="1" customWidth="1"/>
    <col min="10000" max="10000" width="4.42578125" style="115" bestFit="1" customWidth="1"/>
    <col min="10001" max="10001" width="20.85546875" style="115" bestFit="1" customWidth="1"/>
    <col min="10002" max="10002" width="16.85546875" style="115" bestFit="1" customWidth="1"/>
    <col min="10003" max="10003" width="17" style="115" bestFit="1" customWidth="1"/>
    <col min="10004" max="10004" width="20.85546875" style="115" bestFit="1" customWidth="1"/>
    <col min="10005" max="10005" width="22.140625" style="115" bestFit="1" customWidth="1"/>
    <col min="10006" max="10006" width="12.5703125" style="115" bestFit="1" customWidth="1"/>
    <col min="10007" max="10007" width="55.28515625" style="115" bestFit="1" customWidth="1"/>
    <col min="10008" max="10008" width="25.85546875" style="115" bestFit="1" customWidth="1"/>
    <col min="10009" max="10009" width="15.85546875" style="115" bestFit="1" customWidth="1"/>
    <col min="10010" max="10010" width="18.28515625" style="115" bestFit="1" customWidth="1"/>
    <col min="10011" max="10011" width="65.5703125" style="115" bestFit="1" customWidth="1"/>
    <col min="10012" max="10012" width="65.7109375" style="115" bestFit="1" customWidth="1"/>
    <col min="10013" max="10013" width="4.7109375" style="115" bestFit="1" customWidth="1"/>
    <col min="10014" max="10240" width="9.140625" style="115"/>
    <col min="10241" max="10241" width="4.7109375" style="115" bestFit="1" customWidth="1"/>
    <col min="10242" max="10242" width="16.85546875" style="115" bestFit="1" customWidth="1"/>
    <col min="10243" max="10243" width="8.85546875" style="115" bestFit="1" customWidth="1"/>
    <col min="10244" max="10244" width="1.140625" style="115" bestFit="1" customWidth="1"/>
    <col min="10245" max="10245" width="25.140625" style="115" bestFit="1" customWidth="1"/>
    <col min="10246" max="10246" width="10.85546875" style="115" bestFit="1" customWidth="1"/>
    <col min="10247" max="10248" width="16.85546875" style="115" bestFit="1" customWidth="1"/>
    <col min="10249" max="10249" width="8.85546875" style="115" bestFit="1" customWidth="1"/>
    <col min="10250" max="10250" width="16" style="115" bestFit="1" customWidth="1"/>
    <col min="10251" max="10251" width="0.28515625" style="115" bestFit="1" customWidth="1"/>
    <col min="10252" max="10252" width="16" style="115" bestFit="1" customWidth="1"/>
    <col min="10253" max="10253" width="0.7109375" style="115" bestFit="1" customWidth="1"/>
    <col min="10254" max="10254" width="16.140625" style="115" bestFit="1" customWidth="1"/>
    <col min="10255" max="10255" width="12.5703125" style="115" bestFit="1" customWidth="1"/>
    <col min="10256" max="10256" width="4.42578125" style="115" bestFit="1" customWidth="1"/>
    <col min="10257" max="10257" width="20.85546875" style="115" bestFit="1" customWidth="1"/>
    <col min="10258" max="10258" width="16.85546875" style="115" bestFit="1" customWidth="1"/>
    <col min="10259" max="10259" width="17" style="115" bestFit="1" customWidth="1"/>
    <col min="10260" max="10260" width="20.85546875" style="115" bestFit="1" customWidth="1"/>
    <col min="10261" max="10261" width="22.140625" style="115" bestFit="1" customWidth="1"/>
    <col min="10262" max="10262" width="12.5703125" style="115" bestFit="1" customWidth="1"/>
    <col min="10263" max="10263" width="55.28515625" style="115" bestFit="1" customWidth="1"/>
    <col min="10264" max="10264" width="25.85546875" style="115" bestFit="1" customWidth="1"/>
    <col min="10265" max="10265" width="15.85546875" style="115" bestFit="1" customWidth="1"/>
    <col min="10266" max="10266" width="18.28515625" style="115" bestFit="1" customWidth="1"/>
    <col min="10267" max="10267" width="65.5703125" style="115" bestFit="1" customWidth="1"/>
    <col min="10268" max="10268" width="65.7109375" style="115" bestFit="1" customWidth="1"/>
    <col min="10269" max="10269" width="4.7109375" style="115" bestFit="1" customWidth="1"/>
    <col min="10270" max="10496" width="9.140625" style="115"/>
    <col min="10497" max="10497" width="4.7109375" style="115" bestFit="1" customWidth="1"/>
    <col min="10498" max="10498" width="16.85546875" style="115" bestFit="1" customWidth="1"/>
    <col min="10499" max="10499" width="8.85546875" style="115" bestFit="1" customWidth="1"/>
    <col min="10500" max="10500" width="1.140625" style="115" bestFit="1" customWidth="1"/>
    <col min="10501" max="10501" width="25.140625" style="115" bestFit="1" customWidth="1"/>
    <col min="10502" max="10502" width="10.85546875" style="115" bestFit="1" customWidth="1"/>
    <col min="10503" max="10504" width="16.85546875" style="115" bestFit="1" customWidth="1"/>
    <col min="10505" max="10505" width="8.85546875" style="115" bestFit="1" customWidth="1"/>
    <col min="10506" max="10506" width="16" style="115" bestFit="1" customWidth="1"/>
    <col min="10507" max="10507" width="0.28515625" style="115" bestFit="1" customWidth="1"/>
    <col min="10508" max="10508" width="16" style="115" bestFit="1" customWidth="1"/>
    <col min="10509" max="10509" width="0.7109375" style="115" bestFit="1" customWidth="1"/>
    <col min="10510" max="10510" width="16.140625" style="115" bestFit="1" customWidth="1"/>
    <col min="10511" max="10511" width="12.5703125" style="115" bestFit="1" customWidth="1"/>
    <col min="10512" max="10512" width="4.42578125" style="115" bestFit="1" customWidth="1"/>
    <col min="10513" max="10513" width="20.85546875" style="115" bestFit="1" customWidth="1"/>
    <col min="10514" max="10514" width="16.85546875" style="115" bestFit="1" customWidth="1"/>
    <col min="10515" max="10515" width="17" style="115" bestFit="1" customWidth="1"/>
    <col min="10516" max="10516" width="20.85546875" style="115" bestFit="1" customWidth="1"/>
    <col min="10517" max="10517" width="22.140625" style="115" bestFit="1" customWidth="1"/>
    <col min="10518" max="10518" width="12.5703125" style="115" bestFit="1" customWidth="1"/>
    <col min="10519" max="10519" width="55.28515625" style="115" bestFit="1" customWidth="1"/>
    <col min="10520" max="10520" width="25.85546875" style="115" bestFit="1" customWidth="1"/>
    <col min="10521" max="10521" width="15.85546875" style="115" bestFit="1" customWidth="1"/>
    <col min="10522" max="10522" width="18.28515625" style="115" bestFit="1" customWidth="1"/>
    <col min="10523" max="10523" width="65.5703125" style="115" bestFit="1" customWidth="1"/>
    <col min="10524" max="10524" width="65.7109375" style="115" bestFit="1" customWidth="1"/>
    <col min="10525" max="10525" width="4.7109375" style="115" bestFit="1" customWidth="1"/>
    <col min="10526" max="10752" width="9.140625" style="115"/>
    <col min="10753" max="10753" width="4.7109375" style="115" bestFit="1" customWidth="1"/>
    <col min="10754" max="10754" width="16.85546875" style="115" bestFit="1" customWidth="1"/>
    <col min="10755" max="10755" width="8.85546875" style="115" bestFit="1" customWidth="1"/>
    <col min="10756" max="10756" width="1.140625" style="115" bestFit="1" customWidth="1"/>
    <col min="10757" max="10757" width="25.140625" style="115" bestFit="1" customWidth="1"/>
    <col min="10758" max="10758" width="10.85546875" style="115" bestFit="1" customWidth="1"/>
    <col min="10759" max="10760" width="16.85546875" style="115" bestFit="1" customWidth="1"/>
    <col min="10761" max="10761" width="8.85546875" style="115" bestFit="1" customWidth="1"/>
    <col min="10762" max="10762" width="16" style="115" bestFit="1" customWidth="1"/>
    <col min="10763" max="10763" width="0.28515625" style="115" bestFit="1" customWidth="1"/>
    <col min="10764" max="10764" width="16" style="115" bestFit="1" customWidth="1"/>
    <col min="10765" max="10765" width="0.7109375" style="115" bestFit="1" customWidth="1"/>
    <col min="10766" max="10766" width="16.140625" style="115" bestFit="1" customWidth="1"/>
    <col min="10767" max="10767" width="12.5703125" style="115" bestFit="1" customWidth="1"/>
    <col min="10768" max="10768" width="4.42578125" style="115" bestFit="1" customWidth="1"/>
    <col min="10769" max="10769" width="20.85546875" style="115" bestFit="1" customWidth="1"/>
    <col min="10770" max="10770" width="16.85546875" style="115" bestFit="1" customWidth="1"/>
    <col min="10771" max="10771" width="17" style="115" bestFit="1" customWidth="1"/>
    <col min="10772" max="10772" width="20.85546875" style="115" bestFit="1" customWidth="1"/>
    <col min="10773" max="10773" width="22.140625" style="115" bestFit="1" customWidth="1"/>
    <col min="10774" max="10774" width="12.5703125" style="115" bestFit="1" customWidth="1"/>
    <col min="10775" max="10775" width="55.28515625" style="115" bestFit="1" customWidth="1"/>
    <col min="10776" max="10776" width="25.85546875" style="115" bestFit="1" customWidth="1"/>
    <col min="10777" max="10777" width="15.85546875" style="115" bestFit="1" customWidth="1"/>
    <col min="10778" max="10778" width="18.28515625" style="115" bestFit="1" customWidth="1"/>
    <col min="10779" max="10779" width="65.5703125" style="115" bestFit="1" customWidth="1"/>
    <col min="10780" max="10780" width="65.7109375" style="115" bestFit="1" customWidth="1"/>
    <col min="10781" max="10781" width="4.7109375" style="115" bestFit="1" customWidth="1"/>
    <col min="10782" max="11008" width="9.140625" style="115"/>
    <col min="11009" max="11009" width="4.7109375" style="115" bestFit="1" customWidth="1"/>
    <col min="11010" max="11010" width="16.85546875" style="115" bestFit="1" customWidth="1"/>
    <col min="11011" max="11011" width="8.85546875" style="115" bestFit="1" customWidth="1"/>
    <col min="11012" max="11012" width="1.140625" style="115" bestFit="1" customWidth="1"/>
    <col min="11013" max="11013" width="25.140625" style="115" bestFit="1" customWidth="1"/>
    <col min="11014" max="11014" width="10.85546875" style="115" bestFit="1" customWidth="1"/>
    <col min="11015" max="11016" width="16.85546875" style="115" bestFit="1" customWidth="1"/>
    <col min="11017" max="11017" width="8.85546875" style="115" bestFit="1" customWidth="1"/>
    <col min="11018" max="11018" width="16" style="115" bestFit="1" customWidth="1"/>
    <col min="11019" max="11019" width="0.28515625" style="115" bestFit="1" customWidth="1"/>
    <col min="11020" max="11020" width="16" style="115" bestFit="1" customWidth="1"/>
    <col min="11021" max="11021" width="0.7109375" style="115" bestFit="1" customWidth="1"/>
    <col min="11022" max="11022" width="16.140625" style="115" bestFit="1" customWidth="1"/>
    <col min="11023" max="11023" width="12.5703125" style="115" bestFit="1" customWidth="1"/>
    <col min="11024" max="11024" width="4.42578125" style="115" bestFit="1" customWidth="1"/>
    <col min="11025" max="11025" width="20.85546875" style="115" bestFit="1" customWidth="1"/>
    <col min="11026" max="11026" width="16.85546875" style="115" bestFit="1" customWidth="1"/>
    <col min="11027" max="11027" width="17" style="115" bestFit="1" customWidth="1"/>
    <col min="11028" max="11028" width="20.85546875" style="115" bestFit="1" customWidth="1"/>
    <col min="11029" max="11029" width="22.140625" style="115" bestFit="1" customWidth="1"/>
    <col min="11030" max="11030" width="12.5703125" style="115" bestFit="1" customWidth="1"/>
    <col min="11031" max="11031" width="55.28515625" style="115" bestFit="1" customWidth="1"/>
    <col min="11032" max="11032" width="25.85546875" style="115" bestFit="1" customWidth="1"/>
    <col min="11033" max="11033" width="15.85546875" style="115" bestFit="1" customWidth="1"/>
    <col min="11034" max="11034" width="18.28515625" style="115" bestFit="1" customWidth="1"/>
    <col min="11035" max="11035" width="65.5703125" style="115" bestFit="1" customWidth="1"/>
    <col min="11036" max="11036" width="65.7109375" style="115" bestFit="1" customWidth="1"/>
    <col min="11037" max="11037" width="4.7109375" style="115" bestFit="1" customWidth="1"/>
    <col min="11038" max="11264" width="9.140625" style="115"/>
    <col min="11265" max="11265" width="4.7109375" style="115" bestFit="1" customWidth="1"/>
    <col min="11266" max="11266" width="16.85546875" style="115" bestFit="1" customWidth="1"/>
    <col min="11267" max="11267" width="8.85546875" style="115" bestFit="1" customWidth="1"/>
    <col min="11268" max="11268" width="1.140625" style="115" bestFit="1" customWidth="1"/>
    <col min="11269" max="11269" width="25.140625" style="115" bestFit="1" customWidth="1"/>
    <col min="11270" max="11270" width="10.85546875" style="115" bestFit="1" customWidth="1"/>
    <col min="11271" max="11272" width="16.85546875" style="115" bestFit="1" customWidth="1"/>
    <col min="11273" max="11273" width="8.85546875" style="115" bestFit="1" customWidth="1"/>
    <col min="11274" max="11274" width="16" style="115" bestFit="1" customWidth="1"/>
    <col min="11275" max="11275" width="0.28515625" style="115" bestFit="1" customWidth="1"/>
    <col min="11276" max="11276" width="16" style="115" bestFit="1" customWidth="1"/>
    <col min="11277" max="11277" width="0.7109375" style="115" bestFit="1" customWidth="1"/>
    <col min="11278" max="11278" width="16.140625" style="115" bestFit="1" customWidth="1"/>
    <col min="11279" max="11279" width="12.5703125" style="115" bestFit="1" customWidth="1"/>
    <col min="11280" max="11280" width="4.42578125" style="115" bestFit="1" customWidth="1"/>
    <col min="11281" max="11281" width="20.85546875" style="115" bestFit="1" customWidth="1"/>
    <col min="11282" max="11282" width="16.85546875" style="115" bestFit="1" customWidth="1"/>
    <col min="11283" max="11283" width="17" style="115" bestFit="1" customWidth="1"/>
    <col min="11284" max="11284" width="20.85546875" style="115" bestFit="1" customWidth="1"/>
    <col min="11285" max="11285" width="22.140625" style="115" bestFit="1" customWidth="1"/>
    <col min="11286" max="11286" width="12.5703125" style="115" bestFit="1" customWidth="1"/>
    <col min="11287" max="11287" width="55.28515625" style="115" bestFit="1" customWidth="1"/>
    <col min="11288" max="11288" width="25.85546875" style="115" bestFit="1" customWidth="1"/>
    <col min="11289" max="11289" width="15.85546875" style="115" bestFit="1" customWidth="1"/>
    <col min="11290" max="11290" width="18.28515625" style="115" bestFit="1" customWidth="1"/>
    <col min="11291" max="11291" width="65.5703125" style="115" bestFit="1" customWidth="1"/>
    <col min="11292" max="11292" width="65.7109375" style="115" bestFit="1" customWidth="1"/>
    <col min="11293" max="11293" width="4.7109375" style="115" bestFit="1" customWidth="1"/>
    <col min="11294" max="11520" width="9.140625" style="115"/>
    <col min="11521" max="11521" width="4.7109375" style="115" bestFit="1" customWidth="1"/>
    <col min="11522" max="11522" width="16.85546875" style="115" bestFit="1" customWidth="1"/>
    <col min="11523" max="11523" width="8.85546875" style="115" bestFit="1" customWidth="1"/>
    <col min="11524" max="11524" width="1.140625" style="115" bestFit="1" customWidth="1"/>
    <col min="11525" max="11525" width="25.140625" style="115" bestFit="1" customWidth="1"/>
    <col min="11526" max="11526" width="10.85546875" style="115" bestFit="1" customWidth="1"/>
    <col min="11527" max="11528" width="16.85546875" style="115" bestFit="1" customWidth="1"/>
    <col min="11529" max="11529" width="8.85546875" style="115" bestFit="1" customWidth="1"/>
    <col min="11530" max="11530" width="16" style="115" bestFit="1" customWidth="1"/>
    <col min="11531" max="11531" width="0.28515625" style="115" bestFit="1" customWidth="1"/>
    <col min="11532" max="11532" width="16" style="115" bestFit="1" customWidth="1"/>
    <col min="11533" max="11533" width="0.7109375" style="115" bestFit="1" customWidth="1"/>
    <col min="11534" max="11534" width="16.140625" style="115" bestFit="1" customWidth="1"/>
    <col min="11535" max="11535" width="12.5703125" style="115" bestFit="1" customWidth="1"/>
    <col min="11536" max="11536" width="4.42578125" style="115" bestFit="1" customWidth="1"/>
    <col min="11537" max="11537" width="20.85546875" style="115" bestFit="1" customWidth="1"/>
    <col min="11538" max="11538" width="16.85546875" style="115" bestFit="1" customWidth="1"/>
    <col min="11539" max="11539" width="17" style="115" bestFit="1" customWidth="1"/>
    <col min="11540" max="11540" width="20.85546875" style="115" bestFit="1" customWidth="1"/>
    <col min="11541" max="11541" width="22.140625" style="115" bestFit="1" customWidth="1"/>
    <col min="11542" max="11542" width="12.5703125" style="115" bestFit="1" customWidth="1"/>
    <col min="11543" max="11543" width="55.28515625" style="115" bestFit="1" customWidth="1"/>
    <col min="11544" max="11544" width="25.85546875" style="115" bestFit="1" customWidth="1"/>
    <col min="11545" max="11545" width="15.85546875" style="115" bestFit="1" customWidth="1"/>
    <col min="11546" max="11546" width="18.28515625" style="115" bestFit="1" customWidth="1"/>
    <col min="11547" max="11547" width="65.5703125" style="115" bestFit="1" customWidth="1"/>
    <col min="11548" max="11548" width="65.7109375" style="115" bestFit="1" customWidth="1"/>
    <col min="11549" max="11549" width="4.7109375" style="115" bestFit="1" customWidth="1"/>
    <col min="11550" max="11776" width="9.140625" style="115"/>
    <col min="11777" max="11777" width="4.7109375" style="115" bestFit="1" customWidth="1"/>
    <col min="11778" max="11778" width="16.85546875" style="115" bestFit="1" customWidth="1"/>
    <col min="11779" max="11779" width="8.85546875" style="115" bestFit="1" customWidth="1"/>
    <col min="11780" max="11780" width="1.140625" style="115" bestFit="1" customWidth="1"/>
    <col min="11781" max="11781" width="25.140625" style="115" bestFit="1" customWidth="1"/>
    <col min="11782" max="11782" width="10.85546875" style="115" bestFit="1" customWidth="1"/>
    <col min="11783" max="11784" width="16.85546875" style="115" bestFit="1" customWidth="1"/>
    <col min="11785" max="11785" width="8.85546875" style="115" bestFit="1" customWidth="1"/>
    <col min="11786" max="11786" width="16" style="115" bestFit="1" customWidth="1"/>
    <col min="11787" max="11787" width="0.28515625" style="115" bestFit="1" customWidth="1"/>
    <col min="11788" max="11788" width="16" style="115" bestFit="1" customWidth="1"/>
    <col min="11789" max="11789" width="0.7109375" style="115" bestFit="1" customWidth="1"/>
    <col min="11790" max="11790" width="16.140625" style="115" bestFit="1" customWidth="1"/>
    <col min="11791" max="11791" width="12.5703125" style="115" bestFit="1" customWidth="1"/>
    <col min="11792" max="11792" width="4.42578125" style="115" bestFit="1" customWidth="1"/>
    <col min="11793" max="11793" width="20.85546875" style="115" bestFit="1" customWidth="1"/>
    <col min="11794" max="11794" width="16.85546875" style="115" bestFit="1" customWidth="1"/>
    <col min="11795" max="11795" width="17" style="115" bestFit="1" customWidth="1"/>
    <col min="11796" max="11796" width="20.85546875" style="115" bestFit="1" customWidth="1"/>
    <col min="11797" max="11797" width="22.140625" style="115" bestFit="1" customWidth="1"/>
    <col min="11798" max="11798" width="12.5703125" style="115" bestFit="1" customWidth="1"/>
    <col min="11799" max="11799" width="55.28515625" style="115" bestFit="1" customWidth="1"/>
    <col min="11800" max="11800" width="25.85546875" style="115" bestFit="1" customWidth="1"/>
    <col min="11801" max="11801" width="15.85546875" style="115" bestFit="1" customWidth="1"/>
    <col min="11802" max="11802" width="18.28515625" style="115" bestFit="1" customWidth="1"/>
    <col min="11803" max="11803" width="65.5703125" style="115" bestFit="1" customWidth="1"/>
    <col min="11804" max="11804" width="65.7109375" style="115" bestFit="1" customWidth="1"/>
    <col min="11805" max="11805" width="4.7109375" style="115" bestFit="1" customWidth="1"/>
    <col min="11806" max="12032" width="9.140625" style="115"/>
    <col min="12033" max="12033" width="4.7109375" style="115" bestFit="1" customWidth="1"/>
    <col min="12034" max="12034" width="16.85546875" style="115" bestFit="1" customWidth="1"/>
    <col min="12035" max="12035" width="8.85546875" style="115" bestFit="1" customWidth="1"/>
    <col min="12036" max="12036" width="1.140625" style="115" bestFit="1" customWidth="1"/>
    <col min="12037" max="12037" width="25.140625" style="115" bestFit="1" customWidth="1"/>
    <col min="12038" max="12038" width="10.85546875" style="115" bestFit="1" customWidth="1"/>
    <col min="12039" max="12040" width="16.85546875" style="115" bestFit="1" customWidth="1"/>
    <col min="12041" max="12041" width="8.85546875" style="115" bestFit="1" customWidth="1"/>
    <col min="12042" max="12042" width="16" style="115" bestFit="1" customWidth="1"/>
    <col min="12043" max="12043" width="0.28515625" style="115" bestFit="1" customWidth="1"/>
    <col min="12044" max="12044" width="16" style="115" bestFit="1" customWidth="1"/>
    <col min="12045" max="12045" width="0.7109375" style="115" bestFit="1" customWidth="1"/>
    <col min="12046" max="12046" width="16.140625" style="115" bestFit="1" customWidth="1"/>
    <col min="12047" max="12047" width="12.5703125" style="115" bestFit="1" customWidth="1"/>
    <col min="12048" max="12048" width="4.42578125" style="115" bestFit="1" customWidth="1"/>
    <col min="12049" max="12049" width="20.85546875" style="115" bestFit="1" customWidth="1"/>
    <col min="12050" max="12050" width="16.85546875" style="115" bestFit="1" customWidth="1"/>
    <col min="12051" max="12051" width="17" style="115" bestFit="1" customWidth="1"/>
    <col min="12052" max="12052" width="20.85546875" style="115" bestFit="1" customWidth="1"/>
    <col min="12053" max="12053" width="22.140625" style="115" bestFit="1" customWidth="1"/>
    <col min="12054" max="12054" width="12.5703125" style="115" bestFit="1" customWidth="1"/>
    <col min="12055" max="12055" width="55.28515625" style="115" bestFit="1" customWidth="1"/>
    <col min="12056" max="12056" width="25.85546875" style="115" bestFit="1" customWidth="1"/>
    <col min="12057" max="12057" width="15.85546875" style="115" bestFit="1" customWidth="1"/>
    <col min="12058" max="12058" width="18.28515625" style="115" bestFit="1" customWidth="1"/>
    <col min="12059" max="12059" width="65.5703125" style="115" bestFit="1" customWidth="1"/>
    <col min="12060" max="12060" width="65.7109375" style="115" bestFit="1" customWidth="1"/>
    <col min="12061" max="12061" width="4.7109375" style="115" bestFit="1" customWidth="1"/>
    <col min="12062" max="12288" width="9.140625" style="115"/>
    <col min="12289" max="12289" width="4.7109375" style="115" bestFit="1" customWidth="1"/>
    <col min="12290" max="12290" width="16.85546875" style="115" bestFit="1" customWidth="1"/>
    <col min="12291" max="12291" width="8.85546875" style="115" bestFit="1" customWidth="1"/>
    <col min="12292" max="12292" width="1.140625" style="115" bestFit="1" customWidth="1"/>
    <col min="12293" max="12293" width="25.140625" style="115" bestFit="1" customWidth="1"/>
    <col min="12294" max="12294" width="10.85546875" style="115" bestFit="1" customWidth="1"/>
    <col min="12295" max="12296" width="16.85546875" style="115" bestFit="1" customWidth="1"/>
    <col min="12297" max="12297" width="8.85546875" style="115" bestFit="1" customWidth="1"/>
    <col min="12298" max="12298" width="16" style="115" bestFit="1" customWidth="1"/>
    <col min="12299" max="12299" width="0.28515625" style="115" bestFit="1" customWidth="1"/>
    <col min="12300" max="12300" width="16" style="115" bestFit="1" customWidth="1"/>
    <col min="12301" max="12301" width="0.7109375" style="115" bestFit="1" customWidth="1"/>
    <col min="12302" max="12302" width="16.140625" style="115" bestFit="1" customWidth="1"/>
    <col min="12303" max="12303" width="12.5703125" style="115" bestFit="1" customWidth="1"/>
    <col min="12304" max="12304" width="4.42578125" style="115" bestFit="1" customWidth="1"/>
    <col min="12305" max="12305" width="20.85546875" style="115" bestFit="1" customWidth="1"/>
    <col min="12306" max="12306" width="16.85546875" style="115" bestFit="1" customWidth="1"/>
    <col min="12307" max="12307" width="17" style="115" bestFit="1" customWidth="1"/>
    <col min="12308" max="12308" width="20.85546875" style="115" bestFit="1" customWidth="1"/>
    <col min="12309" max="12309" width="22.140625" style="115" bestFit="1" customWidth="1"/>
    <col min="12310" max="12310" width="12.5703125" style="115" bestFit="1" customWidth="1"/>
    <col min="12311" max="12311" width="55.28515625" style="115" bestFit="1" customWidth="1"/>
    <col min="12312" max="12312" width="25.85546875" style="115" bestFit="1" customWidth="1"/>
    <col min="12313" max="12313" width="15.85546875" style="115" bestFit="1" customWidth="1"/>
    <col min="12314" max="12314" width="18.28515625" style="115" bestFit="1" customWidth="1"/>
    <col min="12315" max="12315" width="65.5703125" style="115" bestFit="1" customWidth="1"/>
    <col min="12316" max="12316" width="65.7109375" style="115" bestFit="1" customWidth="1"/>
    <col min="12317" max="12317" width="4.7109375" style="115" bestFit="1" customWidth="1"/>
    <col min="12318" max="12544" width="9.140625" style="115"/>
    <col min="12545" max="12545" width="4.7109375" style="115" bestFit="1" customWidth="1"/>
    <col min="12546" max="12546" width="16.85546875" style="115" bestFit="1" customWidth="1"/>
    <col min="12547" max="12547" width="8.85546875" style="115" bestFit="1" customWidth="1"/>
    <col min="12548" max="12548" width="1.140625" style="115" bestFit="1" customWidth="1"/>
    <col min="12549" max="12549" width="25.140625" style="115" bestFit="1" customWidth="1"/>
    <col min="12550" max="12550" width="10.85546875" style="115" bestFit="1" customWidth="1"/>
    <col min="12551" max="12552" width="16.85546875" style="115" bestFit="1" customWidth="1"/>
    <col min="12553" max="12553" width="8.85546875" style="115" bestFit="1" customWidth="1"/>
    <col min="12554" max="12554" width="16" style="115" bestFit="1" customWidth="1"/>
    <col min="12555" max="12555" width="0.28515625" style="115" bestFit="1" customWidth="1"/>
    <col min="12556" max="12556" width="16" style="115" bestFit="1" customWidth="1"/>
    <col min="12557" max="12557" width="0.7109375" style="115" bestFit="1" customWidth="1"/>
    <col min="12558" max="12558" width="16.140625" style="115" bestFit="1" customWidth="1"/>
    <col min="12559" max="12559" width="12.5703125" style="115" bestFit="1" customWidth="1"/>
    <col min="12560" max="12560" width="4.42578125" style="115" bestFit="1" customWidth="1"/>
    <col min="12561" max="12561" width="20.85546875" style="115" bestFit="1" customWidth="1"/>
    <col min="12562" max="12562" width="16.85546875" style="115" bestFit="1" customWidth="1"/>
    <col min="12563" max="12563" width="17" style="115" bestFit="1" customWidth="1"/>
    <col min="12564" max="12564" width="20.85546875" style="115" bestFit="1" customWidth="1"/>
    <col min="12565" max="12565" width="22.140625" style="115" bestFit="1" customWidth="1"/>
    <col min="12566" max="12566" width="12.5703125" style="115" bestFit="1" customWidth="1"/>
    <col min="12567" max="12567" width="55.28515625" style="115" bestFit="1" customWidth="1"/>
    <col min="12568" max="12568" width="25.85546875" style="115" bestFit="1" customWidth="1"/>
    <col min="12569" max="12569" width="15.85546875" style="115" bestFit="1" customWidth="1"/>
    <col min="12570" max="12570" width="18.28515625" style="115" bestFit="1" customWidth="1"/>
    <col min="12571" max="12571" width="65.5703125" style="115" bestFit="1" customWidth="1"/>
    <col min="12572" max="12572" width="65.7109375" style="115" bestFit="1" customWidth="1"/>
    <col min="12573" max="12573" width="4.7109375" style="115" bestFit="1" customWidth="1"/>
    <col min="12574" max="12800" width="9.140625" style="115"/>
    <col min="12801" max="12801" width="4.7109375" style="115" bestFit="1" customWidth="1"/>
    <col min="12802" max="12802" width="16.85546875" style="115" bestFit="1" customWidth="1"/>
    <col min="12803" max="12803" width="8.85546875" style="115" bestFit="1" customWidth="1"/>
    <col min="12804" max="12804" width="1.140625" style="115" bestFit="1" customWidth="1"/>
    <col min="12805" max="12805" width="25.140625" style="115" bestFit="1" customWidth="1"/>
    <col min="12806" max="12806" width="10.85546875" style="115" bestFit="1" customWidth="1"/>
    <col min="12807" max="12808" width="16.85546875" style="115" bestFit="1" customWidth="1"/>
    <col min="12809" max="12809" width="8.85546875" style="115" bestFit="1" customWidth="1"/>
    <col min="12810" max="12810" width="16" style="115" bestFit="1" customWidth="1"/>
    <col min="12811" max="12811" width="0.28515625" style="115" bestFit="1" customWidth="1"/>
    <col min="12812" max="12812" width="16" style="115" bestFit="1" customWidth="1"/>
    <col min="12813" max="12813" width="0.7109375" style="115" bestFit="1" customWidth="1"/>
    <col min="12814" max="12814" width="16.140625" style="115" bestFit="1" customWidth="1"/>
    <col min="12815" max="12815" width="12.5703125" style="115" bestFit="1" customWidth="1"/>
    <col min="12816" max="12816" width="4.42578125" style="115" bestFit="1" customWidth="1"/>
    <col min="12817" max="12817" width="20.85546875" style="115" bestFit="1" customWidth="1"/>
    <col min="12818" max="12818" width="16.85546875" style="115" bestFit="1" customWidth="1"/>
    <col min="12819" max="12819" width="17" style="115" bestFit="1" customWidth="1"/>
    <col min="12820" max="12820" width="20.85546875" style="115" bestFit="1" customWidth="1"/>
    <col min="12821" max="12821" width="22.140625" style="115" bestFit="1" customWidth="1"/>
    <col min="12822" max="12822" width="12.5703125" style="115" bestFit="1" customWidth="1"/>
    <col min="12823" max="12823" width="55.28515625" style="115" bestFit="1" customWidth="1"/>
    <col min="12824" max="12824" width="25.85546875" style="115" bestFit="1" customWidth="1"/>
    <col min="12825" max="12825" width="15.85546875" style="115" bestFit="1" customWidth="1"/>
    <col min="12826" max="12826" width="18.28515625" style="115" bestFit="1" customWidth="1"/>
    <col min="12827" max="12827" width="65.5703125" style="115" bestFit="1" customWidth="1"/>
    <col min="12828" max="12828" width="65.7109375" style="115" bestFit="1" customWidth="1"/>
    <col min="12829" max="12829" width="4.7109375" style="115" bestFit="1" customWidth="1"/>
    <col min="12830" max="13056" width="9.140625" style="115"/>
    <col min="13057" max="13057" width="4.7109375" style="115" bestFit="1" customWidth="1"/>
    <col min="13058" max="13058" width="16.85546875" style="115" bestFit="1" customWidth="1"/>
    <col min="13059" max="13059" width="8.85546875" style="115" bestFit="1" customWidth="1"/>
    <col min="13060" max="13060" width="1.140625" style="115" bestFit="1" customWidth="1"/>
    <col min="13061" max="13061" width="25.140625" style="115" bestFit="1" customWidth="1"/>
    <col min="13062" max="13062" width="10.85546875" style="115" bestFit="1" customWidth="1"/>
    <col min="13063" max="13064" width="16.85546875" style="115" bestFit="1" customWidth="1"/>
    <col min="13065" max="13065" width="8.85546875" style="115" bestFit="1" customWidth="1"/>
    <col min="13066" max="13066" width="16" style="115" bestFit="1" customWidth="1"/>
    <col min="13067" max="13067" width="0.28515625" style="115" bestFit="1" customWidth="1"/>
    <col min="13068" max="13068" width="16" style="115" bestFit="1" customWidth="1"/>
    <col min="13069" max="13069" width="0.7109375" style="115" bestFit="1" customWidth="1"/>
    <col min="13070" max="13070" width="16.140625" style="115" bestFit="1" customWidth="1"/>
    <col min="13071" max="13071" width="12.5703125" style="115" bestFit="1" customWidth="1"/>
    <col min="13072" max="13072" width="4.42578125" style="115" bestFit="1" customWidth="1"/>
    <col min="13073" max="13073" width="20.85546875" style="115" bestFit="1" customWidth="1"/>
    <col min="13074" max="13074" width="16.85546875" style="115" bestFit="1" customWidth="1"/>
    <col min="13075" max="13075" width="17" style="115" bestFit="1" customWidth="1"/>
    <col min="13076" max="13076" width="20.85546875" style="115" bestFit="1" customWidth="1"/>
    <col min="13077" max="13077" width="22.140625" style="115" bestFit="1" customWidth="1"/>
    <col min="13078" max="13078" width="12.5703125" style="115" bestFit="1" customWidth="1"/>
    <col min="13079" max="13079" width="55.28515625" style="115" bestFit="1" customWidth="1"/>
    <col min="13080" max="13080" width="25.85546875" style="115" bestFit="1" customWidth="1"/>
    <col min="13081" max="13081" width="15.85546875" style="115" bestFit="1" customWidth="1"/>
    <col min="13082" max="13082" width="18.28515625" style="115" bestFit="1" customWidth="1"/>
    <col min="13083" max="13083" width="65.5703125" style="115" bestFit="1" customWidth="1"/>
    <col min="13084" max="13084" width="65.7109375" style="115" bestFit="1" customWidth="1"/>
    <col min="13085" max="13085" width="4.7109375" style="115" bestFit="1" customWidth="1"/>
    <col min="13086" max="13312" width="9.140625" style="115"/>
    <col min="13313" max="13313" width="4.7109375" style="115" bestFit="1" customWidth="1"/>
    <col min="13314" max="13314" width="16.85546875" style="115" bestFit="1" customWidth="1"/>
    <col min="13315" max="13315" width="8.85546875" style="115" bestFit="1" customWidth="1"/>
    <col min="13316" max="13316" width="1.140625" style="115" bestFit="1" customWidth="1"/>
    <col min="13317" max="13317" width="25.140625" style="115" bestFit="1" customWidth="1"/>
    <col min="13318" max="13318" width="10.85546875" style="115" bestFit="1" customWidth="1"/>
    <col min="13319" max="13320" width="16.85546875" style="115" bestFit="1" customWidth="1"/>
    <col min="13321" max="13321" width="8.85546875" style="115" bestFit="1" customWidth="1"/>
    <col min="13322" max="13322" width="16" style="115" bestFit="1" customWidth="1"/>
    <col min="13323" max="13323" width="0.28515625" style="115" bestFit="1" customWidth="1"/>
    <col min="13324" max="13324" width="16" style="115" bestFit="1" customWidth="1"/>
    <col min="13325" max="13325" width="0.7109375" style="115" bestFit="1" customWidth="1"/>
    <col min="13326" max="13326" width="16.140625" style="115" bestFit="1" customWidth="1"/>
    <col min="13327" max="13327" width="12.5703125" style="115" bestFit="1" customWidth="1"/>
    <col min="13328" max="13328" width="4.42578125" style="115" bestFit="1" customWidth="1"/>
    <col min="13329" max="13329" width="20.85546875" style="115" bestFit="1" customWidth="1"/>
    <col min="13330" max="13330" width="16.85546875" style="115" bestFit="1" customWidth="1"/>
    <col min="13331" max="13331" width="17" style="115" bestFit="1" customWidth="1"/>
    <col min="13332" max="13332" width="20.85546875" style="115" bestFit="1" customWidth="1"/>
    <col min="13333" max="13333" width="22.140625" style="115" bestFit="1" customWidth="1"/>
    <col min="13334" max="13334" width="12.5703125" style="115" bestFit="1" customWidth="1"/>
    <col min="13335" max="13335" width="55.28515625" style="115" bestFit="1" customWidth="1"/>
    <col min="13336" max="13336" width="25.85546875" style="115" bestFit="1" customWidth="1"/>
    <col min="13337" max="13337" width="15.85546875" style="115" bestFit="1" customWidth="1"/>
    <col min="13338" max="13338" width="18.28515625" style="115" bestFit="1" customWidth="1"/>
    <col min="13339" max="13339" width="65.5703125" style="115" bestFit="1" customWidth="1"/>
    <col min="13340" max="13340" width="65.7109375" style="115" bestFit="1" customWidth="1"/>
    <col min="13341" max="13341" width="4.7109375" style="115" bestFit="1" customWidth="1"/>
    <col min="13342" max="13568" width="9.140625" style="115"/>
    <col min="13569" max="13569" width="4.7109375" style="115" bestFit="1" customWidth="1"/>
    <col min="13570" max="13570" width="16.85546875" style="115" bestFit="1" customWidth="1"/>
    <col min="13571" max="13571" width="8.85546875" style="115" bestFit="1" customWidth="1"/>
    <col min="13572" max="13572" width="1.140625" style="115" bestFit="1" customWidth="1"/>
    <col min="13573" max="13573" width="25.140625" style="115" bestFit="1" customWidth="1"/>
    <col min="13574" max="13574" width="10.85546875" style="115" bestFit="1" customWidth="1"/>
    <col min="13575" max="13576" width="16.85546875" style="115" bestFit="1" customWidth="1"/>
    <col min="13577" max="13577" width="8.85546875" style="115" bestFit="1" customWidth="1"/>
    <col min="13578" max="13578" width="16" style="115" bestFit="1" customWidth="1"/>
    <col min="13579" max="13579" width="0.28515625" style="115" bestFit="1" customWidth="1"/>
    <col min="13580" max="13580" width="16" style="115" bestFit="1" customWidth="1"/>
    <col min="13581" max="13581" width="0.7109375" style="115" bestFit="1" customWidth="1"/>
    <col min="13582" max="13582" width="16.140625" style="115" bestFit="1" customWidth="1"/>
    <col min="13583" max="13583" width="12.5703125" style="115" bestFit="1" customWidth="1"/>
    <col min="13584" max="13584" width="4.42578125" style="115" bestFit="1" customWidth="1"/>
    <col min="13585" max="13585" width="20.85546875" style="115" bestFit="1" customWidth="1"/>
    <col min="13586" max="13586" width="16.85546875" style="115" bestFit="1" customWidth="1"/>
    <col min="13587" max="13587" width="17" style="115" bestFit="1" customWidth="1"/>
    <col min="13588" max="13588" width="20.85546875" style="115" bestFit="1" customWidth="1"/>
    <col min="13589" max="13589" width="22.140625" style="115" bestFit="1" customWidth="1"/>
    <col min="13590" max="13590" width="12.5703125" style="115" bestFit="1" customWidth="1"/>
    <col min="13591" max="13591" width="55.28515625" style="115" bestFit="1" customWidth="1"/>
    <col min="13592" max="13592" width="25.85546875" style="115" bestFit="1" customWidth="1"/>
    <col min="13593" max="13593" width="15.85546875" style="115" bestFit="1" customWidth="1"/>
    <col min="13594" max="13594" width="18.28515625" style="115" bestFit="1" customWidth="1"/>
    <col min="13595" max="13595" width="65.5703125" style="115" bestFit="1" customWidth="1"/>
    <col min="13596" max="13596" width="65.7109375" style="115" bestFit="1" customWidth="1"/>
    <col min="13597" max="13597" width="4.7109375" style="115" bestFit="1" customWidth="1"/>
    <col min="13598" max="13824" width="9.140625" style="115"/>
    <col min="13825" max="13825" width="4.7109375" style="115" bestFit="1" customWidth="1"/>
    <col min="13826" max="13826" width="16.85546875" style="115" bestFit="1" customWidth="1"/>
    <col min="13827" max="13827" width="8.85546875" style="115" bestFit="1" customWidth="1"/>
    <col min="13828" max="13828" width="1.140625" style="115" bestFit="1" customWidth="1"/>
    <col min="13829" max="13829" width="25.140625" style="115" bestFit="1" customWidth="1"/>
    <col min="13830" max="13830" width="10.85546875" style="115" bestFit="1" customWidth="1"/>
    <col min="13831" max="13832" width="16.85546875" style="115" bestFit="1" customWidth="1"/>
    <col min="13833" max="13833" width="8.85546875" style="115" bestFit="1" customWidth="1"/>
    <col min="13834" max="13834" width="16" style="115" bestFit="1" customWidth="1"/>
    <col min="13835" max="13835" width="0.28515625" style="115" bestFit="1" customWidth="1"/>
    <col min="13836" max="13836" width="16" style="115" bestFit="1" customWidth="1"/>
    <col min="13837" max="13837" width="0.7109375" style="115" bestFit="1" customWidth="1"/>
    <col min="13838" max="13838" width="16.140625" style="115" bestFit="1" customWidth="1"/>
    <col min="13839" max="13839" width="12.5703125" style="115" bestFit="1" customWidth="1"/>
    <col min="13840" max="13840" width="4.42578125" style="115" bestFit="1" customWidth="1"/>
    <col min="13841" max="13841" width="20.85546875" style="115" bestFit="1" customWidth="1"/>
    <col min="13842" max="13842" width="16.85546875" style="115" bestFit="1" customWidth="1"/>
    <col min="13843" max="13843" width="17" style="115" bestFit="1" customWidth="1"/>
    <col min="13844" max="13844" width="20.85546875" style="115" bestFit="1" customWidth="1"/>
    <col min="13845" max="13845" width="22.140625" style="115" bestFit="1" customWidth="1"/>
    <col min="13846" max="13846" width="12.5703125" style="115" bestFit="1" customWidth="1"/>
    <col min="13847" max="13847" width="55.28515625" style="115" bestFit="1" customWidth="1"/>
    <col min="13848" max="13848" width="25.85546875" style="115" bestFit="1" customWidth="1"/>
    <col min="13849" max="13849" width="15.85546875" style="115" bestFit="1" customWidth="1"/>
    <col min="13850" max="13850" width="18.28515625" style="115" bestFit="1" customWidth="1"/>
    <col min="13851" max="13851" width="65.5703125" style="115" bestFit="1" customWidth="1"/>
    <col min="13852" max="13852" width="65.7109375" style="115" bestFit="1" customWidth="1"/>
    <col min="13853" max="13853" width="4.7109375" style="115" bestFit="1" customWidth="1"/>
    <col min="13854" max="14080" width="9.140625" style="115"/>
    <col min="14081" max="14081" width="4.7109375" style="115" bestFit="1" customWidth="1"/>
    <col min="14082" max="14082" width="16.85546875" style="115" bestFit="1" customWidth="1"/>
    <col min="14083" max="14083" width="8.85546875" style="115" bestFit="1" customWidth="1"/>
    <col min="14084" max="14084" width="1.140625" style="115" bestFit="1" customWidth="1"/>
    <col min="14085" max="14085" width="25.140625" style="115" bestFit="1" customWidth="1"/>
    <col min="14086" max="14086" width="10.85546875" style="115" bestFit="1" customWidth="1"/>
    <col min="14087" max="14088" width="16.85546875" style="115" bestFit="1" customWidth="1"/>
    <col min="14089" max="14089" width="8.85546875" style="115" bestFit="1" customWidth="1"/>
    <col min="14090" max="14090" width="16" style="115" bestFit="1" customWidth="1"/>
    <col min="14091" max="14091" width="0.28515625" style="115" bestFit="1" customWidth="1"/>
    <col min="14092" max="14092" width="16" style="115" bestFit="1" customWidth="1"/>
    <col min="14093" max="14093" width="0.7109375" style="115" bestFit="1" customWidth="1"/>
    <col min="14094" max="14094" width="16.140625" style="115" bestFit="1" customWidth="1"/>
    <col min="14095" max="14095" width="12.5703125" style="115" bestFit="1" customWidth="1"/>
    <col min="14096" max="14096" width="4.42578125" style="115" bestFit="1" customWidth="1"/>
    <col min="14097" max="14097" width="20.85546875" style="115" bestFit="1" customWidth="1"/>
    <col min="14098" max="14098" width="16.85546875" style="115" bestFit="1" customWidth="1"/>
    <col min="14099" max="14099" width="17" style="115" bestFit="1" customWidth="1"/>
    <col min="14100" max="14100" width="20.85546875" style="115" bestFit="1" customWidth="1"/>
    <col min="14101" max="14101" width="22.140625" style="115" bestFit="1" customWidth="1"/>
    <col min="14102" max="14102" width="12.5703125" style="115" bestFit="1" customWidth="1"/>
    <col min="14103" max="14103" width="55.28515625" style="115" bestFit="1" customWidth="1"/>
    <col min="14104" max="14104" width="25.85546875" style="115" bestFit="1" customWidth="1"/>
    <col min="14105" max="14105" width="15.85546875" style="115" bestFit="1" customWidth="1"/>
    <col min="14106" max="14106" width="18.28515625" style="115" bestFit="1" customWidth="1"/>
    <col min="14107" max="14107" width="65.5703125" style="115" bestFit="1" customWidth="1"/>
    <col min="14108" max="14108" width="65.7109375" style="115" bestFit="1" customWidth="1"/>
    <col min="14109" max="14109" width="4.7109375" style="115" bestFit="1" customWidth="1"/>
    <col min="14110" max="14336" width="9.140625" style="115"/>
    <col min="14337" max="14337" width="4.7109375" style="115" bestFit="1" customWidth="1"/>
    <col min="14338" max="14338" width="16.85546875" style="115" bestFit="1" customWidth="1"/>
    <col min="14339" max="14339" width="8.85546875" style="115" bestFit="1" customWidth="1"/>
    <col min="14340" max="14340" width="1.140625" style="115" bestFit="1" customWidth="1"/>
    <col min="14341" max="14341" width="25.140625" style="115" bestFit="1" customWidth="1"/>
    <col min="14342" max="14342" width="10.85546875" style="115" bestFit="1" customWidth="1"/>
    <col min="14343" max="14344" width="16.85546875" style="115" bestFit="1" customWidth="1"/>
    <col min="14345" max="14345" width="8.85546875" style="115" bestFit="1" customWidth="1"/>
    <col min="14346" max="14346" width="16" style="115" bestFit="1" customWidth="1"/>
    <col min="14347" max="14347" width="0.28515625" style="115" bestFit="1" customWidth="1"/>
    <col min="14348" max="14348" width="16" style="115" bestFit="1" customWidth="1"/>
    <col min="14349" max="14349" width="0.7109375" style="115" bestFit="1" customWidth="1"/>
    <col min="14350" max="14350" width="16.140625" style="115" bestFit="1" customWidth="1"/>
    <col min="14351" max="14351" width="12.5703125" style="115" bestFit="1" customWidth="1"/>
    <col min="14352" max="14352" width="4.42578125" style="115" bestFit="1" customWidth="1"/>
    <col min="14353" max="14353" width="20.85546875" style="115" bestFit="1" customWidth="1"/>
    <col min="14354" max="14354" width="16.85546875" style="115" bestFit="1" customWidth="1"/>
    <col min="14355" max="14355" width="17" style="115" bestFit="1" customWidth="1"/>
    <col min="14356" max="14356" width="20.85546875" style="115" bestFit="1" customWidth="1"/>
    <col min="14357" max="14357" width="22.140625" style="115" bestFit="1" customWidth="1"/>
    <col min="14358" max="14358" width="12.5703125" style="115" bestFit="1" customWidth="1"/>
    <col min="14359" max="14359" width="55.28515625" style="115" bestFit="1" customWidth="1"/>
    <col min="14360" max="14360" width="25.85546875" style="115" bestFit="1" customWidth="1"/>
    <col min="14361" max="14361" width="15.85546875" style="115" bestFit="1" customWidth="1"/>
    <col min="14362" max="14362" width="18.28515625" style="115" bestFit="1" customWidth="1"/>
    <col min="14363" max="14363" width="65.5703125" style="115" bestFit="1" customWidth="1"/>
    <col min="14364" max="14364" width="65.7109375" style="115" bestFit="1" customWidth="1"/>
    <col min="14365" max="14365" width="4.7109375" style="115" bestFit="1" customWidth="1"/>
    <col min="14366" max="14592" width="9.140625" style="115"/>
    <col min="14593" max="14593" width="4.7109375" style="115" bestFit="1" customWidth="1"/>
    <col min="14594" max="14594" width="16.85546875" style="115" bestFit="1" customWidth="1"/>
    <col min="14595" max="14595" width="8.85546875" style="115" bestFit="1" customWidth="1"/>
    <col min="14596" max="14596" width="1.140625" style="115" bestFit="1" customWidth="1"/>
    <col min="14597" max="14597" width="25.140625" style="115" bestFit="1" customWidth="1"/>
    <col min="14598" max="14598" width="10.85546875" style="115" bestFit="1" customWidth="1"/>
    <col min="14599" max="14600" width="16.85546875" style="115" bestFit="1" customWidth="1"/>
    <col min="14601" max="14601" width="8.85546875" style="115" bestFit="1" customWidth="1"/>
    <col min="14602" max="14602" width="16" style="115" bestFit="1" customWidth="1"/>
    <col min="14603" max="14603" width="0.28515625" style="115" bestFit="1" customWidth="1"/>
    <col min="14604" max="14604" width="16" style="115" bestFit="1" customWidth="1"/>
    <col min="14605" max="14605" width="0.7109375" style="115" bestFit="1" customWidth="1"/>
    <col min="14606" max="14606" width="16.140625" style="115" bestFit="1" customWidth="1"/>
    <col min="14607" max="14607" width="12.5703125" style="115" bestFit="1" customWidth="1"/>
    <col min="14608" max="14608" width="4.42578125" style="115" bestFit="1" customWidth="1"/>
    <col min="14609" max="14609" width="20.85546875" style="115" bestFit="1" customWidth="1"/>
    <col min="14610" max="14610" width="16.85546875" style="115" bestFit="1" customWidth="1"/>
    <col min="14611" max="14611" width="17" style="115" bestFit="1" customWidth="1"/>
    <col min="14612" max="14612" width="20.85546875" style="115" bestFit="1" customWidth="1"/>
    <col min="14613" max="14613" width="22.140625" style="115" bestFit="1" customWidth="1"/>
    <col min="14614" max="14614" width="12.5703125" style="115" bestFit="1" customWidth="1"/>
    <col min="14615" max="14615" width="55.28515625" style="115" bestFit="1" customWidth="1"/>
    <col min="14616" max="14616" width="25.85546875" style="115" bestFit="1" customWidth="1"/>
    <col min="14617" max="14617" width="15.85546875" style="115" bestFit="1" customWidth="1"/>
    <col min="14618" max="14618" width="18.28515625" style="115" bestFit="1" customWidth="1"/>
    <col min="14619" max="14619" width="65.5703125" style="115" bestFit="1" customWidth="1"/>
    <col min="14620" max="14620" width="65.7109375" style="115" bestFit="1" customWidth="1"/>
    <col min="14621" max="14621" width="4.7109375" style="115" bestFit="1" customWidth="1"/>
    <col min="14622" max="14848" width="9.140625" style="115"/>
    <col min="14849" max="14849" width="4.7109375" style="115" bestFit="1" customWidth="1"/>
    <col min="14850" max="14850" width="16.85546875" style="115" bestFit="1" customWidth="1"/>
    <col min="14851" max="14851" width="8.85546875" style="115" bestFit="1" customWidth="1"/>
    <col min="14852" max="14852" width="1.140625" style="115" bestFit="1" customWidth="1"/>
    <col min="14853" max="14853" width="25.140625" style="115" bestFit="1" customWidth="1"/>
    <col min="14854" max="14854" width="10.85546875" style="115" bestFit="1" customWidth="1"/>
    <col min="14855" max="14856" width="16.85546875" style="115" bestFit="1" customWidth="1"/>
    <col min="14857" max="14857" width="8.85546875" style="115" bestFit="1" customWidth="1"/>
    <col min="14858" max="14858" width="16" style="115" bestFit="1" customWidth="1"/>
    <col min="14859" max="14859" width="0.28515625" style="115" bestFit="1" customWidth="1"/>
    <col min="14860" max="14860" width="16" style="115" bestFit="1" customWidth="1"/>
    <col min="14861" max="14861" width="0.7109375" style="115" bestFit="1" customWidth="1"/>
    <col min="14862" max="14862" width="16.140625" style="115" bestFit="1" customWidth="1"/>
    <col min="14863" max="14863" width="12.5703125" style="115" bestFit="1" customWidth="1"/>
    <col min="14864" max="14864" width="4.42578125" style="115" bestFit="1" customWidth="1"/>
    <col min="14865" max="14865" width="20.85546875" style="115" bestFit="1" customWidth="1"/>
    <col min="14866" max="14866" width="16.85546875" style="115" bestFit="1" customWidth="1"/>
    <col min="14867" max="14867" width="17" style="115" bestFit="1" customWidth="1"/>
    <col min="14868" max="14868" width="20.85546875" style="115" bestFit="1" customWidth="1"/>
    <col min="14869" max="14869" width="22.140625" style="115" bestFit="1" customWidth="1"/>
    <col min="14870" max="14870" width="12.5703125" style="115" bestFit="1" customWidth="1"/>
    <col min="14871" max="14871" width="55.28515625" style="115" bestFit="1" customWidth="1"/>
    <col min="14872" max="14872" width="25.85546875" style="115" bestFit="1" customWidth="1"/>
    <col min="14873" max="14873" width="15.85546875" style="115" bestFit="1" customWidth="1"/>
    <col min="14874" max="14874" width="18.28515625" style="115" bestFit="1" customWidth="1"/>
    <col min="14875" max="14875" width="65.5703125" style="115" bestFit="1" customWidth="1"/>
    <col min="14876" max="14876" width="65.7109375" style="115" bestFit="1" customWidth="1"/>
    <col min="14877" max="14877" width="4.7109375" style="115" bestFit="1" customWidth="1"/>
    <col min="14878" max="15104" width="9.140625" style="115"/>
    <col min="15105" max="15105" width="4.7109375" style="115" bestFit="1" customWidth="1"/>
    <col min="15106" max="15106" width="16.85546875" style="115" bestFit="1" customWidth="1"/>
    <col min="15107" max="15107" width="8.85546875" style="115" bestFit="1" customWidth="1"/>
    <col min="15108" max="15108" width="1.140625" style="115" bestFit="1" customWidth="1"/>
    <col min="15109" max="15109" width="25.140625" style="115" bestFit="1" customWidth="1"/>
    <col min="15110" max="15110" width="10.85546875" style="115" bestFit="1" customWidth="1"/>
    <col min="15111" max="15112" width="16.85546875" style="115" bestFit="1" customWidth="1"/>
    <col min="15113" max="15113" width="8.85546875" style="115" bestFit="1" customWidth="1"/>
    <col min="15114" max="15114" width="16" style="115" bestFit="1" customWidth="1"/>
    <col min="15115" max="15115" width="0.28515625" style="115" bestFit="1" customWidth="1"/>
    <col min="15116" max="15116" width="16" style="115" bestFit="1" customWidth="1"/>
    <col min="15117" max="15117" width="0.7109375" style="115" bestFit="1" customWidth="1"/>
    <col min="15118" max="15118" width="16.140625" style="115" bestFit="1" customWidth="1"/>
    <col min="15119" max="15119" width="12.5703125" style="115" bestFit="1" customWidth="1"/>
    <col min="15120" max="15120" width="4.42578125" style="115" bestFit="1" customWidth="1"/>
    <col min="15121" max="15121" width="20.85546875" style="115" bestFit="1" customWidth="1"/>
    <col min="15122" max="15122" width="16.85546875" style="115" bestFit="1" customWidth="1"/>
    <col min="15123" max="15123" width="17" style="115" bestFit="1" customWidth="1"/>
    <col min="15124" max="15124" width="20.85546875" style="115" bestFit="1" customWidth="1"/>
    <col min="15125" max="15125" width="22.140625" style="115" bestFit="1" customWidth="1"/>
    <col min="15126" max="15126" width="12.5703125" style="115" bestFit="1" customWidth="1"/>
    <col min="15127" max="15127" width="55.28515625" style="115" bestFit="1" customWidth="1"/>
    <col min="15128" max="15128" width="25.85546875" style="115" bestFit="1" customWidth="1"/>
    <col min="15129" max="15129" width="15.85546875" style="115" bestFit="1" customWidth="1"/>
    <col min="15130" max="15130" width="18.28515625" style="115" bestFit="1" customWidth="1"/>
    <col min="15131" max="15131" width="65.5703125" style="115" bestFit="1" customWidth="1"/>
    <col min="15132" max="15132" width="65.7109375" style="115" bestFit="1" customWidth="1"/>
    <col min="15133" max="15133" width="4.7109375" style="115" bestFit="1" customWidth="1"/>
    <col min="15134" max="15360" width="9.140625" style="115"/>
    <col min="15361" max="15361" width="4.7109375" style="115" bestFit="1" customWidth="1"/>
    <col min="15362" max="15362" width="16.85546875" style="115" bestFit="1" customWidth="1"/>
    <col min="15363" max="15363" width="8.85546875" style="115" bestFit="1" customWidth="1"/>
    <col min="15364" max="15364" width="1.140625" style="115" bestFit="1" customWidth="1"/>
    <col min="15365" max="15365" width="25.140625" style="115" bestFit="1" customWidth="1"/>
    <col min="15366" max="15366" width="10.85546875" style="115" bestFit="1" customWidth="1"/>
    <col min="15367" max="15368" width="16.85546875" style="115" bestFit="1" customWidth="1"/>
    <col min="15369" max="15369" width="8.85546875" style="115" bestFit="1" customWidth="1"/>
    <col min="15370" max="15370" width="16" style="115" bestFit="1" customWidth="1"/>
    <col min="15371" max="15371" width="0.28515625" style="115" bestFit="1" customWidth="1"/>
    <col min="15372" max="15372" width="16" style="115" bestFit="1" customWidth="1"/>
    <col min="15373" max="15373" width="0.7109375" style="115" bestFit="1" customWidth="1"/>
    <col min="15374" max="15374" width="16.140625" style="115" bestFit="1" customWidth="1"/>
    <col min="15375" max="15375" width="12.5703125" style="115" bestFit="1" customWidth="1"/>
    <col min="15376" max="15376" width="4.42578125" style="115" bestFit="1" customWidth="1"/>
    <col min="15377" max="15377" width="20.85546875" style="115" bestFit="1" customWidth="1"/>
    <col min="15378" max="15378" width="16.85546875" style="115" bestFit="1" customWidth="1"/>
    <col min="15379" max="15379" width="17" style="115" bestFit="1" customWidth="1"/>
    <col min="15380" max="15380" width="20.85546875" style="115" bestFit="1" customWidth="1"/>
    <col min="15381" max="15381" width="22.140625" style="115" bestFit="1" customWidth="1"/>
    <col min="15382" max="15382" width="12.5703125" style="115" bestFit="1" customWidth="1"/>
    <col min="15383" max="15383" width="55.28515625" style="115" bestFit="1" customWidth="1"/>
    <col min="15384" max="15384" width="25.85546875" style="115" bestFit="1" customWidth="1"/>
    <col min="15385" max="15385" width="15.85546875" style="115" bestFit="1" customWidth="1"/>
    <col min="15386" max="15386" width="18.28515625" style="115" bestFit="1" customWidth="1"/>
    <col min="15387" max="15387" width="65.5703125" style="115" bestFit="1" customWidth="1"/>
    <col min="15388" max="15388" width="65.7109375" style="115" bestFit="1" customWidth="1"/>
    <col min="15389" max="15389" width="4.7109375" style="115" bestFit="1" customWidth="1"/>
    <col min="15390" max="15616" width="9.140625" style="115"/>
    <col min="15617" max="15617" width="4.7109375" style="115" bestFit="1" customWidth="1"/>
    <col min="15618" max="15618" width="16.85546875" style="115" bestFit="1" customWidth="1"/>
    <col min="15619" max="15619" width="8.85546875" style="115" bestFit="1" customWidth="1"/>
    <col min="15620" max="15620" width="1.140625" style="115" bestFit="1" customWidth="1"/>
    <col min="15621" max="15621" width="25.140625" style="115" bestFit="1" customWidth="1"/>
    <col min="15622" max="15622" width="10.85546875" style="115" bestFit="1" customWidth="1"/>
    <col min="15623" max="15624" width="16.85546875" style="115" bestFit="1" customWidth="1"/>
    <col min="15625" max="15625" width="8.85546875" style="115" bestFit="1" customWidth="1"/>
    <col min="15626" max="15626" width="16" style="115" bestFit="1" customWidth="1"/>
    <col min="15627" max="15627" width="0.28515625" style="115" bestFit="1" customWidth="1"/>
    <col min="15628" max="15628" width="16" style="115" bestFit="1" customWidth="1"/>
    <col min="15629" max="15629" width="0.7109375" style="115" bestFit="1" customWidth="1"/>
    <col min="15630" max="15630" width="16.140625" style="115" bestFit="1" customWidth="1"/>
    <col min="15631" max="15631" width="12.5703125" style="115" bestFit="1" customWidth="1"/>
    <col min="15632" max="15632" width="4.42578125" style="115" bestFit="1" customWidth="1"/>
    <col min="15633" max="15633" width="20.85546875" style="115" bestFit="1" customWidth="1"/>
    <col min="15634" max="15634" width="16.85546875" style="115" bestFit="1" customWidth="1"/>
    <col min="15635" max="15635" width="17" style="115" bestFit="1" customWidth="1"/>
    <col min="15636" max="15636" width="20.85546875" style="115" bestFit="1" customWidth="1"/>
    <col min="15637" max="15637" width="22.140625" style="115" bestFit="1" customWidth="1"/>
    <col min="15638" max="15638" width="12.5703125" style="115" bestFit="1" customWidth="1"/>
    <col min="15639" max="15639" width="55.28515625" style="115" bestFit="1" customWidth="1"/>
    <col min="15640" max="15640" width="25.85546875" style="115" bestFit="1" customWidth="1"/>
    <col min="15641" max="15641" width="15.85546875" style="115" bestFit="1" customWidth="1"/>
    <col min="15642" max="15642" width="18.28515625" style="115" bestFit="1" customWidth="1"/>
    <col min="15643" max="15643" width="65.5703125" style="115" bestFit="1" customWidth="1"/>
    <col min="15644" max="15644" width="65.7109375" style="115" bestFit="1" customWidth="1"/>
    <col min="15645" max="15645" width="4.7109375" style="115" bestFit="1" customWidth="1"/>
    <col min="15646" max="15872" width="9.140625" style="115"/>
    <col min="15873" max="15873" width="4.7109375" style="115" bestFit="1" customWidth="1"/>
    <col min="15874" max="15874" width="16.85546875" style="115" bestFit="1" customWidth="1"/>
    <col min="15875" max="15875" width="8.85546875" style="115" bestFit="1" customWidth="1"/>
    <col min="15876" max="15876" width="1.140625" style="115" bestFit="1" customWidth="1"/>
    <col min="15877" max="15877" width="25.140625" style="115" bestFit="1" customWidth="1"/>
    <col min="15878" max="15878" width="10.85546875" style="115" bestFit="1" customWidth="1"/>
    <col min="15879" max="15880" width="16.85546875" style="115" bestFit="1" customWidth="1"/>
    <col min="15881" max="15881" width="8.85546875" style="115" bestFit="1" customWidth="1"/>
    <col min="15882" max="15882" width="16" style="115" bestFit="1" customWidth="1"/>
    <col min="15883" max="15883" width="0.28515625" style="115" bestFit="1" customWidth="1"/>
    <col min="15884" max="15884" width="16" style="115" bestFit="1" customWidth="1"/>
    <col min="15885" max="15885" width="0.7109375" style="115" bestFit="1" customWidth="1"/>
    <col min="15886" max="15886" width="16.140625" style="115" bestFit="1" customWidth="1"/>
    <col min="15887" max="15887" width="12.5703125" style="115" bestFit="1" customWidth="1"/>
    <col min="15888" max="15888" width="4.42578125" style="115" bestFit="1" customWidth="1"/>
    <col min="15889" max="15889" width="20.85546875" style="115" bestFit="1" customWidth="1"/>
    <col min="15890" max="15890" width="16.85546875" style="115" bestFit="1" customWidth="1"/>
    <col min="15891" max="15891" width="17" style="115" bestFit="1" customWidth="1"/>
    <col min="15892" max="15892" width="20.85546875" style="115" bestFit="1" customWidth="1"/>
    <col min="15893" max="15893" width="22.140625" style="115" bestFit="1" customWidth="1"/>
    <col min="15894" max="15894" width="12.5703125" style="115" bestFit="1" customWidth="1"/>
    <col min="15895" max="15895" width="55.28515625" style="115" bestFit="1" customWidth="1"/>
    <col min="15896" max="15896" width="25.85546875" style="115" bestFit="1" customWidth="1"/>
    <col min="15897" max="15897" width="15.85546875" style="115" bestFit="1" customWidth="1"/>
    <col min="15898" max="15898" width="18.28515625" style="115" bestFit="1" customWidth="1"/>
    <col min="15899" max="15899" width="65.5703125" style="115" bestFit="1" customWidth="1"/>
    <col min="15900" max="15900" width="65.7109375" style="115" bestFit="1" customWidth="1"/>
    <col min="15901" max="15901" width="4.7109375" style="115" bestFit="1" customWidth="1"/>
    <col min="15902" max="16128" width="9.140625" style="115"/>
    <col min="16129" max="16129" width="4.7109375" style="115" bestFit="1" customWidth="1"/>
    <col min="16130" max="16130" width="16.85546875" style="115" bestFit="1" customWidth="1"/>
    <col min="16131" max="16131" width="8.85546875" style="115" bestFit="1" customWidth="1"/>
    <col min="16132" max="16132" width="1.140625" style="115" bestFit="1" customWidth="1"/>
    <col min="16133" max="16133" width="25.140625" style="115" bestFit="1" customWidth="1"/>
    <col min="16134" max="16134" width="10.85546875" style="115" bestFit="1" customWidth="1"/>
    <col min="16135" max="16136" width="16.85546875" style="115" bestFit="1" customWidth="1"/>
    <col min="16137" max="16137" width="8.85546875" style="115" bestFit="1" customWidth="1"/>
    <col min="16138" max="16138" width="16" style="115" bestFit="1" customWidth="1"/>
    <col min="16139" max="16139" width="0.28515625" style="115" bestFit="1" customWidth="1"/>
    <col min="16140" max="16140" width="16" style="115" bestFit="1" customWidth="1"/>
    <col min="16141" max="16141" width="0.7109375" style="115" bestFit="1" customWidth="1"/>
    <col min="16142" max="16142" width="16.140625" style="115" bestFit="1" customWidth="1"/>
    <col min="16143" max="16143" width="12.5703125" style="115" bestFit="1" customWidth="1"/>
    <col min="16144" max="16144" width="4.42578125" style="115" bestFit="1" customWidth="1"/>
    <col min="16145" max="16145" width="20.85546875" style="115" bestFit="1" customWidth="1"/>
    <col min="16146" max="16146" width="16.85546875" style="115" bestFit="1" customWidth="1"/>
    <col min="16147" max="16147" width="17" style="115" bestFit="1" customWidth="1"/>
    <col min="16148" max="16148" width="20.85546875" style="115" bestFit="1" customWidth="1"/>
    <col min="16149" max="16149" width="22.140625" style="115" bestFit="1" customWidth="1"/>
    <col min="16150" max="16150" width="12.5703125" style="115" bestFit="1" customWidth="1"/>
    <col min="16151" max="16151" width="55.28515625" style="115" bestFit="1" customWidth="1"/>
    <col min="16152" max="16152" width="25.85546875" style="115" bestFit="1" customWidth="1"/>
    <col min="16153" max="16153" width="15.85546875" style="115" bestFit="1" customWidth="1"/>
    <col min="16154" max="16154" width="18.28515625" style="115" bestFit="1" customWidth="1"/>
    <col min="16155" max="16155" width="65.5703125" style="115" bestFit="1" customWidth="1"/>
    <col min="16156" max="16156" width="65.7109375" style="115" bestFit="1" customWidth="1"/>
    <col min="16157" max="16157" width="4.7109375" style="115" bestFit="1" customWidth="1"/>
    <col min="16158" max="16384" width="9.140625" style="115"/>
  </cols>
  <sheetData>
    <row r="1" spans="1:29" ht="15.95" customHeight="1" thickBot="1">
      <c r="A1" s="114"/>
      <c r="B1" s="422" t="s">
        <v>599</v>
      </c>
      <c r="C1" s="405"/>
      <c r="D1" s="405"/>
      <c r="E1" s="405"/>
      <c r="F1" s="405"/>
      <c r="G1" s="405"/>
      <c r="H1" s="405"/>
      <c r="I1" s="405"/>
      <c r="J1" s="405"/>
      <c r="K1" s="405"/>
      <c r="L1" s="405"/>
      <c r="M1" s="405"/>
      <c r="N1" s="405"/>
      <c r="O1" s="405"/>
      <c r="P1" s="405"/>
      <c r="Q1" s="114"/>
      <c r="R1" s="114"/>
      <c r="S1" s="114"/>
      <c r="T1" s="114"/>
      <c r="U1" s="114"/>
      <c r="V1" s="114"/>
      <c r="W1" s="114"/>
      <c r="X1" s="114"/>
      <c r="Y1" s="114"/>
      <c r="Z1" s="114"/>
      <c r="AA1" s="114"/>
      <c r="AB1" s="114"/>
      <c r="AC1" s="114"/>
    </row>
    <row r="2" spans="1:29" ht="24.95" customHeight="1" thickBot="1">
      <c r="A2" s="114"/>
      <c r="B2" s="413" t="s">
        <v>600</v>
      </c>
      <c r="C2" s="405"/>
      <c r="D2" s="423" t="s">
        <v>601</v>
      </c>
      <c r="E2" s="424"/>
      <c r="F2" s="424"/>
      <c r="G2" s="424"/>
      <c r="H2" s="424"/>
      <c r="I2" s="425"/>
      <c r="J2" s="114"/>
      <c r="K2" s="114"/>
      <c r="L2" s="114"/>
      <c r="M2" s="114"/>
      <c r="N2" s="114"/>
      <c r="O2" s="114"/>
      <c r="P2" s="114"/>
      <c r="Q2" s="114"/>
      <c r="R2" s="114"/>
      <c r="S2" s="114"/>
      <c r="T2" s="114"/>
      <c r="U2" s="114"/>
      <c r="V2" s="114"/>
      <c r="W2" s="114"/>
      <c r="X2" s="114"/>
      <c r="Y2" s="114"/>
      <c r="Z2" s="114"/>
      <c r="AA2" s="114"/>
      <c r="AB2" s="114"/>
      <c r="AC2" s="114"/>
    </row>
    <row r="3" spans="1:29" ht="9" customHeight="1" thickBot="1">
      <c r="A3" s="114"/>
      <c r="B3" s="114"/>
      <c r="C3" s="114"/>
      <c r="D3" s="114"/>
      <c r="E3" s="114"/>
      <c r="F3" s="114"/>
      <c r="G3" s="114"/>
      <c r="H3" s="114"/>
      <c r="I3" s="114"/>
      <c r="J3" s="114"/>
      <c r="K3" s="413" t="s">
        <v>602</v>
      </c>
      <c r="L3" s="405"/>
      <c r="M3" s="405"/>
      <c r="N3" s="414" t="s">
        <v>603</v>
      </c>
      <c r="O3" s="415"/>
      <c r="P3" s="416"/>
      <c r="Q3" s="114"/>
      <c r="R3" s="114"/>
      <c r="S3" s="114"/>
      <c r="T3" s="114"/>
      <c r="U3" s="114"/>
      <c r="V3" s="114"/>
      <c r="W3" s="114"/>
      <c r="X3" s="114"/>
      <c r="Y3" s="114"/>
      <c r="Z3" s="114"/>
      <c r="AA3" s="114"/>
      <c r="AB3" s="114"/>
      <c r="AC3" s="114"/>
    </row>
    <row r="4" spans="1:29" ht="15.95" customHeight="1" thickBot="1">
      <c r="A4" s="114"/>
      <c r="B4" s="413" t="s">
        <v>604</v>
      </c>
      <c r="C4" s="405"/>
      <c r="D4" s="414" t="s">
        <v>605</v>
      </c>
      <c r="E4" s="415"/>
      <c r="F4" s="415"/>
      <c r="G4" s="415"/>
      <c r="H4" s="415"/>
      <c r="I4" s="416"/>
      <c r="J4" s="114"/>
      <c r="K4" s="405"/>
      <c r="L4" s="405"/>
      <c r="M4" s="405"/>
      <c r="N4" s="417"/>
      <c r="O4" s="418"/>
      <c r="P4" s="419"/>
      <c r="Q4" s="114"/>
      <c r="R4" s="114"/>
      <c r="S4" s="114"/>
      <c r="T4" s="114"/>
      <c r="U4" s="114"/>
      <c r="V4" s="114"/>
      <c r="W4" s="114"/>
      <c r="X4" s="114"/>
      <c r="Y4" s="114"/>
      <c r="Z4" s="114"/>
      <c r="AA4" s="114"/>
      <c r="AB4" s="114"/>
      <c r="AC4" s="114"/>
    </row>
    <row r="5" spans="1:29" ht="9" customHeight="1" thickBot="1">
      <c r="A5" s="114"/>
      <c r="B5" s="405"/>
      <c r="C5" s="405"/>
      <c r="D5" s="417"/>
      <c r="E5" s="418"/>
      <c r="F5" s="418"/>
      <c r="G5" s="418"/>
      <c r="H5" s="418"/>
      <c r="I5" s="419"/>
      <c r="J5" s="114"/>
      <c r="K5" s="114"/>
      <c r="L5" s="114"/>
      <c r="M5" s="114"/>
      <c r="N5" s="114"/>
      <c r="O5" s="114"/>
      <c r="P5" s="114"/>
      <c r="Q5" s="114"/>
      <c r="R5" s="114"/>
      <c r="S5" s="114"/>
      <c r="T5" s="114"/>
      <c r="U5" s="114"/>
      <c r="V5" s="114"/>
      <c r="W5" s="114"/>
      <c r="X5" s="114"/>
      <c r="Y5" s="114"/>
      <c r="Z5" s="114"/>
      <c r="AA5" s="114"/>
      <c r="AB5" s="114"/>
      <c r="AC5" s="114"/>
    </row>
    <row r="6" spans="1:29" ht="9" customHeight="1" thickBot="1">
      <c r="A6" s="114"/>
      <c r="B6" s="114"/>
      <c r="C6" s="114"/>
      <c r="D6" s="114"/>
      <c r="E6" s="114"/>
      <c r="F6" s="114"/>
      <c r="G6" s="114"/>
      <c r="H6" s="114"/>
      <c r="I6" s="114"/>
      <c r="J6" s="114"/>
      <c r="K6" s="413" t="s">
        <v>606</v>
      </c>
      <c r="L6" s="405"/>
      <c r="M6" s="405"/>
      <c r="N6" s="414" t="s">
        <v>607</v>
      </c>
      <c r="O6" s="415"/>
      <c r="P6" s="416"/>
      <c r="Q6" s="114"/>
      <c r="R6" s="114"/>
      <c r="S6" s="114"/>
      <c r="T6" s="114"/>
      <c r="U6" s="114"/>
      <c r="V6" s="114"/>
      <c r="W6" s="114"/>
      <c r="X6" s="114"/>
      <c r="Y6" s="114"/>
      <c r="Z6" s="114"/>
      <c r="AA6" s="114"/>
      <c r="AB6" s="114"/>
      <c r="AC6" s="114"/>
    </row>
    <row r="7" spans="1:29" ht="15.95" customHeight="1" thickBot="1">
      <c r="A7" s="114"/>
      <c r="B7" s="413" t="s">
        <v>608</v>
      </c>
      <c r="C7" s="405"/>
      <c r="D7" s="414" t="s">
        <v>609</v>
      </c>
      <c r="E7" s="415"/>
      <c r="F7" s="415"/>
      <c r="G7" s="415"/>
      <c r="H7" s="415"/>
      <c r="I7" s="416"/>
      <c r="J7" s="114"/>
      <c r="K7" s="405"/>
      <c r="L7" s="405"/>
      <c r="M7" s="405"/>
      <c r="N7" s="417"/>
      <c r="O7" s="418"/>
      <c r="P7" s="419"/>
      <c r="Q7" s="114"/>
      <c r="R7" s="114"/>
      <c r="S7" s="114"/>
      <c r="T7" s="114"/>
      <c r="U7" s="114"/>
      <c r="V7" s="114"/>
      <c r="W7" s="114"/>
      <c r="X7" s="114"/>
      <c r="Y7" s="114"/>
      <c r="Z7" s="114"/>
      <c r="AA7" s="114"/>
      <c r="AB7" s="114"/>
      <c r="AC7" s="114"/>
    </row>
    <row r="8" spans="1:29" ht="6" customHeight="1">
      <c r="A8" s="114"/>
      <c r="B8" s="405"/>
      <c r="C8" s="405"/>
      <c r="D8" s="420"/>
      <c r="E8" s="405"/>
      <c r="F8" s="405"/>
      <c r="G8" s="405"/>
      <c r="H8" s="405"/>
      <c r="I8" s="421"/>
      <c r="J8" s="114"/>
      <c r="K8" s="114"/>
      <c r="L8" s="114"/>
      <c r="M8" s="114"/>
      <c r="N8" s="114"/>
      <c r="O8" s="114"/>
      <c r="P8" s="114"/>
      <c r="Q8" s="114"/>
      <c r="R8" s="114"/>
      <c r="S8" s="114"/>
      <c r="T8" s="114"/>
      <c r="U8" s="114"/>
      <c r="V8" s="114"/>
      <c r="W8" s="114"/>
      <c r="X8" s="114"/>
      <c r="Y8" s="114"/>
      <c r="Z8" s="114"/>
      <c r="AA8" s="114"/>
      <c r="AB8" s="114"/>
      <c r="AC8" s="114"/>
    </row>
    <row r="9" spans="1:29" ht="3" customHeight="1" thickBot="1">
      <c r="A9" s="114"/>
      <c r="B9" s="405"/>
      <c r="C9" s="405"/>
      <c r="D9" s="417"/>
      <c r="E9" s="418"/>
      <c r="F9" s="418"/>
      <c r="G9" s="418"/>
      <c r="H9" s="418"/>
      <c r="I9" s="419"/>
      <c r="J9" s="114"/>
      <c r="K9" s="422" t="s">
        <v>599</v>
      </c>
      <c r="L9" s="405"/>
      <c r="M9" s="405"/>
      <c r="N9" s="405"/>
      <c r="O9" s="405"/>
      <c r="P9" s="405"/>
      <c r="Q9" s="114"/>
      <c r="R9" s="114"/>
      <c r="S9" s="114"/>
      <c r="T9" s="114"/>
      <c r="U9" s="114"/>
      <c r="V9" s="114"/>
      <c r="W9" s="114"/>
      <c r="X9" s="114"/>
      <c r="Y9" s="114"/>
      <c r="Z9" s="114"/>
      <c r="AA9" s="114"/>
      <c r="AB9" s="114"/>
      <c r="AC9" s="114"/>
    </row>
    <row r="10" spans="1:29" ht="11.1" customHeight="1" thickBot="1">
      <c r="A10" s="114"/>
      <c r="B10" s="114"/>
      <c r="C10" s="114"/>
      <c r="D10" s="114"/>
      <c r="E10" s="114"/>
      <c r="F10" s="114"/>
      <c r="G10" s="114"/>
      <c r="H10" s="114"/>
      <c r="I10" s="114"/>
      <c r="J10" s="114"/>
      <c r="K10" s="405"/>
      <c r="L10" s="405"/>
      <c r="M10" s="405"/>
      <c r="N10" s="405"/>
      <c r="O10" s="405"/>
      <c r="P10" s="405"/>
      <c r="Q10" s="114"/>
      <c r="R10" s="114"/>
      <c r="S10" s="114"/>
      <c r="T10" s="114"/>
      <c r="U10" s="114"/>
      <c r="V10" s="114"/>
      <c r="W10" s="114"/>
      <c r="X10" s="114"/>
      <c r="Y10" s="114"/>
      <c r="Z10" s="114"/>
      <c r="AA10" s="114"/>
      <c r="AB10" s="114"/>
      <c r="AC10" s="114"/>
    </row>
    <row r="11" spans="1:29" ht="6" customHeight="1">
      <c r="A11" s="114"/>
      <c r="B11" s="413" t="s">
        <v>610</v>
      </c>
      <c r="C11" s="405"/>
      <c r="D11" s="414" t="s">
        <v>611</v>
      </c>
      <c r="E11" s="415"/>
      <c r="F11" s="415"/>
      <c r="G11" s="415"/>
      <c r="H11" s="415"/>
      <c r="I11" s="416"/>
      <c r="J11" s="114"/>
      <c r="K11" s="405"/>
      <c r="L11" s="405"/>
      <c r="M11" s="405"/>
      <c r="N11" s="405"/>
      <c r="O11" s="405"/>
      <c r="P11" s="405"/>
      <c r="Q11" s="114"/>
      <c r="R11" s="114"/>
      <c r="S11" s="114"/>
      <c r="T11" s="114"/>
      <c r="U11" s="114"/>
      <c r="V11" s="114"/>
      <c r="W11" s="114"/>
      <c r="X11" s="114"/>
      <c r="Y11" s="114"/>
      <c r="Z11" s="114"/>
      <c r="AA11" s="114"/>
      <c r="AB11" s="114"/>
      <c r="AC11" s="114"/>
    </row>
    <row r="12" spans="1:29" ht="18.95" customHeight="1" thickBot="1">
      <c r="A12" s="114"/>
      <c r="B12" s="405"/>
      <c r="C12" s="405"/>
      <c r="D12" s="417"/>
      <c r="E12" s="418"/>
      <c r="F12" s="418"/>
      <c r="G12" s="418"/>
      <c r="H12" s="418"/>
      <c r="I12" s="419"/>
      <c r="J12" s="114"/>
      <c r="K12" s="114"/>
      <c r="L12" s="114"/>
      <c r="M12" s="114"/>
      <c r="N12" s="114"/>
      <c r="O12" s="114"/>
      <c r="P12" s="114"/>
      <c r="Q12" s="114"/>
      <c r="R12" s="114"/>
      <c r="S12" s="114"/>
      <c r="T12" s="114"/>
      <c r="U12" s="114"/>
      <c r="V12" s="114"/>
      <c r="W12" s="114"/>
      <c r="X12" s="114"/>
      <c r="Y12" s="114"/>
      <c r="Z12" s="114"/>
      <c r="AA12" s="114"/>
      <c r="AB12" s="114"/>
      <c r="AC12" s="114"/>
    </row>
    <row r="13" spans="1:29" ht="20.100000000000001" customHeight="1" thickBot="1">
      <c r="A13" s="114"/>
      <c r="B13" s="422" t="s">
        <v>599</v>
      </c>
      <c r="C13" s="405"/>
      <c r="D13" s="405"/>
      <c r="E13" s="405"/>
      <c r="F13" s="405"/>
      <c r="G13" s="405"/>
      <c r="H13" s="405"/>
      <c r="I13" s="405"/>
      <c r="J13" s="405"/>
      <c r="K13" s="405"/>
      <c r="L13" s="405"/>
      <c r="M13" s="405"/>
      <c r="N13" s="405"/>
      <c r="O13" s="405"/>
      <c r="P13" s="405"/>
      <c r="Q13" s="114"/>
      <c r="R13" s="114"/>
      <c r="S13" s="114"/>
      <c r="T13" s="114"/>
      <c r="U13" s="114"/>
      <c r="V13" s="114"/>
      <c r="W13" s="114"/>
      <c r="X13" s="114"/>
      <c r="Y13" s="114"/>
      <c r="Z13" s="114"/>
      <c r="AA13" s="114"/>
      <c r="AB13" s="114"/>
      <c r="AC13" s="114"/>
    </row>
    <row r="14" spans="1:29" ht="42" customHeight="1" thickBot="1">
      <c r="A14" s="114"/>
      <c r="B14" s="410" t="s">
        <v>612</v>
      </c>
      <c r="C14" s="412"/>
      <c r="D14" s="412"/>
      <c r="E14" s="412"/>
      <c r="F14" s="411"/>
      <c r="G14" s="410" t="s">
        <v>613</v>
      </c>
      <c r="H14" s="412"/>
      <c r="I14" s="412"/>
      <c r="J14" s="412"/>
      <c r="K14" s="412"/>
      <c r="L14" s="412"/>
      <c r="M14" s="412"/>
      <c r="N14" s="411"/>
      <c r="O14" s="410" t="s">
        <v>614</v>
      </c>
      <c r="P14" s="412"/>
      <c r="Q14" s="412"/>
      <c r="R14" s="412"/>
      <c r="S14" s="412"/>
      <c r="T14" s="411"/>
      <c r="U14" s="410" t="s">
        <v>615</v>
      </c>
      <c r="V14" s="412"/>
      <c r="W14" s="412"/>
      <c r="X14" s="411"/>
      <c r="Y14" s="410" t="s">
        <v>616</v>
      </c>
      <c r="Z14" s="412"/>
      <c r="AA14" s="412"/>
      <c r="AB14" s="411"/>
      <c r="AC14" s="114"/>
    </row>
    <row r="15" spans="1:29" ht="45" customHeight="1" thickBot="1">
      <c r="A15" s="114"/>
      <c r="B15" s="116" t="s">
        <v>617</v>
      </c>
      <c r="C15" s="410" t="s">
        <v>618</v>
      </c>
      <c r="D15" s="411"/>
      <c r="E15" s="116" t="s">
        <v>619</v>
      </c>
      <c r="F15" s="116" t="s">
        <v>620</v>
      </c>
      <c r="G15" s="116" t="s">
        <v>621</v>
      </c>
      <c r="H15" s="116" t="s">
        <v>622</v>
      </c>
      <c r="I15" s="410" t="s">
        <v>623</v>
      </c>
      <c r="J15" s="412"/>
      <c r="K15" s="411"/>
      <c r="L15" s="116" t="s">
        <v>624</v>
      </c>
      <c r="M15" s="410" t="s">
        <v>625</v>
      </c>
      <c r="N15" s="411"/>
      <c r="O15" s="116" t="s">
        <v>406</v>
      </c>
      <c r="P15" s="410" t="s">
        <v>626</v>
      </c>
      <c r="Q15" s="411"/>
      <c r="R15" s="116" t="s">
        <v>627</v>
      </c>
      <c r="S15" s="116" t="s">
        <v>80</v>
      </c>
      <c r="T15" s="116" t="s">
        <v>628</v>
      </c>
      <c r="U15" s="116" t="s">
        <v>629</v>
      </c>
      <c r="V15" s="116" t="s">
        <v>630</v>
      </c>
      <c r="W15" s="116" t="s">
        <v>631</v>
      </c>
      <c r="X15" s="116" t="s">
        <v>628</v>
      </c>
      <c r="Y15" s="116" t="s">
        <v>632</v>
      </c>
      <c r="Z15" s="410" t="s">
        <v>631</v>
      </c>
      <c r="AA15" s="412"/>
      <c r="AB15" s="411"/>
      <c r="AC15" s="114"/>
    </row>
    <row r="16" spans="1:29" ht="20.100000000000001" customHeight="1" thickBot="1">
      <c r="A16" s="114"/>
      <c r="B16" s="401" t="s">
        <v>633</v>
      </c>
      <c r="C16" s="389" t="s">
        <v>634</v>
      </c>
      <c r="D16" s="390"/>
      <c r="E16" s="401" t="s">
        <v>635</v>
      </c>
      <c r="F16" s="401" t="s">
        <v>636</v>
      </c>
      <c r="G16" s="401" t="s">
        <v>637</v>
      </c>
      <c r="H16" s="401" t="s">
        <v>638</v>
      </c>
      <c r="I16" s="389" t="s">
        <v>639</v>
      </c>
      <c r="J16" s="404"/>
      <c r="K16" s="390"/>
      <c r="L16" s="407" t="s">
        <v>640</v>
      </c>
      <c r="M16" s="389" t="s">
        <v>641</v>
      </c>
      <c r="N16" s="390"/>
      <c r="O16" s="383" t="s">
        <v>642</v>
      </c>
      <c r="P16" s="395" t="s">
        <v>643</v>
      </c>
      <c r="Q16" s="396"/>
      <c r="R16" s="401" t="s">
        <v>221</v>
      </c>
      <c r="S16" s="401" t="s">
        <v>644</v>
      </c>
      <c r="T16" s="401" t="s">
        <v>221</v>
      </c>
      <c r="U16" s="383" t="s">
        <v>645</v>
      </c>
      <c r="V16" s="383">
        <v>20</v>
      </c>
      <c r="W16" s="386" t="s">
        <v>646</v>
      </c>
      <c r="X16" s="386" t="s">
        <v>599</v>
      </c>
      <c r="Y16" s="383" t="s">
        <v>645</v>
      </c>
      <c r="Z16" s="117" t="s">
        <v>647</v>
      </c>
      <c r="AA16" s="117" t="s">
        <v>648</v>
      </c>
      <c r="AB16" s="117" t="s">
        <v>649</v>
      </c>
      <c r="AC16" s="114"/>
    </row>
    <row r="17" spans="1:29" ht="39.950000000000003" customHeight="1" thickBot="1">
      <c r="A17" s="114"/>
      <c r="B17" s="402"/>
      <c r="C17" s="391"/>
      <c r="D17" s="392"/>
      <c r="E17" s="402"/>
      <c r="F17" s="402"/>
      <c r="G17" s="402"/>
      <c r="H17" s="402"/>
      <c r="I17" s="391"/>
      <c r="J17" s="405"/>
      <c r="K17" s="392"/>
      <c r="L17" s="408"/>
      <c r="M17" s="391"/>
      <c r="N17" s="392"/>
      <c r="O17" s="384"/>
      <c r="P17" s="397"/>
      <c r="Q17" s="398"/>
      <c r="R17" s="402"/>
      <c r="S17" s="402"/>
      <c r="T17" s="402"/>
      <c r="U17" s="384"/>
      <c r="V17" s="384"/>
      <c r="W17" s="387"/>
      <c r="X17" s="387"/>
      <c r="Y17" s="384"/>
      <c r="Z17" s="506" t="s">
        <v>645</v>
      </c>
      <c r="AA17" s="507" t="s">
        <v>650</v>
      </c>
      <c r="AB17" s="508" t="s">
        <v>651</v>
      </c>
      <c r="AC17" s="114"/>
    </row>
    <row r="18" spans="1:29" ht="39.950000000000003" customHeight="1" thickBot="1">
      <c r="A18" s="114"/>
      <c r="B18" s="402"/>
      <c r="C18" s="391"/>
      <c r="D18" s="392"/>
      <c r="E18" s="402"/>
      <c r="F18" s="402"/>
      <c r="G18" s="402"/>
      <c r="H18" s="402"/>
      <c r="I18" s="391"/>
      <c r="J18" s="405"/>
      <c r="K18" s="392"/>
      <c r="L18" s="408"/>
      <c r="M18" s="391"/>
      <c r="N18" s="392"/>
      <c r="O18" s="384"/>
      <c r="P18" s="397"/>
      <c r="Q18" s="398"/>
      <c r="R18" s="402"/>
      <c r="S18" s="402"/>
      <c r="T18" s="402"/>
      <c r="U18" s="384"/>
      <c r="V18" s="384"/>
      <c r="W18" s="387"/>
      <c r="X18" s="387"/>
      <c r="Y18" s="384"/>
      <c r="Z18" s="506" t="s">
        <v>652</v>
      </c>
      <c r="AA18" s="507" t="s">
        <v>653</v>
      </c>
      <c r="AB18" s="508" t="s">
        <v>221</v>
      </c>
      <c r="AC18" s="114"/>
    </row>
    <row r="19" spans="1:29" ht="39.950000000000003" customHeight="1" thickBot="1">
      <c r="A19" s="114"/>
      <c r="B19" s="402"/>
      <c r="C19" s="391"/>
      <c r="D19" s="392"/>
      <c r="E19" s="402"/>
      <c r="F19" s="402"/>
      <c r="G19" s="402"/>
      <c r="H19" s="402"/>
      <c r="I19" s="391"/>
      <c r="J19" s="405"/>
      <c r="K19" s="392"/>
      <c r="L19" s="408"/>
      <c r="M19" s="391"/>
      <c r="N19" s="392"/>
      <c r="O19" s="384"/>
      <c r="P19" s="397"/>
      <c r="Q19" s="398"/>
      <c r="R19" s="402"/>
      <c r="S19" s="402"/>
      <c r="T19" s="402"/>
      <c r="U19" s="384"/>
      <c r="V19" s="384"/>
      <c r="W19" s="387"/>
      <c r="X19" s="387"/>
      <c r="Y19" s="384"/>
      <c r="Z19" s="506" t="s">
        <v>652</v>
      </c>
      <c r="AA19" s="507" t="s">
        <v>654</v>
      </c>
      <c r="AB19" s="508" t="s">
        <v>221</v>
      </c>
      <c r="AC19" s="114"/>
    </row>
    <row r="20" spans="1:29" ht="39.950000000000003" customHeight="1" thickBot="1">
      <c r="A20" s="114"/>
      <c r="B20" s="402"/>
      <c r="C20" s="391"/>
      <c r="D20" s="392"/>
      <c r="E20" s="402"/>
      <c r="F20" s="402"/>
      <c r="G20" s="402"/>
      <c r="H20" s="402"/>
      <c r="I20" s="391"/>
      <c r="J20" s="405"/>
      <c r="K20" s="392"/>
      <c r="L20" s="408"/>
      <c r="M20" s="391"/>
      <c r="N20" s="392"/>
      <c r="O20" s="384"/>
      <c r="P20" s="397"/>
      <c r="Q20" s="398"/>
      <c r="R20" s="402"/>
      <c r="S20" s="402"/>
      <c r="T20" s="402"/>
      <c r="U20" s="384"/>
      <c r="V20" s="384"/>
      <c r="W20" s="387"/>
      <c r="X20" s="387"/>
      <c r="Y20" s="384"/>
      <c r="Z20" s="506" t="s">
        <v>652</v>
      </c>
      <c r="AA20" s="507" t="s">
        <v>655</v>
      </c>
      <c r="AB20" s="508" t="s">
        <v>221</v>
      </c>
      <c r="AC20" s="114"/>
    </row>
    <row r="21" spans="1:29" ht="39.950000000000003" customHeight="1" thickBot="1">
      <c r="A21" s="114"/>
      <c r="B21" s="402"/>
      <c r="C21" s="391"/>
      <c r="D21" s="392"/>
      <c r="E21" s="402"/>
      <c r="F21" s="402"/>
      <c r="G21" s="402"/>
      <c r="H21" s="402"/>
      <c r="I21" s="391"/>
      <c r="J21" s="405"/>
      <c r="K21" s="392"/>
      <c r="L21" s="408"/>
      <c r="M21" s="391"/>
      <c r="N21" s="392"/>
      <c r="O21" s="384"/>
      <c r="P21" s="397"/>
      <c r="Q21" s="398"/>
      <c r="R21" s="402"/>
      <c r="S21" s="402"/>
      <c r="T21" s="402"/>
      <c r="U21" s="384"/>
      <c r="V21" s="384"/>
      <c r="W21" s="387"/>
      <c r="X21" s="387"/>
      <c r="Y21" s="384"/>
      <c r="Z21" s="506" t="s">
        <v>652</v>
      </c>
      <c r="AA21" s="507" t="s">
        <v>656</v>
      </c>
      <c r="AB21" s="508" t="s">
        <v>221</v>
      </c>
      <c r="AC21" s="114"/>
    </row>
    <row r="22" spans="1:29" ht="39.950000000000003" customHeight="1" thickBot="1">
      <c r="A22" s="114"/>
      <c r="B22" s="403"/>
      <c r="C22" s="393"/>
      <c r="D22" s="394"/>
      <c r="E22" s="403"/>
      <c r="F22" s="403"/>
      <c r="G22" s="403"/>
      <c r="H22" s="403"/>
      <c r="I22" s="393"/>
      <c r="J22" s="406"/>
      <c r="K22" s="394"/>
      <c r="L22" s="409"/>
      <c r="M22" s="393"/>
      <c r="N22" s="394"/>
      <c r="O22" s="385"/>
      <c r="P22" s="399"/>
      <c r="Q22" s="400"/>
      <c r="R22" s="403"/>
      <c r="S22" s="403"/>
      <c r="T22" s="403"/>
      <c r="U22" s="385"/>
      <c r="V22" s="385"/>
      <c r="W22" s="388"/>
      <c r="X22" s="388"/>
      <c r="Y22" s="385"/>
      <c r="Z22" s="506" t="s">
        <v>652</v>
      </c>
      <c r="AA22" s="507" t="s">
        <v>657</v>
      </c>
      <c r="AB22" s="508" t="s">
        <v>221</v>
      </c>
      <c r="AC22" s="114"/>
    </row>
    <row r="23" spans="1:29" ht="20.100000000000001" customHeight="1" thickBot="1">
      <c r="A23" s="114"/>
      <c r="B23" s="401" t="s">
        <v>633</v>
      </c>
      <c r="C23" s="389" t="s">
        <v>634</v>
      </c>
      <c r="D23" s="390"/>
      <c r="E23" s="401" t="s">
        <v>635</v>
      </c>
      <c r="F23" s="401" t="s">
        <v>636</v>
      </c>
      <c r="G23" s="401" t="s">
        <v>658</v>
      </c>
      <c r="H23" s="401" t="s">
        <v>638</v>
      </c>
      <c r="I23" s="389" t="s">
        <v>659</v>
      </c>
      <c r="J23" s="404"/>
      <c r="K23" s="390"/>
      <c r="L23" s="407" t="s">
        <v>640</v>
      </c>
      <c r="M23" s="389" t="s">
        <v>660</v>
      </c>
      <c r="N23" s="390"/>
      <c r="O23" s="383" t="s">
        <v>642</v>
      </c>
      <c r="P23" s="395" t="s">
        <v>643</v>
      </c>
      <c r="Q23" s="396"/>
      <c r="R23" s="401" t="s">
        <v>221</v>
      </c>
      <c r="S23" s="401" t="s">
        <v>644</v>
      </c>
      <c r="T23" s="401" t="s">
        <v>221</v>
      </c>
      <c r="U23" s="383" t="s">
        <v>645</v>
      </c>
      <c r="V23" s="383">
        <v>20</v>
      </c>
      <c r="W23" s="386" t="s">
        <v>646</v>
      </c>
      <c r="X23" s="386" t="s">
        <v>599</v>
      </c>
      <c r="Y23" s="383" t="s">
        <v>645</v>
      </c>
      <c r="Z23" s="117" t="s">
        <v>647</v>
      </c>
      <c r="AA23" s="117" t="s">
        <v>648</v>
      </c>
      <c r="AB23" s="117" t="s">
        <v>649</v>
      </c>
      <c r="AC23" s="114"/>
    </row>
    <row r="24" spans="1:29" ht="39.950000000000003" customHeight="1" thickBot="1">
      <c r="A24" s="114"/>
      <c r="B24" s="402"/>
      <c r="C24" s="391"/>
      <c r="D24" s="392"/>
      <c r="E24" s="402"/>
      <c r="F24" s="402"/>
      <c r="G24" s="402"/>
      <c r="H24" s="402"/>
      <c r="I24" s="391"/>
      <c r="J24" s="405"/>
      <c r="K24" s="392"/>
      <c r="L24" s="408"/>
      <c r="M24" s="391"/>
      <c r="N24" s="392"/>
      <c r="O24" s="384"/>
      <c r="P24" s="397"/>
      <c r="Q24" s="398"/>
      <c r="R24" s="402"/>
      <c r="S24" s="402"/>
      <c r="T24" s="402"/>
      <c r="U24" s="384"/>
      <c r="V24" s="384"/>
      <c r="W24" s="387"/>
      <c r="X24" s="387"/>
      <c r="Y24" s="384"/>
      <c r="Z24" s="506" t="s">
        <v>645</v>
      </c>
      <c r="AA24" s="507" t="s">
        <v>650</v>
      </c>
      <c r="AB24" s="508" t="s">
        <v>661</v>
      </c>
      <c r="AC24" s="114"/>
    </row>
    <row r="25" spans="1:29" ht="39.950000000000003" customHeight="1" thickBot="1">
      <c r="A25" s="114"/>
      <c r="B25" s="402"/>
      <c r="C25" s="391"/>
      <c r="D25" s="392"/>
      <c r="E25" s="402"/>
      <c r="F25" s="402"/>
      <c r="G25" s="402"/>
      <c r="H25" s="402"/>
      <c r="I25" s="391"/>
      <c r="J25" s="405"/>
      <c r="K25" s="392"/>
      <c r="L25" s="408"/>
      <c r="M25" s="391"/>
      <c r="N25" s="392"/>
      <c r="O25" s="384"/>
      <c r="P25" s="397"/>
      <c r="Q25" s="398"/>
      <c r="R25" s="402"/>
      <c r="S25" s="402"/>
      <c r="T25" s="402"/>
      <c r="U25" s="384"/>
      <c r="V25" s="384"/>
      <c r="W25" s="387"/>
      <c r="X25" s="387"/>
      <c r="Y25" s="384"/>
      <c r="Z25" s="506" t="s">
        <v>652</v>
      </c>
      <c r="AA25" s="507" t="s">
        <v>653</v>
      </c>
      <c r="AB25" s="508" t="s">
        <v>221</v>
      </c>
      <c r="AC25" s="114"/>
    </row>
    <row r="26" spans="1:29" ht="39.950000000000003" customHeight="1" thickBot="1">
      <c r="A26" s="114"/>
      <c r="B26" s="402"/>
      <c r="C26" s="391"/>
      <c r="D26" s="392"/>
      <c r="E26" s="402"/>
      <c r="F26" s="402"/>
      <c r="G26" s="402"/>
      <c r="H26" s="402"/>
      <c r="I26" s="391"/>
      <c r="J26" s="405"/>
      <c r="K26" s="392"/>
      <c r="L26" s="408"/>
      <c r="M26" s="391"/>
      <c r="N26" s="392"/>
      <c r="O26" s="384"/>
      <c r="P26" s="397"/>
      <c r="Q26" s="398"/>
      <c r="R26" s="402"/>
      <c r="S26" s="402"/>
      <c r="T26" s="402"/>
      <c r="U26" s="384"/>
      <c r="V26" s="384"/>
      <c r="W26" s="387"/>
      <c r="X26" s="387"/>
      <c r="Y26" s="384"/>
      <c r="Z26" s="506" t="s">
        <v>652</v>
      </c>
      <c r="AA26" s="507" t="s">
        <v>654</v>
      </c>
      <c r="AB26" s="508" t="s">
        <v>221</v>
      </c>
      <c r="AC26" s="114"/>
    </row>
    <row r="27" spans="1:29" ht="39.950000000000003" customHeight="1" thickBot="1">
      <c r="A27" s="114"/>
      <c r="B27" s="402"/>
      <c r="C27" s="391"/>
      <c r="D27" s="392"/>
      <c r="E27" s="402"/>
      <c r="F27" s="402"/>
      <c r="G27" s="402"/>
      <c r="H27" s="402"/>
      <c r="I27" s="391"/>
      <c r="J27" s="405"/>
      <c r="K27" s="392"/>
      <c r="L27" s="408"/>
      <c r="M27" s="391"/>
      <c r="N27" s="392"/>
      <c r="O27" s="384"/>
      <c r="P27" s="397"/>
      <c r="Q27" s="398"/>
      <c r="R27" s="402"/>
      <c r="S27" s="402"/>
      <c r="T27" s="402"/>
      <c r="U27" s="384"/>
      <c r="V27" s="384"/>
      <c r="W27" s="387"/>
      <c r="X27" s="387"/>
      <c r="Y27" s="384"/>
      <c r="Z27" s="506" t="s">
        <v>652</v>
      </c>
      <c r="AA27" s="507" t="s">
        <v>655</v>
      </c>
      <c r="AB27" s="508" t="s">
        <v>221</v>
      </c>
      <c r="AC27" s="114"/>
    </row>
    <row r="28" spans="1:29" ht="39.950000000000003" customHeight="1" thickBot="1">
      <c r="A28" s="114"/>
      <c r="B28" s="402"/>
      <c r="C28" s="391"/>
      <c r="D28" s="392"/>
      <c r="E28" s="402"/>
      <c r="F28" s="402"/>
      <c r="G28" s="402"/>
      <c r="H28" s="402"/>
      <c r="I28" s="391"/>
      <c r="J28" s="405"/>
      <c r="K28" s="392"/>
      <c r="L28" s="408"/>
      <c r="M28" s="391"/>
      <c r="N28" s="392"/>
      <c r="O28" s="384"/>
      <c r="P28" s="397"/>
      <c r="Q28" s="398"/>
      <c r="R28" s="402"/>
      <c r="S28" s="402"/>
      <c r="T28" s="402"/>
      <c r="U28" s="384"/>
      <c r="V28" s="384"/>
      <c r="W28" s="387"/>
      <c r="X28" s="387"/>
      <c r="Y28" s="384"/>
      <c r="Z28" s="506" t="s">
        <v>652</v>
      </c>
      <c r="AA28" s="507" t="s">
        <v>656</v>
      </c>
      <c r="AB28" s="508" t="s">
        <v>221</v>
      </c>
      <c r="AC28" s="114"/>
    </row>
    <row r="29" spans="1:29" ht="39.950000000000003" customHeight="1" thickBot="1">
      <c r="A29" s="114"/>
      <c r="B29" s="403"/>
      <c r="C29" s="393"/>
      <c r="D29" s="394"/>
      <c r="E29" s="403"/>
      <c r="F29" s="403"/>
      <c r="G29" s="403"/>
      <c r="H29" s="403"/>
      <c r="I29" s="393"/>
      <c r="J29" s="406"/>
      <c r="K29" s="394"/>
      <c r="L29" s="409"/>
      <c r="M29" s="393"/>
      <c r="N29" s="394"/>
      <c r="O29" s="385"/>
      <c r="P29" s="399"/>
      <c r="Q29" s="400"/>
      <c r="R29" s="403"/>
      <c r="S29" s="403"/>
      <c r="T29" s="403"/>
      <c r="U29" s="385"/>
      <c r="V29" s="385"/>
      <c r="W29" s="388"/>
      <c r="X29" s="388"/>
      <c r="Y29" s="385"/>
      <c r="Z29" s="506" t="s">
        <v>652</v>
      </c>
      <c r="AA29" s="507" t="s">
        <v>657</v>
      </c>
      <c r="AB29" s="508" t="s">
        <v>221</v>
      </c>
      <c r="AC29" s="114"/>
    </row>
  </sheetData>
  <mergeCells count="63">
    <mergeCell ref="B1:P1"/>
    <mergeCell ref="B2:C2"/>
    <mergeCell ref="D2:I2"/>
    <mergeCell ref="K3:M4"/>
    <mergeCell ref="N3:P4"/>
    <mergeCell ref="B4:C5"/>
    <mergeCell ref="D4:I5"/>
    <mergeCell ref="Y14:AB14"/>
    <mergeCell ref="K6:M7"/>
    <mergeCell ref="N6:P7"/>
    <mergeCell ref="B7:C9"/>
    <mergeCell ref="D7:I9"/>
    <mergeCell ref="K9:P11"/>
    <mergeCell ref="B11:C12"/>
    <mergeCell ref="D11:I12"/>
    <mergeCell ref="B13:P13"/>
    <mergeCell ref="B14:F14"/>
    <mergeCell ref="G14:N14"/>
    <mergeCell ref="O14:T14"/>
    <mergeCell ref="U14:X14"/>
    <mergeCell ref="B16:B22"/>
    <mergeCell ref="C16:D22"/>
    <mergeCell ref="E16:E22"/>
    <mergeCell ref="F16:F22"/>
    <mergeCell ref="G16:G22"/>
    <mergeCell ref="C15:D15"/>
    <mergeCell ref="I15:K15"/>
    <mergeCell ref="M15:N15"/>
    <mergeCell ref="P15:Q15"/>
    <mergeCell ref="Z15:AB15"/>
    <mergeCell ref="W16:W22"/>
    <mergeCell ref="H16:H22"/>
    <mergeCell ref="I16:K22"/>
    <mergeCell ref="L16:L22"/>
    <mergeCell ref="M16:N22"/>
    <mergeCell ref="O16:O22"/>
    <mergeCell ref="P16:Q22"/>
    <mergeCell ref="T23:T29"/>
    <mergeCell ref="X16:X22"/>
    <mergeCell ref="Y16:Y22"/>
    <mergeCell ref="B23:B29"/>
    <mergeCell ref="C23:D29"/>
    <mergeCell ref="E23:E29"/>
    <mergeCell ref="F23:F29"/>
    <mergeCell ref="G23:G29"/>
    <mergeCell ref="H23:H29"/>
    <mergeCell ref="I23:K29"/>
    <mergeCell ref="L23:L29"/>
    <mergeCell ref="R16:R22"/>
    <mergeCell ref="S16:S22"/>
    <mergeCell ref="T16:T22"/>
    <mergeCell ref="U16:U22"/>
    <mergeCell ref="V16:V22"/>
    <mergeCell ref="M23:N29"/>
    <mergeCell ref="O23:O29"/>
    <mergeCell ref="P23:Q29"/>
    <mergeCell ref="R23:R29"/>
    <mergeCell ref="S23:S29"/>
    <mergeCell ref="U23:U29"/>
    <mergeCell ref="V23:V29"/>
    <mergeCell ref="W23:W29"/>
    <mergeCell ref="X23:X29"/>
    <mergeCell ref="Y23:Y29"/>
  </mergeCells>
  <pageMargins left="0.3888888888888889" right="0.3888888888888889" top="0.3888888888888889" bottom="0.3888888888888889" header="0" footer="0"/>
  <pageSetup paperSize="9" scale="0" firstPageNumber="0" fitToWidth="0" fitToHeight="0" pageOrder="overThenDown"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E0ADA-AA2D-4663-85F0-431EC6BB70C7}">
  <dimension ref="A1:AC29"/>
  <sheetViews>
    <sheetView topLeftCell="O1" zoomScaleNormal="100" workbookViewId="0">
      <selection activeCell="R23" sqref="R23:R29"/>
    </sheetView>
  </sheetViews>
  <sheetFormatPr defaultColWidth="9.140625" defaultRowHeight="12.75"/>
  <cols>
    <col min="1" max="1" width="4.7109375" style="115" bestFit="1" customWidth="1"/>
    <col min="2" max="2" width="16.85546875" style="115" bestFit="1" customWidth="1"/>
    <col min="3" max="3" width="8.85546875" style="115" bestFit="1" customWidth="1"/>
    <col min="4" max="4" width="1.140625" style="115" bestFit="1" customWidth="1"/>
    <col min="5" max="5" width="25.140625" style="115" bestFit="1" customWidth="1"/>
    <col min="6" max="6" width="10.85546875" style="115" bestFit="1" customWidth="1"/>
    <col min="7" max="8" width="16.85546875" style="115" bestFit="1" customWidth="1"/>
    <col min="9" max="9" width="8.85546875" style="115" bestFit="1" customWidth="1"/>
    <col min="10" max="10" width="16" style="115" bestFit="1" customWidth="1"/>
    <col min="11" max="11" width="0.28515625" style="115" bestFit="1" customWidth="1"/>
    <col min="12" max="12" width="16" style="115" bestFit="1" customWidth="1"/>
    <col min="13" max="13" width="0.7109375" style="115" bestFit="1" customWidth="1"/>
    <col min="14" max="14" width="16.140625" style="115" bestFit="1" customWidth="1"/>
    <col min="15" max="15" width="12.5703125" style="115" bestFit="1" customWidth="1"/>
    <col min="16" max="16" width="4.42578125" style="115" bestFit="1" customWidth="1"/>
    <col min="17" max="17" width="20.85546875" style="115" bestFit="1" customWidth="1"/>
    <col min="18" max="18" width="16.85546875" style="115" bestFit="1" customWidth="1"/>
    <col min="19" max="19" width="17" style="115" bestFit="1" customWidth="1"/>
    <col min="20" max="20" width="20.85546875" style="115" bestFit="1" customWidth="1"/>
    <col min="21" max="21" width="22.140625" style="115" bestFit="1" customWidth="1"/>
    <col min="22" max="22" width="12.5703125" style="115" bestFit="1" customWidth="1"/>
    <col min="23" max="23" width="55.28515625" style="115" bestFit="1" customWidth="1"/>
    <col min="24" max="24" width="25.85546875" style="115" bestFit="1" customWidth="1"/>
    <col min="25" max="25" width="15.85546875" style="115" bestFit="1" customWidth="1"/>
    <col min="26" max="26" width="18.28515625" style="115" bestFit="1" customWidth="1"/>
    <col min="27" max="27" width="65.5703125" style="115" bestFit="1" customWidth="1"/>
    <col min="28" max="28" width="65.7109375" style="115" bestFit="1" customWidth="1"/>
    <col min="29" max="29" width="4.7109375" style="115" bestFit="1" customWidth="1"/>
    <col min="30" max="256" width="9.140625" style="115"/>
    <col min="257" max="257" width="4.7109375" style="115" bestFit="1" customWidth="1"/>
    <col min="258" max="258" width="16.85546875" style="115" bestFit="1" customWidth="1"/>
    <col min="259" max="259" width="8.85546875" style="115" bestFit="1" customWidth="1"/>
    <col min="260" max="260" width="1.140625" style="115" bestFit="1" customWidth="1"/>
    <col min="261" max="261" width="25.140625" style="115" bestFit="1" customWidth="1"/>
    <col min="262" max="262" width="10.85546875" style="115" bestFit="1" customWidth="1"/>
    <col min="263" max="264" width="16.85546875" style="115" bestFit="1" customWidth="1"/>
    <col min="265" max="265" width="8.85546875" style="115" bestFit="1" customWidth="1"/>
    <col min="266" max="266" width="16" style="115" bestFit="1" customWidth="1"/>
    <col min="267" max="267" width="0.28515625" style="115" bestFit="1" customWidth="1"/>
    <col min="268" max="268" width="16" style="115" bestFit="1" customWidth="1"/>
    <col min="269" max="269" width="0.7109375" style="115" bestFit="1" customWidth="1"/>
    <col min="270" max="270" width="16.140625" style="115" bestFit="1" customWidth="1"/>
    <col min="271" max="271" width="12.5703125" style="115" bestFit="1" customWidth="1"/>
    <col min="272" max="272" width="4.42578125" style="115" bestFit="1" customWidth="1"/>
    <col min="273" max="273" width="20.85546875" style="115" bestFit="1" customWidth="1"/>
    <col min="274" max="274" width="16.85546875" style="115" bestFit="1" customWidth="1"/>
    <col min="275" max="275" width="17" style="115" bestFit="1" customWidth="1"/>
    <col min="276" max="276" width="20.85546875" style="115" bestFit="1" customWidth="1"/>
    <col min="277" max="277" width="22.140625" style="115" bestFit="1" customWidth="1"/>
    <col min="278" max="278" width="12.5703125" style="115" bestFit="1" customWidth="1"/>
    <col min="279" max="279" width="55.28515625" style="115" bestFit="1" customWidth="1"/>
    <col min="280" max="280" width="25.85546875" style="115" bestFit="1" customWidth="1"/>
    <col min="281" max="281" width="15.85546875" style="115" bestFit="1" customWidth="1"/>
    <col min="282" max="282" width="18.28515625" style="115" bestFit="1" customWidth="1"/>
    <col min="283" max="283" width="65.5703125" style="115" bestFit="1" customWidth="1"/>
    <col min="284" max="284" width="65.7109375" style="115" bestFit="1" customWidth="1"/>
    <col min="285" max="285" width="4.7109375" style="115" bestFit="1" customWidth="1"/>
    <col min="286" max="512" width="9.140625" style="115"/>
    <col min="513" max="513" width="4.7109375" style="115" bestFit="1" customWidth="1"/>
    <col min="514" max="514" width="16.85546875" style="115" bestFit="1" customWidth="1"/>
    <col min="515" max="515" width="8.85546875" style="115" bestFit="1" customWidth="1"/>
    <col min="516" max="516" width="1.140625" style="115" bestFit="1" customWidth="1"/>
    <col min="517" max="517" width="25.140625" style="115" bestFit="1" customWidth="1"/>
    <col min="518" max="518" width="10.85546875" style="115" bestFit="1" customWidth="1"/>
    <col min="519" max="520" width="16.85546875" style="115" bestFit="1" customWidth="1"/>
    <col min="521" max="521" width="8.85546875" style="115" bestFit="1" customWidth="1"/>
    <col min="522" max="522" width="16" style="115" bestFit="1" customWidth="1"/>
    <col min="523" max="523" width="0.28515625" style="115" bestFit="1" customWidth="1"/>
    <col min="524" max="524" width="16" style="115" bestFit="1" customWidth="1"/>
    <col min="525" max="525" width="0.7109375" style="115" bestFit="1" customWidth="1"/>
    <col min="526" max="526" width="16.140625" style="115" bestFit="1" customWidth="1"/>
    <col min="527" max="527" width="12.5703125" style="115" bestFit="1" customWidth="1"/>
    <col min="528" max="528" width="4.42578125" style="115" bestFit="1" customWidth="1"/>
    <col min="529" max="529" width="20.85546875" style="115" bestFit="1" customWidth="1"/>
    <col min="530" max="530" width="16.85546875" style="115" bestFit="1" customWidth="1"/>
    <col min="531" max="531" width="17" style="115" bestFit="1" customWidth="1"/>
    <col min="532" max="532" width="20.85546875" style="115" bestFit="1" customWidth="1"/>
    <col min="533" max="533" width="22.140625" style="115" bestFit="1" customWidth="1"/>
    <col min="534" max="534" width="12.5703125" style="115" bestFit="1" customWidth="1"/>
    <col min="535" max="535" width="55.28515625" style="115" bestFit="1" customWidth="1"/>
    <col min="536" max="536" width="25.85546875" style="115" bestFit="1" customWidth="1"/>
    <col min="537" max="537" width="15.85546875" style="115" bestFit="1" customWidth="1"/>
    <col min="538" max="538" width="18.28515625" style="115" bestFit="1" customWidth="1"/>
    <col min="539" max="539" width="65.5703125" style="115" bestFit="1" customWidth="1"/>
    <col min="540" max="540" width="65.7109375" style="115" bestFit="1" customWidth="1"/>
    <col min="541" max="541" width="4.7109375" style="115" bestFit="1" customWidth="1"/>
    <col min="542" max="768" width="9.140625" style="115"/>
    <col min="769" max="769" width="4.7109375" style="115" bestFit="1" customWidth="1"/>
    <col min="770" max="770" width="16.85546875" style="115" bestFit="1" customWidth="1"/>
    <col min="771" max="771" width="8.85546875" style="115" bestFit="1" customWidth="1"/>
    <col min="772" max="772" width="1.140625" style="115" bestFit="1" customWidth="1"/>
    <col min="773" max="773" width="25.140625" style="115" bestFit="1" customWidth="1"/>
    <col min="774" max="774" width="10.85546875" style="115" bestFit="1" customWidth="1"/>
    <col min="775" max="776" width="16.85546875" style="115" bestFit="1" customWidth="1"/>
    <col min="777" max="777" width="8.85546875" style="115" bestFit="1" customWidth="1"/>
    <col min="778" max="778" width="16" style="115" bestFit="1" customWidth="1"/>
    <col min="779" max="779" width="0.28515625" style="115" bestFit="1" customWidth="1"/>
    <col min="780" max="780" width="16" style="115" bestFit="1" customWidth="1"/>
    <col min="781" max="781" width="0.7109375" style="115" bestFit="1" customWidth="1"/>
    <col min="782" max="782" width="16.140625" style="115" bestFit="1" customWidth="1"/>
    <col min="783" max="783" width="12.5703125" style="115" bestFit="1" customWidth="1"/>
    <col min="784" max="784" width="4.42578125" style="115" bestFit="1" customWidth="1"/>
    <col min="785" max="785" width="20.85546875" style="115" bestFit="1" customWidth="1"/>
    <col min="786" max="786" width="16.85546875" style="115" bestFit="1" customWidth="1"/>
    <col min="787" max="787" width="17" style="115" bestFit="1" customWidth="1"/>
    <col min="788" max="788" width="20.85546875" style="115" bestFit="1" customWidth="1"/>
    <col min="789" max="789" width="22.140625" style="115" bestFit="1" customWidth="1"/>
    <col min="790" max="790" width="12.5703125" style="115" bestFit="1" customWidth="1"/>
    <col min="791" max="791" width="55.28515625" style="115" bestFit="1" customWidth="1"/>
    <col min="792" max="792" width="25.85546875" style="115" bestFit="1" customWidth="1"/>
    <col min="793" max="793" width="15.85546875" style="115" bestFit="1" customWidth="1"/>
    <col min="794" max="794" width="18.28515625" style="115" bestFit="1" customWidth="1"/>
    <col min="795" max="795" width="65.5703125" style="115" bestFit="1" customWidth="1"/>
    <col min="796" max="796" width="65.7109375" style="115" bestFit="1" customWidth="1"/>
    <col min="797" max="797" width="4.7109375" style="115" bestFit="1" customWidth="1"/>
    <col min="798" max="1024" width="9.140625" style="115"/>
    <col min="1025" max="1025" width="4.7109375" style="115" bestFit="1" customWidth="1"/>
    <col min="1026" max="1026" width="16.85546875" style="115" bestFit="1" customWidth="1"/>
    <col min="1027" max="1027" width="8.85546875" style="115" bestFit="1" customWidth="1"/>
    <col min="1028" max="1028" width="1.140625" style="115" bestFit="1" customWidth="1"/>
    <col min="1029" max="1029" width="25.140625" style="115" bestFit="1" customWidth="1"/>
    <col min="1030" max="1030" width="10.85546875" style="115" bestFit="1" customWidth="1"/>
    <col min="1031" max="1032" width="16.85546875" style="115" bestFit="1" customWidth="1"/>
    <col min="1033" max="1033" width="8.85546875" style="115" bestFit="1" customWidth="1"/>
    <col min="1034" max="1034" width="16" style="115" bestFit="1" customWidth="1"/>
    <col min="1035" max="1035" width="0.28515625" style="115" bestFit="1" customWidth="1"/>
    <col min="1036" max="1036" width="16" style="115" bestFit="1" customWidth="1"/>
    <col min="1037" max="1037" width="0.7109375" style="115" bestFit="1" customWidth="1"/>
    <col min="1038" max="1038" width="16.140625" style="115" bestFit="1" customWidth="1"/>
    <col min="1039" max="1039" width="12.5703125" style="115" bestFit="1" customWidth="1"/>
    <col min="1040" max="1040" width="4.42578125" style="115" bestFit="1" customWidth="1"/>
    <col min="1041" max="1041" width="20.85546875" style="115" bestFit="1" customWidth="1"/>
    <col min="1042" max="1042" width="16.85546875" style="115" bestFit="1" customWidth="1"/>
    <col min="1043" max="1043" width="17" style="115" bestFit="1" customWidth="1"/>
    <col min="1044" max="1044" width="20.85546875" style="115" bestFit="1" customWidth="1"/>
    <col min="1045" max="1045" width="22.140625" style="115" bestFit="1" customWidth="1"/>
    <col min="1046" max="1046" width="12.5703125" style="115" bestFit="1" customWidth="1"/>
    <col min="1047" max="1047" width="55.28515625" style="115" bestFit="1" customWidth="1"/>
    <col min="1048" max="1048" width="25.85546875" style="115" bestFit="1" customWidth="1"/>
    <col min="1049" max="1049" width="15.85546875" style="115" bestFit="1" customWidth="1"/>
    <col min="1050" max="1050" width="18.28515625" style="115" bestFit="1" customWidth="1"/>
    <col min="1051" max="1051" width="65.5703125" style="115" bestFit="1" customWidth="1"/>
    <col min="1052" max="1052" width="65.7109375" style="115" bestFit="1" customWidth="1"/>
    <col min="1053" max="1053" width="4.7109375" style="115" bestFit="1" customWidth="1"/>
    <col min="1054" max="1280" width="9.140625" style="115"/>
    <col min="1281" max="1281" width="4.7109375" style="115" bestFit="1" customWidth="1"/>
    <col min="1282" max="1282" width="16.85546875" style="115" bestFit="1" customWidth="1"/>
    <col min="1283" max="1283" width="8.85546875" style="115" bestFit="1" customWidth="1"/>
    <col min="1284" max="1284" width="1.140625" style="115" bestFit="1" customWidth="1"/>
    <col min="1285" max="1285" width="25.140625" style="115" bestFit="1" customWidth="1"/>
    <col min="1286" max="1286" width="10.85546875" style="115" bestFit="1" customWidth="1"/>
    <col min="1287" max="1288" width="16.85546875" style="115" bestFit="1" customWidth="1"/>
    <col min="1289" max="1289" width="8.85546875" style="115" bestFit="1" customWidth="1"/>
    <col min="1290" max="1290" width="16" style="115" bestFit="1" customWidth="1"/>
    <col min="1291" max="1291" width="0.28515625" style="115" bestFit="1" customWidth="1"/>
    <col min="1292" max="1292" width="16" style="115" bestFit="1" customWidth="1"/>
    <col min="1293" max="1293" width="0.7109375" style="115" bestFit="1" customWidth="1"/>
    <col min="1294" max="1294" width="16.140625" style="115" bestFit="1" customWidth="1"/>
    <col min="1295" max="1295" width="12.5703125" style="115" bestFit="1" customWidth="1"/>
    <col min="1296" max="1296" width="4.42578125" style="115" bestFit="1" customWidth="1"/>
    <col min="1297" max="1297" width="20.85546875" style="115" bestFit="1" customWidth="1"/>
    <col min="1298" max="1298" width="16.85546875" style="115" bestFit="1" customWidth="1"/>
    <col min="1299" max="1299" width="17" style="115" bestFit="1" customWidth="1"/>
    <col min="1300" max="1300" width="20.85546875" style="115" bestFit="1" customWidth="1"/>
    <col min="1301" max="1301" width="22.140625" style="115" bestFit="1" customWidth="1"/>
    <col min="1302" max="1302" width="12.5703125" style="115" bestFit="1" customWidth="1"/>
    <col min="1303" max="1303" width="55.28515625" style="115" bestFit="1" customWidth="1"/>
    <col min="1304" max="1304" width="25.85546875" style="115" bestFit="1" customWidth="1"/>
    <col min="1305" max="1305" width="15.85546875" style="115" bestFit="1" customWidth="1"/>
    <col min="1306" max="1306" width="18.28515625" style="115" bestFit="1" customWidth="1"/>
    <col min="1307" max="1307" width="65.5703125" style="115" bestFit="1" customWidth="1"/>
    <col min="1308" max="1308" width="65.7109375" style="115" bestFit="1" customWidth="1"/>
    <col min="1309" max="1309" width="4.7109375" style="115" bestFit="1" customWidth="1"/>
    <col min="1310" max="1536" width="9.140625" style="115"/>
    <col min="1537" max="1537" width="4.7109375" style="115" bestFit="1" customWidth="1"/>
    <col min="1538" max="1538" width="16.85546875" style="115" bestFit="1" customWidth="1"/>
    <col min="1539" max="1539" width="8.85546875" style="115" bestFit="1" customWidth="1"/>
    <col min="1540" max="1540" width="1.140625" style="115" bestFit="1" customWidth="1"/>
    <col min="1541" max="1541" width="25.140625" style="115" bestFit="1" customWidth="1"/>
    <col min="1542" max="1542" width="10.85546875" style="115" bestFit="1" customWidth="1"/>
    <col min="1543" max="1544" width="16.85546875" style="115" bestFit="1" customWidth="1"/>
    <col min="1545" max="1545" width="8.85546875" style="115" bestFit="1" customWidth="1"/>
    <col min="1546" max="1546" width="16" style="115" bestFit="1" customWidth="1"/>
    <col min="1547" max="1547" width="0.28515625" style="115" bestFit="1" customWidth="1"/>
    <col min="1548" max="1548" width="16" style="115" bestFit="1" customWidth="1"/>
    <col min="1549" max="1549" width="0.7109375" style="115" bestFit="1" customWidth="1"/>
    <col min="1550" max="1550" width="16.140625" style="115" bestFit="1" customWidth="1"/>
    <col min="1551" max="1551" width="12.5703125" style="115" bestFit="1" customWidth="1"/>
    <col min="1552" max="1552" width="4.42578125" style="115" bestFit="1" customWidth="1"/>
    <col min="1553" max="1553" width="20.85546875" style="115" bestFit="1" customWidth="1"/>
    <col min="1554" max="1554" width="16.85546875" style="115" bestFit="1" customWidth="1"/>
    <col min="1555" max="1555" width="17" style="115" bestFit="1" customWidth="1"/>
    <col min="1556" max="1556" width="20.85546875" style="115" bestFit="1" customWidth="1"/>
    <col min="1557" max="1557" width="22.140625" style="115" bestFit="1" customWidth="1"/>
    <col min="1558" max="1558" width="12.5703125" style="115" bestFit="1" customWidth="1"/>
    <col min="1559" max="1559" width="55.28515625" style="115" bestFit="1" customWidth="1"/>
    <col min="1560" max="1560" width="25.85546875" style="115" bestFit="1" customWidth="1"/>
    <col min="1561" max="1561" width="15.85546875" style="115" bestFit="1" customWidth="1"/>
    <col min="1562" max="1562" width="18.28515625" style="115" bestFit="1" customWidth="1"/>
    <col min="1563" max="1563" width="65.5703125" style="115" bestFit="1" customWidth="1"/>
    <col min="1564" max="1564" width="65.7109375" style="115" bestFit="1" customWidth="1"/>
    <col min="1565" max="1565" width="4.7109375" style="115" bestFit="1" customWidth="1"/>
    <col min="1566" max="1792" width="9.140625" style="115"/>
    <col min="1793" max="1793" width="4.7109375" style="115" bestFit="1" customWidth="1"/>
    <col min="1794" max="1794" width="16.85546875" style="115" bestFit="1" customWidth="1"/>
    <col min="1795" max="1795" width="8.85546875" style="115" bestFit="1" customWidth="1"/>
    <col min="1796" max="1796" width="1.140625" style="115" bestFit="1" customWidth="1"/>
    <col min="1797" max="1797" width="25.140625" style="115" bestFit="1" customWidth="1"/>
    <col min="1798" max="1798" width="10.85546875" style="115" bestFit="1" customWidth="1"/>
    <col min="1799" max="1800" width="16.85546875" style="115" bestFit="1" customWidth="1"/>
    <col min="1801" max="1801" width="8.85546875" style="115" bestFit="1" customWidth="1"/>
    <col min="1802" max="1802" width="16" style="115" bestFit="1" customWidth="1"/>
    <col min="1803" max="1803" width="0.28515625" style="115" bestFit="1" customWidth="1"/>
    <col min="1804" max="1804" width="16" style="115" bestFit="1" customWidth="1"/>
    <col min="1805" max="1805" width="0.7109375" style="115" bestFit="1" customWidth="1"/>
    <col min="1806" max="1806" width="16.140625" style="115" bestFit="1" customWidth="1"/>
    <col min="1807" max="1807" width="12.5703125" style="115" bestFit="1" customWidth="1"/>
    <col min="1808" max="1808" width="4.42578125" style="115" bestFit="1" customWidth="1"/>
    <col min="1809" max="1809" width="20.85546875" style="115" bestFit="1" customWidth="1"/>
    <col min="1810" max="1810" width="16.85546875" style="115" bestFit="1" customWidth="1"/>
    <col min="1811" max="1811" width="17" style="115" bestFit="1" customWidth="1"/>
    <col min="1812" max="1812" width="20.85546875" style="115" bestFit="1" customWidth="1"/>
    <col min="1813" max="1813" width="22.140625" style="115" bestFit="1" customWidth="1"/>
    <col min="1814" max="1814" width="12.5703125" style="115" bestFit="1" customWidth="1"/>
    <col min="1815" max="1815" width="55.28515625" style="115" bestFit="1" customWidth="1"/>
    <col min="1816" max="1816" width="25.85546875" style="115" bestFit="1" customWidth="1"/>
    <col min="1817" max="1817" width="15.85546875" style="115" bestFit="1" customWidth="1"/>
    <col min="1818" max="1818" width="18.28515625" style="115" bestFit="1" customWidth="1"/>
    <col min="1819" max="1819" width="65.5703125" style="115" bestFit="1" customWidth="1"/>
    <col min="1820" max="1820" width="65.7109375" style="115" bestFit="1" customWidth="1"/>
    <col min="1821" max="1821" width="4.7109375" style="115" bestFit="1" customWidth="1"/>
    <col min="1822" max="2048" width="9.140625" style="115"/>
    <col min="2049" max="2049" width="4.7109375" style="115" bestFit="1" customWidth="1"/>
    <col min="2050" max="2050" width="16.85546875" style="115" bestFit="1" customWidth="1"/>
    <col min="2051" max="2051" width="8.85546875" style="115" bestFit="1" customWidth="1"/>
    <col min="2052" max="2052" width="1.140625" style="115" bestFit="1" customWidth="1"/>
    <col min="2053" max="2053" width="25.140625" style="115" bestFit="1" customWidth="1"/>
    <col min="2054" max="2054" width="10.85546875" style="115" bestFit="1" customWidth="1"/>
    <col min="2055" max="2056" width="16.85546875" style="115" bestFit="1" customWidth="1"/>
    <col min="2057" max="2057" width="8.85546875" style="115" bestFit="1" customWidth="1"/>
    <col min="2058" max="2058" width="16" style="115" bestFit="1" customWidth="1"/>
    <col min="2059" max="2059" width="0.28515625" style="115" bestFit="1" customWidth="1"/>
    <col min="2060" max="2060" width="16" style="115" bestFit="1" customWidth="1"/>
    <col min="2061" max="2061" width="0.7109375" style="115" bestFit="1" customWidth="1"/>
    <col min="2062" max="2062" width="16.140625" style="115" bestFit="1" customWidth="1"/>
    <col min="2063" max="2063" width="12.5703125" style="115" bestFit="1" customWidth="1"/>
    <col min="2064" max="2064" width="4.42578125" style="115" bestFit="1" customWidth="1"/>
    <col min="2065" max="2065" width="20.85546875" style="115" bestFit="1" customWidth="1"/>
    <col min="2066" max="2066" width="16.85546875" style="115" bestFit="1" customWidth="1"/>
    <col min="2067" max="2067" width="17" style="115" bestFit="1" customWidth="1"/>
    <col min="2068" max="2068" width="20.85546875" style="115" bestFit="1" customWidth="1"/>
    <col min="2069" max="2069" width="22.140625" style="115" bestFit="1" customWidth="1"/>
    <col min="2070" max="2070" width="12.5703125" style="115" bestFit="1" customWidth="1"/>
    <col min="2071" max="2071" width="55.28515625" style="115" bestFit="1" customWidth="1"/>
    <col min="2072" max="2072" width="25.85546875" style="115" bestFit="1" customWidth="1"/>
    <col min="2073" max="2073" width="15.85546875" style="115" bestFit="1" customWidth="1"/>
    <col min="2074" max="2074" width="18.28515625" style="115" bestFit="1" customWidth="1"/>
    <col min="2075" max="2075" width="65.5703125" style="115" bestFit="1" customWidth="1"/>
    <col min="2076" max="2076" width="65.7109375" style="115" bestFit="1" customWidth="1"/>
    <col min="2077" max="2077" width="4.7109375" style="115" bestFit="1" customWidth="1"/>
    <col min="2078" max="2304" width="9.140625" style="115"/>
    <col min="2305" max="2305" width="4.7109375" style="115" bestFit="1" customWidth="1"/>
    <col min="2306" max="2306" width="16.85546875" style="115" bestFit="1" customWidth="1"/>
    <col min="2307" max="2307" width="8.85546875" style="115" bestFit="1" customWidth="1"/>
    <col min="2308" max="2308" width="1.140625" style="115" bestFit="1" customWidth="1"/>
    <col min="2309" max="2309" width="25.140625" style="115" bestFit="1" customWidth="1"/>
    <col min="2310" max="2310" width="10.85546875" style="115" bestFit="1" customWidth="1"/>
    <col min="2311" max="2312" width="16.85546875" style="115" bestFit="1" customWidth="1"/>
    <col min="2313" max="2313" width="8.85546875" style="115" bestFit="1" customWidth="1"/>
    <col min="2314" max="2314" width="16" style="115" bestFit="1" customWidth="1"/>
    <col min="2315" max="2315" width="0.28515625" style="115" bestFit="1" customWidth="1"/>
    <col min="2316" max="2316" width="16" style="115" bestFit="1" customWidth="1"/>
    <col min="2317" max="2317" width="0.7109375" style="115" bestFit="1" customWidth="1"/>
    <col min="2318" max="2318" width="16.140625" style="115" bestFit="1" customWidth="1"/>
    <col min="2319" max="2319" width="12.5703125" style="115" bestFit="1" customWidth="1"/>
    <col min="2320" max="2320" width="4.42578125" style="115" bestFit="1" customWidth="1"/>
    <col min="2321" max="2321" width="20.85546875" style="115" bestFit="1" customWidth="1"/>
    <col min="2322" max="2322" width="16.85546875" style="115" bestFit="1" customWidth="1"/>
    <col min="2323" max="2323" width="17" style="115" bestFit="1" customWidth="1"/>
    <col min="2324" max="2324" width="20.85546875" style="115" bestFit="1" customWidth="1"/>
    <col min="2325" max="2325" width="22.140625" style="115" bestFit="1" customWidth="1"/>
    <col min="2326" max="2326" width="12.5703125" style="115" bestFit="1" customWidth="1"/>
    <col min="2327" max="2327" width="55.28515625" style="115" bestFit="1" customWidth="1"/>
    <col min="2328" max="2328" width="25.85546875" style="115" bestFit="1" customWidth="1"/>
    <col min="2329" max="2329" width="15.85546875" style="115" bestFit="1" customWidth="1"/>
    <col min="2330" max="2330" width="18.28515625" style="115" bestFit="1" customWidth="1"/>
    <col min="2331" max="2331" width="65.5703125" style="115" bestFit="1" customWidth="1"/>
    <col min="2332" max="2332" width="65.7109375" style="115" bestFit="1" customWidth="1"/>
    <col min="2333" max="2333" width="4.7109375" style="115" bestFit="1" customWidth="1"/>
    <col min="2334" max="2560" width="9.140625" style="115"/>
    <col min="2561" max="2561" width="4.7109375" style="115" bestFit="1" customWidth="1"/>
    <col min="2562" max="2562" width="16.85546875" style="115" bestFit="1" customWidth="1"/>
    <col min="2563" max="2563" width="8.85546875" style="115" bestFit="1" customWidth="1"/>
    <col min="2564" max="2564" width="1.140625" style="115" bestFit="1" customWidth="1"/>
    <col min="2565" max="2565" width="25.140625" style="115" bestFit="1" customWidth="1"/>
    <col min="2566" max="2566" width="10.85546875" style="115" bestFit="1" customWidth="1"/>
    <col min="2567" max="2568" width="16.85546875" style="115" bestFit="1" customWidth="1"/>
    <col min="2569" max="2569" width="8.85546875" style="115" bestFit="1" customWidth="1"/>
    <col min="2570" max="2570" width="16" style="115" bestFit="1" customWidth="1"/>
    <col min="2571" max="2571" width="0.28515625" style="115" bestFit="1" customWidth="1"/>
    <col min="2572" max="2572" width="16" style="115" bestFit="1" customWidth="1"/>
    <col min="2573" max="2573" width="0.7109375" style="115" bestFit="1" customWidth="1"/>
    <col min="2574" max="2574" width="16.140625" style="115" bestFit="1" customWidth="1"/>
    <col min="2575" max="2575" width="12.5703125" style="115" bestFit="1" customWidth="1"/>
    <col min="2576" max="2576" width="4.42578125" style="115" bestFit="1" customWidth="1"/>
    <col min="2577" max="2577" width="20.85546875" style="115" bestFit="1" customWidth="1"/>
    <col min="2578" max="2578" width="16.85546875" style="115" bestFit="1" customWidth="1"/>
    <col min="2579" max="2579" width="17" style="115" bestFit="1" customWidth="1"/>
    <col min="2580" max="2580" width="20.85546875" style="115" bestFit="1" customWidth="1"/>
    <col min="2581" max="2581" width="22.140625" style="115" bestFit="1" customWidth="1"/>
    <col min="2582" max="2582" width="12.5703125" style="115" bestFit="1" customWidth="1"/>
    <col min="2583" max="2583" width="55.28515625" style="115" bestFit="1" customWidth="1"/>
    <col min="2584" max="2584" width="25.85546875" style="115" bestFit="1" customWidth="1"/>
    <col min="2585" max="2585" width="15.85546875" style="115" bestFit="1" customWidth="1"/>
    <col min="2586" max="2586" width="18.28515625" style="115" bestFit="1" customWidth="1"/>
    <col min="2587" max="2587" width="65.5703125" style="115" bestFit="1" customWidth="1"/>
    <col min="2588" max="2588" width="65.7109375" style="115" bestFit="1" customWidth="1"/>
    <col min="2589" max="2589" width="4.7109375" style="115" bestFit="1" customWidth="1"/>
    <col min="2590" max="2816" width="9.140625" style="115"/>
    <col min="2817" max="2817" width="4.7109375" style="115" bestFit="1" customWidth="1"/>
    <col min="2818" max="2818" width="16.85546875" style="115" bestFit="1" customWidth="1"/>
    <col min="2819" max="2819" width="8.85546875" style="115" bestFit="1" customWidth="1"/>
    <col min="2820" max="2820" width="1.140625" style="115" bestFit="1" customWidth="1"/>
    <col min="2821" max="2821" width="25.140625" style="115" bestFit="1" customWidth="1"/>
    <col min="2822" max="2822" width="10.85546875" style="115" bestFit="1" customWidth="1"/>
    <col min="2823" max="2824" width="16.85546875" style="115" bestFit="1" customWidth="1"/>
    <col min="2825" max="2825" width="8.85546875" style="115" bestFit="1" customWidth="1"/>
    <col min="2826" max="2826" width="16" style="115" bestFit="1" customWidth="1"/>
    <col min="2827" max="2827" width="0.28515625" style="115" bestFit="1" customWidth="1"/>
    <col min="2828" max="2828" width="16" style="115" bestFit="1" customWidth="1"/>
    <col min="2829" max="2829" width="0.7109375" style="115" bestFit="1" customWidth="1"/>
    <col min="2830" max="2830" width="16.140625" style="115" bestFit="1" customWidth="1"/>
    <col min="2831" max="2831" width="12.5703125" style="115" bestFit="1" customWidth="1"/>
    <col min="2832" max="2832" width="4.42578125" style="115" bestFit="1" customWidth="1"/>
    <col min="2833" max="2833" width="20.85546875" style="115" bestFit="1" customWidth="1"/>
    <col min="2834" max="2834" width="16.85546875" style="115" bestFit="1" customWidth="1"/>
    <col min="2835" max="2835" width="17" style="115" bestFit="1" customWidth="1"/>
    <col min="2836" max="2836" width="20.85546875" style="115" bestFit="1" customWidth="1"/>
    <col min="2837" max="2837" width="22.140625" style="115" bestFit="1" customWidth="1"/>
    <col min="2838" max="2838" width="12.5703125" style="115" bestFit="1" customWidth="1"/>
    <col min="2839" max="2839" width="55.28515625" style="115" bestFit="1" customWidth="1"/>
    <col min="2840" max="2840" width="25.85546875" style="115" bestFit="1" customWidth="1"/>
    <col min="2841" max="2841" width="15.85546875" style="115" bestFit="1" customWidth="1"/>
    <col min="2842" max="2842" width="18.28515625" style="115" bestFit="1" customWidth="1"/>
    <col min="2843" max="2843" width="65.5703125" style="115" bestFit="1" customWidth="1"/>
    <col min="2844" max="2844" width="65.7109375" style="115" bestFit="1" customWidth="1"/>
    <col min="2845" max="2845" width="4.7109375" style="115" bestFit="1" customWidth="1"/>
    <col min="2846" max="3072" width="9.140625" style="115"/>
    <col min="3073" max="3073" width="4.7109375" style="115" bestFit="1" customWidth="1"/>
    <col min="3074" max="3074" width="16.85546875" style="115" bestFit="1" customWidth="1"/>
    <col min="3075" max="3075" width="8.85546875" style="115" bestFit="1" customWidth="1"/>
    <col min="3076" max="3076" width="1.140625" style="115" bestFit="1" customWidth="1"/>
    <col min="3077" max="3077" width="25.140625" style="115" bestFit="1" customWidth="1"/>
    <col min="3078" max="3078" width="10.85546875" style="115" bestFit="1" customWidth="1"/>
    <col min="3079" max="3080" width="16.85546875" style="115" bestFit="1" customWidth="1"/>
    <col min="3081" max="3081" width="8.85546875" style="115" bestFit="1" customWidth="1"/>
    <col min="3082" max="3082" width="16" style="115" bestFit="1" customWidth="1"/>
    <col min="3083" max="3083" width="0.28515625" style="115" bestFit="1" customWidth="1"/>
    <col min="3084" max="3084" width="16" style="115" bestFit="1" customWidth="1"/>
    <col min="3085" max="3085" width="0.7109375" style="115" bestFit="1" customWidth="1"/>
    <col min="3086" max="3086" width="16.140625" style="115" bestFit="1" customWidth="1"/>
    <col min="3087" max="3087" width="12.5703125" style="115" bestFit="1" customWidth="1"/>
    <col min="3088" max="3088" width="4.42578125" style="115" bestFit="1" customWidth="1"/>
    <col min="3089" max="3089" width="20.85546875" style="115" bestFit="1" customWidth="1"/>
    <col min="3090" max="3090" width="16.85546875" style="115" bestFit="1" customWidth="1"/>
    <col min="3091" max="3091" width="17" style="115" bestFit="1" customWidth="1"/>
    <col min="3092" max="3092" width="20.85546875" style="115" bestFit="1" customWidth="1"/>
    <col min="3093" max="3093" width="22.140625" style="115" bestFit="1" customWidth="1"/>
    <col min="3094" max="3094" width="12.5703125" style="115" bestFit="1" customWidth="1"/>
    <col min="3095" max="3095" width="55.28515625" style="115" bestFit="1" customWidth="1"/>
    <col min="3096" max="3096" width="25.85546875" style="115" bestFit="1" customWidth="1"/>
    <col min="3097" max="3097" width="15.85546875" style="115" bestFit="1" customWidth="1"/>
    <col min="3098" max="3098" width="18.28515625" style="115" bestFit="1" customWidth="1"/>
    <col min="3099" max="3099" width="65.5703125" style="115" bestFit="1" customWidth="1"/>
    <col min="3100" max="3100" width="65.7109375" style="115" bestFit="1" customWidth="1"/>
    <col min="3101" max="3101" width="4.7109375" style="115" bestFit="1" customWidth="1"/>
    <col min="3102" max="3328" width="9.140625" style="115"/>
    <col min="3329" max="3329" width="4.7109375" style="115" bestFit="1" customWidth="1"/>
    <col min="3330" max="3330" width="16.85546875" style="115" bestFit="1" customWidth="1"/>
    <col min="3331" max="3331" width="8.85546875" style="115" bestFit="1" customWidth="1"/>
    <col min="3332" max="3332" width="1.140625" style="115" bestFit="1" customWidth="1"/>
    <col min="3333" max="3333" width="25.140625" style="115" bestFit="1" customWidth="1"/>
    <col min="3334" max="3334" width="10.85546875" style="115" bestFit="1" customWidth="1"/>
    <col min="3335" max="3336" width="16.85546875" style="115" bestFit="1" customWidth="1"/>
    <col min="3337" max="3337" width="8.85546875" style="115" bestFit="1" customWidth="1"/>
    <col min="3338" max="3338" width="16" style="115" bestFit="1" customWidth="1"/>
    <col min="3339" max="3339" width="0.28515625" style="115" bestFit="1" customWidth="1"/>
    <col min="3340" max="3340" width="16" style="115" bestFit="1" customWidth="1"/>
    <col min="3341" max="3341" width="0.7109375" style="115" bestFit="1" customWidth="1"/>
    <col min="3342" max="3342" width="16.140625" style="115" bestFit="1" customWidth="1"/>
    <col min="3343" max="3343" width="12.5703125" style="115" bestFit="1" customWidth="1"/>
    <col min="3344" max="3344" width="4.42578125" style="115" bestFit="1" customWidth="1"/>
    <col min="3345" max="3345" width="20.85546875" style="115" bestFit="1" customWidth="1"/>
    <col min="3346" max="3346" width="16.85546875" style="115" bestFit="1" customWidth="1"/>
    <col min="3347" max="3347" width="17" style="115" bestFit="1" customWidth="1"/>
    <col min="3348" max="3348" width="20.85546875" style="115" bestFit="1" customWidth="1"/>
    <col min="3349" max="3349" width="22.140625" style="115" bestFit="1" customWidth="1"/>
    <col min="3350" max="3350" width="12.5703125" style="115" bestFit="1" customWidth="1"/>
    <col min="3351" max="3351" width="55.28515625" style="115" bestFit="1" customWidth="1"/>
    <col min="3352" max="3352" width="25.85546875" style="115" bestFit="1" customWidth="1"/>
    <col min="3353" max="3353" width="15.85546875" style="115" bestFit="1" customWidth="1"/>
    <col min="3354" max="3354" width="18.28515625" style="115" bestFit="1" customWidth="1"/>
    <col min="3355" max="3355" width="65.5703125" style="115" bestFit="1" customWidth="1"/>
    <col min="3356" max="3356" width="65.7109375" style="115" bestFit="1" customWidth="1"/>
    <col min="3357" max="3357" width="4.7109375" style="115" bestFit="1" customWidth="1"/>
    <col min="3358" max="3584" width="9.140625" style="115"/>
    <col min="3585" max="3585" width="4.7109375" style="115" bestFit="1" customWidth="1"/>
    <col min="3586" max="3586" width="16.85546875" style="115" bestFit="1" customWidth="1"/>
    <col min="3587" max="3587" width="8.85546875" style="115" bestFit="1" customWidth="1"/>
    <col min="3588" max="3588" width="1.140625" style="115" bestFit="1" customWidth="1"/>
    <col min="3589" max="3589" width="25.140625" style="115" bestFit="1" customWidth="1"/>
    <col min="3590" max="3590" width="10.85546875" style="115" bestFit="1" customWidth="1"/>
    <col min="3591" max="3592" width="16.85546875" style="115" bestFit="1" customWidth="1"/>
    <col min="3593" max="3593" width="8.85546875" style="115" bestFit="1" customWidth="1"/>
    <col min="3594" max="3594" width="16" style="115" bestFit="1" customWidth="1"/>
    <col min="3595" max="3595" width="0.28515625" style="115" bestFit="1" customWidth="1"/>
    <col min="3596" max="3596" width="16" style="115" bestFit="1" customWidth="1"/>
    <col min="3597" max="3597" width="0.7109375" style="115" bestFit="1" customWidth="1"/>
    <col min="3598" max="3598" width="16.140625" style="115" bestFit="1" customWidth="1"/>
    <col min="3599" max="3599" width="12.5703125" style="115" bestFit="1" customWidth="1"/>
    <col min="3600" max="3600" width="4.42578125" style="115" bestFit="1" customWidth="1"/>
    <col min="3601" max="3601" width="20.85546875" style="115" bestFit="1" customWidth="1"/>
    <col min="3602" max="3602" width="16.85546875" style="115" bestFit="1" customWidth="1"/>
    <col min="3603" max="3603" width="17" style="115" bestFit="1" customWidth="1"/>
    <col min="3604" max="3604" width="20.85546875" style="115" bestFit="1" customWidth="1"/>
    <col min="3605" max="3605" width="22.140625" style="115" bestFit="1" customWidth="1"/>
    <col min="3606" max="3606" width="12.5703125" style="115" bestFit="1" customWidth="1"/>
    <col min="3607" max="3607" width="55.28515625" style="115" bestFit="1" customWidth="1"/>
    <col min="3608" max="3608" width="25.85546875" style="115" bestFit="1" customWidth="1"/>
    <col min="3609" max="3609" width="15.85546875" style="115" bestFit="1" customWidth="1"/>
    <col min="3610" max="3610" width="18.28515625" style="115" bestFit="1" customWidth="1"/>
    <col min="3611" max="3611" width="65.5703125" style="115" bestFit="1" customWidth="1"/>
    <col min="3612" max="3612" width="65.7109375" style="115" bestFit="1" customWidth="1"/>
    <col min="3613" max="3613" width="4.7109375" style="115" bestFit="1" customWidth="1"/>
    <col min="3614" max="3840" width="9.140625" style="115"/>
    <col min="3841" max="3841" width="4.7109375" style="115" bestFit="1" customWidth="1"/>
    <col min="3842" max="3842" width="16.85546875" style="115" bestFit="1" customWidth="1"/>
    <col min="3843" max="3843" width="8.85546875" style="115" bestFit="1" customWidth="1"/>
    <col min="3844" max="3844" width="1.140625" style="115" bestFit="1" customWidth="1"/>
    <col min="3845" max="3845" width="25.140625" style="115" bestFit="1" customWidth="1"/>
    <col min="3846" max="3846" width="10.85546875" style="115" bestFit="1" customWidth="1"/>
    <col min="3847" max="3848" width="16.85546875" style="115" bestFit="1" customWidth="1"/>
    <col min="3849" max="3849" width="8.85546875" style="115" bestFit="1" customWidth="1"/>
    <col min="3850" max="3850" width="16" style="115" bestFit="1" customWidth="1"/>
    <col min="3851" max="3851" width="0.28515625" style="115" bestFit="1" customWidth="1"/>
    <col min="3852" max="3852" width="16" style="115" bestFit="1" customWidth="1"/>
    <col min="3853" max="3853" width="0.7109375" style="115" bestFit="1" customWidth="1"/>
    <col min="3854" max="3854" width="16.140625" style="115" bestFit="1" customWidth="1"/>
    <col min="3855" max="3855" width="12.5703125" style="115" bestFit="1" customWidth="1"/>
    <col min="3856" max="3856" width="4.42578125" style="115" bestFit="1" customWidth="1"/>
    <col min="3857" max="3857" width="20.85546875" style="115" bestFit="1" customWidth="1"/>
    <col min="3858" max="3858" width="16.85546875" style="115" bestFit="1" customWidth="1"/>
    <col min="3859" max="3859" width="17" style="115" bestFit="1" customWidth="1"/>
    <col min="3860" max="3860" width="20.85546875" style="115" bestFit="1" customWidth="1"/>
    <col min="3861" max="3861" width="22.140625" style="115" bestFit="1" customWidth="1"/>
    <col min="3862" max="3862" width="12.5703125" style="115" bestFit="1" customWidth="1"/>
    <col min="3863" max="3863" width="55.28515625" style="115" bestFit="1" customWidth="1"/>
    <col min="3864" max="3864" width="25.85546875" style="115" bestFit="1" customWidth="1"/>
    <col min="3865" max="3865" width="15.85546875" style="115" bestFit="1" customWidth="1"/>
    <col min="3866" max="3866" width="18.28515625" style="115" bestFit="1" customWidth="1"/>
    <col min="3867" max="3867" width="65.5703125" style="115" bestFit="1" customWidth="1"/>
    <col min="3868" max="3868" width="65.7109375" style="115" bestFit="1" customWidth="1"/>
    <col min="3869" max="3869" width="4.7109375" style="115" bestFit="1" customWidth="1"/>
    <col min="3870" max="4096" width="9.140625" style="115"/>
    <col min="4097" max="4097" width="4.7109375" style="115" bestFit="1" customWidth="1"/>
    <col min="4098" max="4098" width="16.85546875" style="115" bestFit="1" customWidth="1"/>
    <col min="4099" max="4099" width="8.85546875" style="115" bestFit="1" customWidth="1"/>
    <col min="4100" max="4100" width="1.140625" style="115" bestFit="1" customWidth="1"/>
    <col min="4101" max="4101" width="25.140625" style="115" bestFit="1" customWidth="1"/>
    <col min="4102" max="4102" width="10.85546875" style="115" bestFit="1" customWidth="1"/>
    <col min="4103" max="4104" width="16.85546875" style="115" bestFit="1" customWidth="1"/>
    <col min="4105" max="4105" width="8.85546875" style="115" bestFit="1" customWidth="1"/>
    <col min="4106" max="4106" width="16" style="115" bestFit="1" customWidth="1"/>
    <col min="4107" max="4107" width="0.28515625" style="115" bestFit="1" customWidth="1"/>
    <col min="4108" max="4108" width="16" style="115" bestFit="1" customWidth="1"/>
    <col min="4109" max="4109" width="0.7109375" style="115" bestFit="1" customWidth="1"/>
    <col min="4110" max="4110" width="16.140625" style="115" bestFit="1" customWidth="1"/>
    <col min="4111" max="4111" width="12.5703125" style="115" bestFit="1" customWidth="1"/>
    <col min="4112" max="4112" width="4.42578125" style="115" bestFit="1" customWidth="1"/>
    <col min="4113" max="4113" width="20.85546875" style="115" bestFit="1" customWidth="1"/>
    <col min="4114" max="4114" width="16.85546875" style="115" bestFit="1" customWidth="1"/>
    <col min="4115" max="4115" width="17" style="115" bestFit="1" customWidth="1"/>
    <col min="4116" max="4116" width="20.85546875" style="115" bestFit="1" customWidth="1"/>
    <col min="4117" max="4117" width="22.140625" style="115" bestFit="1" customWidth="1"/>
    <col min="4118" max="4118" width="12.5703125" style="115" bestFit="1" customWidth="1"/>
    <col min="4119" max="4119" width="55.28515625" style="115" bestFit="1" customWidth="1"/>
    <col min="4120" max="4120" width="25.85546875" style="115" bestFit="1" customWidth="1"/>
    <col min="4121" max="4121" width="15.85546875" style="115" bestFit="1" customWidth="1"/>
    <col min="4122" max="4122" width="18.28515625" style="115" bestFit="1" customWidth="1"/>
    <col min="4123" max="4123" width="65.5703125" style="115" bestFit="1" customWidth="1"/>
    <col min="4124" max="4124" width="65.7109375" style="115" bestFit="1" customWidth="1"/>
    <col min="4125" max="4125" width="4.7109375" style="115" bestFit="1" customWidth="1"/>
    <col min="4126" max="4352" width="9.140625" style="115"/>
    <col min="4353" max="4353" width="4.7109375" style="115" bestFit="1" customWidth="1"/>
    <col min="4354" max="4354" width="16.85546875" style="115" bestFit="1" customWidth="1"/>
    <col min="4355" max="4355" width="8.85546875" style="115" bestFit="1" customWidth="1"/>
    <col min="4356" max="4356" width="1.140625" style="115" bestFit="1" customWidth="1"/>
    <col min="4357" max="4357" width="25.140625" style="115" bestFit="1" customWidth="1"/>
    <col min="4358" max="4358" width="10.85546875" style="115" bestFit="1" customWidth="1"/>
    <col min="4359" max="4360" width="16.85546875" style="115" bestFit="1" customWidth="1"/>
    <col min="4361" max="4361" width="8.85546875" style="115" bestFit="1" customWidth="1"/>
    <col min="4362" max="4362" width="16" style="115" bestFit="1" customWidth="1"/>
    <col min="4363" max="4363" width="0.28515625" style="115" bestFit="1" customWidth="1"/>
    <col min="4364" max="4364" width="16" style="115" bestFit="1" customWidth="1"/>
    <col min="4365" max="4365" width="0.7109375" style="115" bestFit="1" customWidth="1"/>
    <col min="4366" max="4366" width="16.140625" style="115" bestFit="1" customWidth="1"/>
    <col min="4367" max="4367" width="12.5703125" style="115" bestFit="1" customWidth="1"/>
    <col min="4368" max="4368" width="4.42578125" style="115" bestFit="1" customWidth="1"/>
    <col min="4369" max="4369" width="20.85546875" style="115" bestFit="1" customWidth="1"/>
    <col min="4370" max="4370" width="16.85546875" style="115" bestFit="1" customWidth="1"/>
    <col min="4371" max="4371" width="17" style="115" bestFit="1" customWidth="1"/>
    <col min="4372" max="4372" width="20.85546875" style="115" bestFit="1" customWidth="1"/>
    <col min="4373" max="4373" width="22.140625" style="115" bestFit="1" customWidth="1"/>
    <col min="4374" max="4374" width="12.5703125" style="115" bestFit="1" customWidth="1"/>
    <col min="4375" max="4375" width="55.28515625" style="115" bestFit="1" customWidth="1"/>
    <col min="4376" max="4376" width="25.85546875" style="115" bestFit="1" customWidth="1"/>
    <col min="4377" max="4377" width="15.85546875" style="115" bestFit="1" customWidth="1"/>
    <col min="4378" max="4378" width="18.28515625" style="115" bestFit="1" customWidth="1"/>
    <col min="4379" max="4379" width="65.5703125" style="115" bestFit="1" customWidth="1"/>
    <col min="4380" max="4380" width="65.7109375" style="115" bestFit="1" customWidth="1"/>
    <col min="4381" max="4381" width="4.7109375" style="115" bestFit="1" customWidth="1"/>
    <col min="4382" max="4608" width="9.140625" style="115"/>
    <col min="4609" max="4609" width="4.7109375" style="115" bestFit="1" customWidth="1"/>
    <col min="4610" max="4610" width="16.85546875" style="115" bestFit="1" customWidth="1"/>
    <col min="4611" max="4611" width="8.85546875" style="115" bestFit="1" customWidth="1"/>
    <col min="4612" max="4612" width="1.140625" style="115" bestFit="1" customWidth="1"/>
    <col min="4613" max="4613" width="25.140625" style="115" bestFit="1" customWidth="1"/>
    <col min="4614" max="4614" width="10.85546875" style="115" bestFit="1" customWidth="1"/>
    <col min="4615" max="4616" width="16.85546875" style="115" bestFit="1" customWidth="1"/>
    <col min="4617" max="4617" width="8.85546875" style="115" bestFit="1" customWidth="1"/>
    <col min="4618" max="4618" width="16" style="115" bestFit="1" customWidth="1"/>
    <col min="4619" max="4619" width="0.28515625" style="115" bestFit="1" customWidth="1"/>
    <col min="4620" max="4620" width="16" style="115" bestFit="1" customWidth="1"/>
    <col min="4621" max="4621" width="0.7109375" style="115" bestFit="1" customWidth="1"/>
    <col min="4622" max="4622" width="16.140625" style="115" bestFit="1" customWidth="1"/>
    <col min="4623" max="4623" width="12.5703125" style="115" bestFit="1" customWidth="1"/>
    <col min="4624" max="4624" width="4.42578125" style="115" bestFit="1" customWidth="1"/>
    <col min="4625" max="4625" width="20.85546875" style="115" bestFit="1" customWidth="1"/>
    <col min="4626" max="4626" width="16.85546875" style="115" bestFit="1" customWidth="1"/>
    <col min="4627" max="4627" width="17" style="115" bestFit="1" customWidth="1"/>
    <col min="4628" max="4628" width="20.85546875" style="115" bestFit="1" customWidth="1"/>
    <col min="4629" max="4629" width="22.140625" style="115" bestFit="1" customWidth="1"/>
    <col min="4630" max="4630" width="12.5703125" style="115" bestFit="1" customWidth="1"/>
    <col min="4631" max="4631" width="55.28515625" style="115" bestFit="1" customWidth="1"/>
    <col min="4632" max="4632" width="25.85546875" style="115" bestFit="1" customWidth="1"/>
    <col min="4633" max="4633" width="15.85546875" style="115" bestFit="1" customWidth="1"/>
    <col min="4634" max="4634" width="18.28515625" style="115" bestFit="1" customWidth="1"/>
    <col min="4635" max="4635" width="65.5703125" style="115" bestFit="1" customWidth="1"/>
    <col min="4636" max="4636" width="65.7109375" style="115" bestFit="1" customWidth="1"/>
    <col min="4637" max="4637" width="4.7109375" style="115" bestFit="1" customWidth="1"/>
    <col min="4638" max="4864" width="9.140625" style="115"/>
    <col min="4865" max="4865" width="4.7109375" style="115" bestFit="1" customWidth="1"/>
    <col min="4866" max="4866" width="16.85546875" style="115" bestFit="1" customWidth="1"/>
    <col min="4867" max="4867" width="8.85546875" style="115" bestFit="1" customWidth="1"/>
    <col min="4868" max="4868" width="1.140625" style="115" bestFit="1" customWidth="1"/>
    <col min="4869" max="4869" width="25.140625" style="115" bestFit="1" customWidth="1"/>
    <col min="4870" max="4870" width="10.85546875" style="115" bestFit="1" customWidth="1"/>
    <col min="4871" max="4872" width="16.85546875" style="115" bestFit="1" customWidth="1"/>
    <col min="4873" max="4873" width="8.85546875" style="115" bestFit="1" customWidth="1"/>
    <col min="4874" max="4874" width="16" style="115" bestFit="1" customWidth="1"/>
    <col min="4875" max="4875" width="0.28515625" style="115" bestFit="1" customWidth="1"/>
    <col min="4876" max="4876" width="16" style="115" bestFit="1" customWidth="1"/>
    <col min="4877" max="4877" width="0.7109375" style="115" bestFit="1" customWidth="1"/>
    <col min="4878" max="4878" width="16.140625" style="115" bestFit="1" customWidth="1"/>
    <col min="4879" max="4879" width="12.5703125" style="115" bestFit="1" customWidth="1"/>
    <col min="4880" max="4880" width="4.42578125" style="115" bestFit="1" customWidth="1"/>
    <col min="4881" max="4881" width="20.85546875" style="115" bestFit="1" customWidth="1"/>
    <col min="4882" max="4882" width="16.85546875" style="115" bestFit="1" customWidth="1"/>
    <col min="4883" max="4883" width="17" style="115" bestFit="1" customWidth="1"/>
    <col min="4884" max="4884" width="20.85546875" style="115" bestFit="1" customWidth="1"/>
    <col min="4885" max="4885" width="22.140625" style="115" bestFit="1" customWidth="1"/>
    <col min="4886" max="4886" width="12.5703125" style="115" bestFit="1" customWidth="1"/>
    <col min="4887" max="4887" width="55.28515625" style="115" bestFit="1" customWidth="1"/>
    <col min="4888" max="4888" width="25.85546875" style="115" bestFit="1" customWidth="1"/>
    <col min="4889" max="4889" width="15.85546875" style="115" bestFit="1" customWidth="1"/>
    <col min="4890" max="4890" width="18.28515625" style="115" bestFit="1" customWidth="1"/>
    <col min="4891" max="4891" width="65.5703125" style="115" bestFit="1" customWidth="1"/>
    <col min="4892" max="4892" width="65.7109375" style="115" bestFit="1" customWidth="1"/>
    <col min="4893" max="4893" width="4.7109375" style="115" bestFit="1" customWidth="1"/>
    <col min="4894" max="5120" width="9.140625" style="115"/>
    <col min="5121" max="5121" width="4.7109375" style="115" bestFit="1" customWidth="1"/>
    <col min="5122" max="5122" width="16.85546875" style="115" bestFit="1" customWidth="1"/>
    <col min="5123" max="5123" width="8.85546875" style="115" bestFit="1" customWidth="1"/>
    <col min="5124" max="5124" width="1.140625" style="115" bestFit="1" customWidth="1"/>
    <col min="5125" max="5125" width="25.140625" style="115" bestFit="1" customWidth="1"/>
    <col min="5126" max="5126" width="10.85546875" style="115" bestFit="1" customWidth="1"/>
    <col min="5127" max="5128" width="16.85546875" style="115" bestFit="1" customWidth="1"/>
    <col min="5129" max="5129" width="8.85546875" style="115" bestFit="1" customWidth="1"/>
    <col min="5130" max="5130" width="16" style="115" bestFit="1" customWidth="1"/>
    <col min="5131" max="5131" width="0.28515625" style="115" bestFit="1" customWidth="1"/>
    <col min="5132" max="5132" width="16" style="115" bestFit="1" customWidth="1"/>
    <col min="5133" max="5133" width="0.7109375" style="115" bestFit="1" customWidth="1"/>
    <col min="5134" max="5134" width="16.140625" style="115" bestFit="1" customWidth="1"/>
    <col min="5135" max="5135" width="12.5703125" style="115" bestFit="1" customWidth="1"/>
    <col min="5136" max="5136" width="4.42578125" style="115" bestFit="1" customWidth="1"/>
    <col min="5137" max="5137" width="20.85546875" style="115" bestFit="1" customWidth="1"/>
    <col min="5138" max="5138" width="16.85546875" style="115" bestFit="1" customWidth="1"/>
    <col min="5139" max="5139" width="17" style="115" bestFit="1" customWidth="1"/>
    <col min="5140" max="5140" width="20.85546875" style="115" bestFit="1" customWidth="1"/>
    <col min="5141" max="5141" width="22.140625" style="115" bestFit="1" customWidth="1"/>
    <col min="5142" max="5142" width="12.5703125" style="115" bestFit="1" customWidth="1"/>
    <col min="5143" max="5143" width="55.28515625" style="115" bestFit="1" customWidth="1"/>
    <col min="5144" max="5144" width="25.85546875" style="115" bestFit="1" customWidth="1"/>
    <col min="5145" max="5145" width="15.85546875" style="115" bestFit="1" customWidth="1"/>
    <col min="5146" max="5146" width="18.28515625" style="115" bestFit="1" customWidth="1"/>
    <col min="5147" max="5147" width="65.5703125" style="115" bestFit="1" customWidth="1"/>
    <col min="5148" max="5148" width="65.7109375" style="115" bestFit="1" customWidth="1"/>
    <col min="5149" max="5149" width="4.7109375" style="115" bestFit="1" customWidth="1"/>
    <col min="5150" max="5376" width="9.140625" style="115"/>
    <col min="5377" max="5377" width="4.7109375" style="115" bestFit="1" customWidth="1"/>
    <col min="5378" max="5378" width="16.85546875" style="115" bestFit="1" customWidth="1"/>
    <col min="5379" max="5379" width="8.85546875" style="115" bestFit="1" customWidth="1"/>
    <col min="5380" max="5380" width="1.140625" style="115" bestFit="1" customWidth="1"/>
    <col min="5381" max="5381" width="25.140625" style="115" bestFit="1" customWidth="1"/>
    <col min="5382" max="5382" width="10.85546875" style="115" bestFit="1" customWidth="1"/>
    <col min="5383" max="5384" width="16.85546875" style="115" bestFit="1" customWidth="1"/>
    <col min="5385" max="5385" width="8.85546875" style="115" bestFit="1" customWidth="1"/>
    <col min="5386" max="5386" width="16" style="115" bestFit="1" customWidth="1"/>
    <col min="5387" max="5387" width="0.28515625" style="115" bestFit="1" customWidth="1"/>
    <col min="5388" max="5388" width="16" style="115" bestFit="1" customWidth="1"/>
    <col min="5389" max="5389" width="0.7109375" style="115" bestFit="1" customWidth="1"/>
    <col min="5390" max="5390" width="16.140625" style="115" bestFit="1" customWidth="1"/>
    <col min="5391" max="5391" width="12.5703125" style="115" bestFit="1" customWidth="1"/>
    <col min="5392" max="5392" width="4.42578125" style="115" bestFit="1" customWidth="1"/>
    <col min="5393" max="5393" width="20.85546875" style="115" bestFit="1" customWidth="1"/>
    <col min="5394" max="5394" width="16.85546875" style="115" bestFit="1" customWidth="1"/>
    <col min="5395" max="5395" width="17" style="115" bestFit="1" customWidth="1"/>
    <col min="5396" max="5396" width="20.85546875" style="115" bestFit="1" customWidth="1"/>
    <col min="5397" max="5397" width="22.140625" style="115" bestFit="1" customWidth="1"/>
    <col min="5398" max="5398" width="12.5703125" style="115" bestFit="1" customWidth="1"/>
    <col min="5399" max="5399" width="55.28515625" style="115" bestFit="1" customWidth="1"/>
    <col min="5400" max="5400" width="25.85546875" style="115" bestFit="1" customWidth="1"/>
    <col min="5401" max="5401" width="15.85546875" style="115" bestFit="1" customWidth="1"/>
    <col min="5402" max="5402" width="18.28515625" style="115" bestFit="1" customWidth="1"/>
    <col min="5403" max="5403" width="65.5703125" style="115" bestFit="1" customWidth="1"/>
    <col min="5404" max="5404" width="65.7109375" style="115" bestFit="1" customWidth="1"/>
    <col min="5405" max="5405" width="4.7109375" style="115" bestFit="1" customWidth="1"/>
    <col min="5406" max="5632" width="9.140625" style="115"/>
    <col min="5633" max="5633" width="4.7109375" style="115" bestFit="1" customWidth="1"/>
    <col min="5634" max="5634" width="16.85546875" style="115" bestFit="1" customWidth="1"/>
    <col min="5635" max="5635" width="8.85546875" style="115" bestFit="1" customWidth="1"/>
    <col min="5636" max="5636" width="1.140625" style="115" bestFit="1" customWidth="1"/>
    <col min="5637" max="5637" width="25.140625" style="115" bestFit="1" customWidth="1"/>
    <col min="5638" max="5638" width="10.85546875" style="115" bestFit="1" customWidth="1"/>
    <col min="5639" max="5640" width="16.85546875" style="115" bestFit="1" customWidth="1"/>
    <col min="5641" max="5641" width="8.85546875" style="115" bestFit="1" customWidth="1"/>
    <col min="5642" max="5642" width="16" style="115" bestFit="1" customWidth="1"/>
    <col min="5643" max="5643" width="0.28515625" style="115" bestFit="1" customWidth="1"/>
    <col min="5644" max="5644" width="16" style="115" bestFit="1" customWidth="1"/>
    <col min="5645" max="5645" width="0.7109375" style="115" bestFit="1" customWidth="1"/>
    <col min="5646" max="5646" width="16.140625" style="115" bestFit="1" customWidth="1"/>
    <col min="5647" max="5647" width="12.5703125" style="115" bestFit="1" customWidth="1"/>
    <col min="5648" max="5648" width="4.42578125" style="115" bestFit="1" customWidth="1"/>
    <col min="5649" max="5649" width="20.85546875" style="115" bestFit="1" customWidth="1"/>
    <col min="5650" max="5650" width="16.85546875" style="115" bestFit="1" customWidth="1"/>
    <col min="5651" max="5651" width="17" style="115" bestFit="1" customWidth="1"/>
    <col min="5652" max="5652" width="20.85546875" style="115" bestFit="1" customWidth="1"/>
    <col min="5653" max="5653" width="22.140625" style="115" bestFit="1" customWidth="1"/>
    <col min="5654" max="5654" width="12.5703125" style="115" bestFit="1" customWidth="1"/>
    <col min="5655" max="5655" width="55.28515625" style="115" bestFit="1" customWidth="1"/>
    <col min="5656" max="5656" width="25.85546875" style="115" bestFit="1" customWidth="1"/>
    <col min="5657" max="5657" width="15.85546875" style="115" bestFit="1" customWidth="1"/>
    <col min="5658" max="5658" width="18.28515625" style="115" bestFit="1" customWidth="1"/>
    <col min="5659" max="5659" width="65.5703125" style="115" bestFit="1" customWidth="1"/>
    <col min="5660" max="5660" width="65.7109375" style="115" bestFit="1" customWidth="1"/>
    <col min="5661" max="5661" width="4.7109375" style="115" bestFit="1" customWidth="1"/>
    <col min="5662" max="5888" width="9.140625" style="115"/>
    <col min="5889" max="5889" width="4.7109375" style="115" bestFit="1" customWidth="1"/>
    <col min="5890" max="5890" width="16.85546875" style="115" bestFit="1" customWidth="1"/>
    <col min="5891" max="5891" width="8.85546875" style="115" bestFit="1" customWidth="1"/>
    <col min="5892" max="5892" width="1.140625" style="115" bestFit="1" customWidth="1"/>
    <col min="5893" max="5893" width="25.140625" style="115" bestFit="1" customWidth="1"/>
    <col min="5894" max="5894" width="10.85546875" style="115" bestFit="1" customWidth="1"/>
    <col min="5895" max="5896" width="16.85546875" style="115" bestFit="1" customWidth="1"/>
    <col min="5897" max="5897" width="8.85546875" style="115" bestFit="1" customWidth="1"/>
    <col min="5898" max="5898" width="16" style="115" bestFit="1" customWidth="1"/>
    <col min="5899" max="5899" width="0.28515625" style="115" bestFit="1" customWidth="1"/>
    <col min="5900" max="5900" width="16" style="115" bestFit="1" customWidth="1"/>
    <col min="5901" max="5901" width="0.7109375" style="115" bestFit="1" customWidth="1"/>
    <col min="5902" max="5902" width="16.140625" style="115" bestFit="1" customWidth="1"/>
    <col min="5903" max="5903" width="12.5703125" style="115" bestFit="1" customWidth="1"/>
    <col min="5904" max="5904" width="4.42578125" style="115" bestFit="1" customWidth="1"/>
    <col min="5905" max="5905" width="20.85546875" style="115" bestFit="1" customWidth="1"/>
    <col min="5906" max="5906" width="16.85546875" style="115" bestFit="1" customWidth="1"/>
    <col min="5907" max="5907" width="17" style="115" bestFit="1" customWidth="1"/>
    <col min="5908" max="5908" width="20.85546875" style="115" bestFit="1" customWidth="1"/>
    <col min="5909" max="5909" width="22.140625" style="115" bestFit="1" customWidth="1"/>
    <col min="5910" max="5910" width="12.5703125" style="115" bestFit="1" customWidth="1"/>
    <col min="5911" max="5911" width="55.28515625" style="115" bestFit="1" customWidth="1"/>
    <col min="5912" max="5912" width="25.85546875" style="115" bestFit="1" customWidth="1"/>
    <col min="5913" max="5913" width="15.85546875" style="115" bestFit="1" customWidth="1"/>
    <col min="5914" max="5914" width="18.28515625" style="115" bestFit="1" customWidth="1"/>
    <col min="5915" max="5915" width="65.5703125" style="115" bestFit="1" customWidth="1"/>
    <col min="5916" max="5916" width="65.7109375" style="115" bestFit="1" customWidth="1"/>
    <col min="5917" max="5917" width="4.7109375" style="115" bestFit="1" customWidth="1"/>
    <col min="5918" max="6144" width="9.140625" style="115"/>
    <col min="6145" max="6145" width="4.7109375" style="115" bestFit="1" customWidth="1"/>
    <col min="6146" max="6146" width="16.85546875" style="115" bestFit="1" customWidth="1"/>
    <col min="6147" max="6147" width="8.85546875" style="115" bestFit="1" customWidth="1"/>
    <col min="6148" max="6148" width="1.140625" style="115" bestFit="1" customWidth="1"/>
    <col min="6149" max="6149" width="25.140625" style="115" bestFit="1" customWidth="1"/>
    <col min="6150" max="6150" width="10.85546875" style="115" bestFit="1" customWidth="1"/>
    <col min="6151" max="6152" width="16.85546875" style="115" bestFit="1" customWidth="1"/>
    <col min="6153" max="6153" width="8.85546875" style="115" bestFit="1" customWidth="1"/>
    <col min="6154" max="6154" width="16" style="115" bestFit="1" customWidth="1"/>
    <col min="6155" max="6155" width="0.28515625" style="115" bestFit="1" customWidth="1"/>
    <col min="6156" max="6156" width="16" style="115" bestFit="1" customWidth="1"/>
    <col min="6157" max="6157" width="0.7109375" style="115" bestFit="1" customWidth="1"/>
    <col min="6158" max="6158" width="16.140625" style="115" bestFit="1" customWidth="1"/>
    <col min="6159" max="6159" width="12.5703125" style="115" bestFit="1" customWidth="1"/>
    <col min="6160" max="6160" width="4.42578125" style="115" bestFit="1" customWidth="1"/>
    <col min="6161" max="6161" width="20.85546875" style="115" bestFit="1" customWidth="1"/>
    <col min="6162" max="6162" width="16.85546875" style="115" bestFit="1" customWidth="1"/>
    <col min="6163" max="6163" width="17" style="115" bestFit="1" customWidth="1"/>
    <col min="6164" max="6164" width="20.85546875" style="115" bestFit="1" customWidth="1"/>
    <col min="6165" max="6165" width="22.140625" style="115" bestFit="1" customWidth="1"/>
    <col min="6166" max="6166" width="12.5703125" style="115" bestFit="1" customWidth="1"/>
    <col min="6167" max="6167" width="55.28515625" style="115" bestFit="1" customWidth="1"/>
    <col min="6168" max="6168" width="25.85546875" style="115" bestFit="1" customWidth="1"/>
    <col min="6169" max="6169" width="15.85546875" style="115" bestFit="1" customWidth="1"/>
    <col min="6170" max="6170" width="18.28515625" style="115" bestFit="1" customWidth="1"/>
    <col min="6171" max="6171" width="65.5703125" style="115" bestFit="1" customWidth="1"/>
    <col min="6172" max="6172" width="65.7109375" style="115" bestFit="1" customWidth="1"/>
    <col min="6173" max="6173" width="4.7109375" style="115" bestFit="1" customWidth="1"/>
    <col min="6174" max="6400" width="9.140625" style="115"/>
    <col min="6401" max="6401" width="4.7109375" style="115" bestFit="1" customWidth="1"/>
    <col min="6402" max="6402" width="16.85546875" style="115" bestFit="1" customWidth="1"/>
    <col min="6403" max="6403" width="8.85546875" style="115" bestFit="1" customWidth="1"/>
    <col min="6404" max="6404" width="1.140625" style="115" bestFit="1" customWidth="1"/>
    <col min="6405" max="6405" width="25.140625" style="115" bestFit="1" customWidth="1"/>
    <col min="6406" max="6406" width="10.85546875" style="115" bestFit="1" customWidth="1"/>
    <col min="6407" max="6408" width="16.85546875" style="115" bestFit="1" customWidth="1"/>
    <col min="6409" max="6409" width="8.85546875" style="115" bestFit="1" customWidth="1"/>
    <col min="6410" max="6410" width="16" style="115" bestFit="1" customWidth="1"/>
    <col min="6411" max="6411" width="0.28515625" style="115" bestFit="1" customWidth="1"/>
    <col min="6412" max="6412" width="16" style="115" bestFit="1" customWidth="1"/>
    <col min="6413" max="6413" width="0.7109375" style="115" bestFit="1" customWidth="1"/>
    <col min="6414" max="6414" width="16.140625" style="115" bestFit="1" customWidth="1"/>
    <col min="6415" max="6415" width="12.5703125" style="115" bestFit="1" customWidth="1"/>
    <col min="6416" max="6416" width="4.42578125" style="115" bestFit="1" customWidth="1"/>
    <col min="6417" max="6417" width="20.85546875" style="115" bestFit="1" customWidth="1"/>
    <col min="6418" max="6418" width="16.85546875" style="115" bestFit="1" customWidth="1"/>
    <col min="6419" max="6419" width="17" style="115" bestFit="1" customWidth="1"/>
    <col min="6420" max="6420" width="20.85546875" style="115" bestFit="1" customWidth="1"/>
    <col min="6421" max="6421" width="22.140625" style="115" bestFit="1" customWidth="1"/>
    <col min="6422" max="6422" width="12.5703125" style="115" bestFit="1" customWidth="1"/>
    <col min="6423" max="6423" width="55.28515625" style="115" bestFit="1" customWidth="1"/>
    <col min="6424" max="6424" width="25.85546875" style="115" bestFit="1" customWidth="1"/>
    <col min="6425" max="6425" width="15.85546875" style="115" bestFit="1" customWidth="1"/>
    <col min="6426" max="6426" width="18.28515625" style="115" bestFit="1" customWidth="1"/>
    <col min="6427" max="6427" width="65.5703125" style="115" bestFit="1" customWidth="1"/>
    <col min="6428" max="6428" width="65.7109375" style="115" bestFit="1" customWidth="1"/>
    <col min="6429" max="6429" width="4.7109375" style="115" bestFit="1" customWidth="1"/>
    <col min="6430" max="6656" width="9.140625" style="115"/>
    <col min="6657" max="6657" width="4.7109375" style="115" bestFit="1" customWidth="1"/>
    <col min="6658" max="6658" width="16.85546875" style="115" bestFit="1" customWidth="1"/>
    <col min="6659" max="6659" width="8.85546875" style="115" bestFit="1" customWidth="1"/>
    <col min="6660" max="6660" width="1.140625" style="115" bestFit="1" customWidth="1"/>
    <col min="6661" max="6661" width="25.140625" style="115" bestFit="1" customWidth="1"/>
    <col min="6662" max="6662" width="10.85546875" style="115" bestFit="1" customWidth="1"/>
    <col min="6663" max="6664" width="16.85546875" style="115" bestFit="1" customWidth="1"/>
    <col min="6665" max="6665" width="8.85546875" style="115" bestFit="1" customWidth="1"/>
    <col min="6666" max="6666" width="16" style="115" bestFit="1" customWidth="1"/>
    <col min="6667" max="6667" width="0.28515625" style="115" bestFit="1" customWidth="1"/>
    <col min="6668" max="6668" width="16" style="115" bestFit="1" customWidth="1"/>
    <col min="6669" max="6669" width="0.7109375" style="115" bestFit="1" customWidth="1"/>
    <col min="6670" max="6670" width="16.140625" style="115" bestFit="1" customWidth="1"/>
    <col min="6671" max="6671" width="12.5703125" style="115" bestFit="1" customWidth="1"/>
    <col min="6672" max="6672" width="4.42578125" style="115" bestFit="1" customWidth="1"/>
    <col min="6673" max="6673" width="20.85546875" style="115" bestFit="1" customWidth="1"/>
    <col min="6674" max="6674" width="16.85546875" style="115" bestFit="1" customWidth="1"/>
    <col min="6675" max="6675" width="17" style="115" bestFit="1" customWidth="1"/>
    <col min="6676" max="6676" width="20.85546875" style="115" bestFit="1" customWidth="1"/>
    <col min="6677" max="6677" width="22.140625" style="115" bestFit="1" customWidth="1"/>
    <col min="6678" max="6678" width="12.5703125" style="115" bestFit="1" customWidth="1"/>
    <col min="6679" max="6679" width="55.28515625" style="115" bestFit="1" customWidth="1"/>
    <col min="6680" max="6680" width="25.85546875" style="115" bestFit="1" customWidth="1"/>
    <col min="6681" max="6681" width="15.85546875" style="115" bestFit="1" customWidth="1"/>
    <col min="6682" max="6682" width="18.28515625" style="115" bestFit="1" customWidth="1"/>
    <col min="6683" max="6683" width="65.5703125" style="115" bestFit="1" customWidth="1"/>
    <col min="6684" max="6684" width="65.7109375" style="115" bestFit="1" customWidth="1"/>
    <col min="6685" max="6685" width="4.7109375" style="115" bestFit="1" customWidth="1"/>
    <col min="6686" max="6912" width="9.140625" style="115"/>
    <col min="6913" max="6913" width="4.7109375" style="115" bestFit="1" customWidth="1"/>
    <col min="6914" max="6914" width="16.85546875" style="115" bestFit="1" customWidth="1"/>
    <col min="6915" max="6915" width="8.85546875" style="115" bestFit="1" customWidth="1"/>
    <col min="6916" max="6916" width="1.140625" style="115" bestFit="1" customWidth="1"/>
    <col min="6917" max="6917" width="25.140625" style="115" bestFit="1" customWidth="1"/>
    <col min="6918" max="6918" width="10.85546875" style="115" bestFit="1" customWidth="1"/>
    <col min="6919" max="6920" width="16.85546875" style="115" bestFit="1" customWidth="1"/>
    <col min="6921" max="6921" width="8.85546875" style="115" bestFit="1" customWidth="1"/>
    <col min="6922" max="6922" width="16" style="115" bestFit="1" customWidth="1"/>
    <col min="6923" max="6923" width="0.28515625" style="115" bestFit="1" customWidth="1"/>
    <col min="6924" max="6924" width="16" style="115" bestFit="1" customWidth="1"/>
    <col min="6925" max="6925" width="0.7109375" style="115" bestFit="1" customWidth="1"/>
    <col min="6926" max="6926" width="16.140625" style="115" bestFit="1" customWidth="1"/>
    <col min="6927" max="6927" width="12.5703125" style="115" bestFit="1" customWidth="1"/>
    <col min="6928" max="6928" width="4.42578125" style="115" bestFit="1" customWidth="1"/>
    <col min="6929" max="6929" width="20.85546875" style="115" bestFit="1" customWidth="1"/>
    <col min="6930" max="6930" width="16.85546875" style="115" bestFit="1" customWidth="1"/>
    <col min="6931" max="6931" width="17" style="115" bestFit="1" customWidth="1"/>
    <col min="6932" max="6932" width="20.85546875" style="115" bestFit="1" customWidth="1"/>
    <col min="6933" max="6933" width="22.140625" style="115" bestFit="1" customWidth="1"/>
    <col min="6934" max="6934" width="12.5703125" style="115" bestFit="1" customWidth="1"/>
    <col min="6935" max="6935" width="55.28515625" style="115" bestFit="1" customWidth="1"/>
    <col min="6936" max="6936" width="25.85546875" style="115" bestFit="1" customWidth="1"/>
    <col min="6937" max="6937" width="15.85546875" style="115" bestFit="1" customWidth="1"/>
    <col min="6938" max="6938" width="18.28515625" style="115" bestFit="1" customWidth="1"/>
    <col min="6939" max="6939" width="65.5703125" style="115" bestFit="1" customWidth="1"/>
    <col min="6940" max="6940" width="65.7109375" style="115" bestFit="1" customWidth="1"/>
    <col min="6941" max="6941" width="4.7109375" style="115" bestFit="1" customWidth="1"/>
    <col min="6942" max="7168" width="9.140625" style="115"/>
    <col min="7169" max="7169" width="4.7109375" style="115" bestFit="1" customWidth="1"/>
    <col min="7170" max="7170" width="16.85546875" style="115" bestFit="1" customWidth="1"/>
    <col min="7171" max="7171" width="8.85546875" style="115" bestFit="1" customWidth="1"/>
    <col min="7172" max="7172" width="1.140625" style="115" bestFit="1" customWidth="1"/>
    <col min="7173" max="7173" width="25.140625" style="115" bestFit="1" customWidth="1"/>
    <col min="7174" max="7174" width="10.85546875" style="115" bestFit="1" customWidth="1"/>
    <col min="7175" max="7176" width="16.85546875" style="115" bestFit="1" customWidth="1"/>
    <col min="7177" max="7177" width="8.85546875" style="115" bestFit="1" customWidth="1"/>
    <col min="7178" max="7178" width="16" style="115" bestFit="1" customWidth="1"/>
    <col min="7179" max="7179" width="0.28515625" style="115" bestFit="1" customWidth="1"/>
    <col min="7180" max="7180" width="16" style="115" bestFit="1" customWidth="1"/>
    <col min="7181" max="7181" width="0.7109375" style="115" bestFit="1" customWidth="1"/>
    <col min="7182" max="7182" width="16.140625" style="115" bestFit="1" customWidth="1"/>
    <col min="7183" max="7183" width="12.5703125" style="115" bestFit="1" customWidth="1"/>
    <col min="7184" max="7184" width="4.42578125" style="115" bestFit="1" customWidth="1"/>
    <col min="7185" max="7185" width="20.85546875" style="115" bestFit="1" customWidth="1"/>
    <col min="7186" max="7186" width="16.85546875" style="115" bestFit="1" customWidth="1"/>
    <col min="7187" max="7187" width="17" style="115" bestFit="1" customWidth="1"/>
    <col min="7188" max="7188" width="20.85546875" style="115" bestFit="1" customWidth="1"/>
    <col min="7189" max="7189" width="22.140625" style="115" bestFit="1" customWidth="1"/>
    <col min="7190" max="7190" width="12.5703125" style="115" bestFit="1" customWidth="1"/>
    <col min="7191" max="7191" width="55.28515625" style="115" bestFit="1" customWidth="1"/>
    <col min="7192" max="7192" width="25.85546875" style="115" bestFit="1" customWidth="1"/>
    <col min="7193" max="7193" width="15.85546875" style="115" bestFit="1" customWidth="1"/>
    <col min="7194" max="7194" width="18.28515625" style="115" bestFit="1" customWidth="1"/>
    <col min="7195" max="7195" width="65.5703125" style="115" bestFit="1" customWidth="1"/>
    <col min="7196" max="7196" width="65.7109375" style="115" bestFit="1" customWidth="1"/>
    <col min="7197" max="7197" width="4.7109375" style="115" bestFit="1" customWidth="1"/>
    <col min="7198" max="7424" width="9.140625" style="115"/>
    <col min="7425" max="7425" width="4.7109375" style="115" bestFit="1" customWidth="1"/>
    <col min="7426" max="7426" width="16.85546875" style="115" bestFit="1" customWidth="1"/>
    <col min="7427" max="7427" width="8.85546875" style="115" bestFit="1" customWidth="1"/>
    <col min="7428" max="7428" width="1.140625" style="115" bestFit="1" customWidth="1"/>
    <col min="7429" max="7429" width="25.140625" style="115" bestFit="1" customWidth="1"/>
    <col min="7430" max="7430" width="10.85546875" style="115" bestFit="1" customWidth="1"/>
    <col min="7431" max="7432" width="16.85546875" style="115" bestFit="1" customWidth="1"/>
    <col min="7433" max="7433" width="8.85546875" style="115" bestFit="1" customWidth="1"/>
    <col min="7434" max="7434" width="16" style="115" bestFit="1" customWidth="1"/>
    <col min="7435" max="7435" width="0.28515625" style="115" bestFit="1" customWidth="1"/>
    <col min="7436" max="7436" width="16" style="115" bestFit="1" customWidth="1"/>
    <col min="7437" max="7437" width="0.7109375" style="115" bestFit="1" customWidth="1"/>
    <col min="7438" max="7438" width="16.140625" style="115" bestFit="1" customWidth="1"/>
    <col min="7439" max="7439" width="12.5703125" style="115" bestFit="1" customWidth="1"/>
    <col min="7440" max="7440" width="4.42578125" style="115" bestFit="1" customWidth="1"/>
    <col min="7441" max="7441" width="20.85546875" style="115" bestFit="1" customWidth="1"/>
    <col min="7442" max="7442" width="16.85546875" style="115" bestFit="1" customWidth="1"/>
    <col min="7443" max="7443" width="17" style="115" bestFit="1" customWidth="1"/>
    <col min="7444" max="7444" width="20.85546875" style="115" bestFit="1" customWidth="1"/>
    <col min="7445" max="7445" width="22.140625" style="115" bestFit="1" customWidth="1"/>
    <col min="7446" max="7446" width="12.5703125" style="115" bestFit="1" customWidth="1"/>
    <col min="7447" max="7447" width="55.28515625" style="115" bestFit="1" customWidth="1"/>
    <col min="7448" max="7448" width="25.85546875" style="115" bestFit="1" customWidth="1"/>
    <col min="7449" max="7449" width="15.85546875" style="115" bestFit="1" customWidth="1"/>
    <col min="7450" max="7450" width="18.28515625" style="115" bestFit="1" customWidth="1"/>
    <col min="7451" max="7451" width="65.5703125" style="115" bestFit="1" customWidth="1"/>
    <col min="7452" max="7452" width="65.7109375" style="115" bestFit="1" customWidth="1"/>
    <col min="7453" max="7453" width="4.7109375" style="115" bestFit="1" customWidth="1"/>
    <col min="7454" max="7680" width="9.140625" style="115"/>
    <col min="7681" max="7681" width="4.7109375" style="115" bestFit="1" customWidth="1"/>
    <col min="7682" max="7682" width="16.85546875" style="115" bestFit="1" customWidth="1"/>
    <col min="7683" max="7683" width="8.85546875" style="115" bestFit="1" customWidth="1"/>
    <col min="7684" max="7684" width="1.140625" style="115" bestFit="1" customWidth="1"/>
    <col min="7685" max="7685" width="25.140625" style="115" bestFit="1" customWidth="1"/>
    <col min="7686" max="7686" width="10.85546875" style="115" bestFit="1" customWidth="1"/>
    <col min="7687" max="7688" width="16.85546875" style="115" bestFit="1" customWidth="1"/>
    <col min="7689" max="7689" width="8.85546875" style="115" bestFit="1" customWidth="1"/>
    <col min="7690" max="7690" width="16" style="115" bestFit="1" customWidth="1"/>
    <col min="7691" max="7691" width="0.28515625" style="115" bestFit="1" customWidth="1"/>
    <col min="7692" max="7692" width="16" style="115" bestFit="1" customWidth="1"/>
    <col min="7693" max="7693" width="0.7109375" style="115" bestFit="1" customWidth="1"/>
    <col min="7694" max="7694" width="16.140625" style="115" bestFit="1" customWidth="1"/>
    <col min="7695" max="7695" width="12.5703125" style="115" bestFit="1" customWidth="1"/>
    <col min="7696" max="7696" width="4.42578125" style="115" bestFit="1" customWidth="1"/>
    <col min="7697" max="7697" width="20.85546875" style="115" bestFit="1" customWidth="1"/>
    <col min="7698" max="7698" width="16.85546875" style="115" bestFit="1" customWidth="1"/>
    <col min="7699" max="7699" width="17" style="115" bestFit="1" customWidth="1"/>
    <col min="7700" max="7700" width="20.85546875" style="115" bestFit="1" customWidth="1"/>
    <col min="7701" max="7701" width="22.140625" style="115" bestFit="1" customWidth="1"/>
    <col min="7702" max="7702" width="12.5703125" style="115" bestFit="1" customWidth="1"/>
    <col min="7703" max="7703" width="55.28515625" style="115" bestFit="1" customWidth="1"/>
    <col min="7704" max="7704" width="25.85546875" style="115" bestFit="1" customWidth="1"/>
    <col min="7705" max="7705" width="15.85546875" style="115" bestFit="1" customWidth="1"/>
    <col min="7706" max="7706" width="18.28515625" style="115" bestFit="1" customWidth="1"/>
    <col min="7707" max="7707" width="65.5703125" style="115" bestFit="1" customWidth="1"/>
    <col min="7708" max="7708" width="65.7109375" style="115" bestFit="1" customWidth="1"/>
    <col min="7709" max="7709" width="4.7109375" style="115" bestFit="1" customWidth="1"/>
    <col min="7710" max="7936" width="9.140625" style="115"/>
    <col min="7937" max="7937" width="4.7109375" style="115" bestFit="1" customWidth="1"/>
    <col min="7938" max="7938" width="16.85546875" style="115" bestFit="1" customWidth="1"/>
    <col min="7939" max="7939" width="8.85546875" style="115" bestFit="1" customWidth="1"/>
    <col min="7940" max="7940" width="1.140625" style="115" bestFit="1" customWidth="1"/>
    <col min="7941" max="7941" width="25.140625" style="115" bestFit="1" customWidth="1"/>
    <col min="7942" max="7942" width="10.85546875" style="115" bestFit="1" customWidth="1"/>
    <col min="7943" max="7944" width="16.85546875" style="115" bestFit="1" customWidth="1"/>
    <col min="7945" max="7945" width="8.85546875" style="115" bestFit="1" customWidth="1"/>
    <col min="7946" max="7946" width="16" style="115" bestFit="1" customWidth="1"/>
    <col min="7947" max="7947" width="0.28515625" style="115" bestFit="1" customWidth="1"/>
    <col min="7948" max="7948" width="16" style="115" bestFit="1" customWidth="1"/>
    <col min="7949" max="7949" width="0.7109375" style="115" bestFit="1" customWidth="1"/>
    <col min="7950" max="7950" width="16.140625" style="115" bestFit="1" customWidth="1"/>
    <col min="7951" max="7951" width="12.5703125" style="115" bestFit="1" customWidth="1"/>
    <col min="7952" max="7952" width="4.42578125" style="115" bestFit="1" customWidth="1"/>
    <col min="7953" max="7953" width="20.85546875" style="115" bestFit="1" customWidth="1"/>
    <col min="7954" max="7954" width="16.85546875" style="115" bestFit="1" customWidth="1"/>
    <col min="7955" max="7955" width="17" style="115" bestFit="1" customWidth="1"/>
    <col min="7956" max="7956" width="20.85546875" style="115" bestFit="1" customWidth="1"/>
    <col min="7957" max="7957" width="22.140625" style="115" bestFit="1" customWidth="1"/>
    <col min="7958" max="7958" width="12.5703125" style="115" bestFit="1" customWidth="1"/>
    <col min="7959" max="7959" width="55.28515625" style="115" bestFit="1" customWidth="1"/>
    <col min="7960" max="7960" width="25.85546875" style="115" bestFit="1" customWidth="1"/>
    <col min="7961" max="7961" width="15.85546875" style="115" bestFit="1" customWidth="1"/>
    <col min="7962" max="7962" width="18.28515625" style="115" bestFit="1" customWidth="1"/>
    <col min="7963" max="7963" width="65.5703125" style="115" bestFit="1" customWidth="1"/>
    <col min="7964" max="7964" width="65.7109375" style="115" bestFit="1" customWidth="1"/>
    <col min="7965" max="7965" width="4.7109375" style="115" bestFit="1" customWidth="1"/>
    <col min="7966" max="8192" width="9.140625" style="115"/>
    <col min="8193" max="8193" width="4.7109375" style="115" bestFit="1" customWidth="1"/>
    <col min="8194" max="8194" width="16.85546875" style="115" bestFit="1" customWidth="1"/>
    <col min="8195" max="8195" width="8.85546875" style="115" bestFit="1" customWidth="1"/>
    <col min="8196" max="8196" width="1.140625" style="115" bestFit="1" customWidth="1"/>
    <col min="8197" max="8197" width="25.140625" style="115" bestFit="1" customWidth="1"/>
    <col min="8198" max="8198" width="10.85546875" style="115" bestFit="1" customWidth="1"/>
    <col min="8199" max="8200" width="16.85546875" style="115" bestFit="1" customWidth="1"/>
    <col min="8201" max="8201" width="8.85546875" style="115" bestFit="1" customWidth="1"/>
    <col min="8202" max="8202" width="16" style="115" bestFit="1" customWidth="1"/>
    <col min="8203" max="8203" width="0.28515625" style="115" bestFit="1" customWidth="1"/>
    <col min="8204" max="8204" width="16" style="115" bestFit="1" customWidth="1"/>
    <col min="8205" max="8205" width="0.7109375" style="115" bestFit="1" customWidth="1"/>
    <col min="8206" max="8206" width="16.140625" style="115" bestFit="1" customWidth="1"/>
    <col min="8207" max="8207" width="12.5703125" style="115" bestFit="1" customWidth="1"/>
    <col min="8208" max="8208" width="4.42578125" style="115" bestFit="1" customWidth="1"/>
    <col min="8209" max="8209" width="20.85546875" style="115" bestFit="1" customWidth="1"/>
    <col min="8210" max="8210" width="16.85546875" style="115" bestFit="1" customWidth="1"/>
    <col min="8211" max="8211" width="17" style="115" bestFit="1" customWidth="1"/>
    <col min="8212" max="8212" width="20.85546875" style="115" bestFit="1" customWidth="1"/>
    <col min="8213" max="8213" width="22.140625" style="115" bestFit="1" customWidth="1"/>
    <col min="8214" max="8214" width="12.5703125" style="115" bestFit="1" customWidth="1"/>
    <col min="8215" max="8215" width="55.28515625" style="115" bestFit="1" customWidth="1"/>
    <col min="8216" max="8216" width="25.85546875" style="115" bestFit="1" customWidth="1"/>
    <col min="8217" max="8217" width="15.85546875" style="115" bestFit="1" customWidth="1"/>
    <col min="8218" max="8218" width="18.28515625" style="115" bestFit="1" customWidth="1"/>
    <col min="8219" max="8219" width="65.5703125" style="115" bestFit="1" customWidth="1"/>
    <col min="8220" max="8220" width="65.7109375" style="115" bestFit="1" customWidth="1"/>
    <col min="8221" max="8221" width="4.7109375" style="115" bestFit="1" customWidth="1"/>
    <col min="8222" max="8448" width="9.140625" style="115"/>
    <col min="8449" max="8449" width="4.7109375" style="115" bestFit="1" customWidth="1"/>
    <col min="8450" max="8450" width="16.85546875" style="115" bestFit="1" customWidth="1"/>
    <col min="8451" max="8451" width="8.85546875" style="115" bestFit="1" customWidth="1"/>
    <col min="8452" max="8452" width="1.140625" style="115" bestFit="1" customWidth="1"/>
    <col min="8453" max="8453" width="25.140625" style="115" bestFit="1" customWidth="1"/>
    <col min="8454" max="8454" width="10.85546875" style="115" bestFit="1" customWidth="1"/>
    <col min="8455" max="8456" width="16.85546875" style="115" bestFit="1" customWidth="1"/>
    <col min="8457" max="8457" width="8.85546875" style="115" bestFit="1" customWidth="1"/>
    <col min="8458" max="8458" width="16" style="115" bestFit="1" customWidth="1"/>
    <col min="8459" max="8459" width="0.28515625" style="115" bestFit="1" customWidth="1"/>
    <col min="8460" max="8460" width="16" style="115" bestFit="1" customWidth="1"/>
    <col min="8461" max="8461" width="0.7109375" style="115" bestFit="1" customWidth="1"/>
    <col min="8462" max="8462" width="16.140625" style="115" bestFit="1" customWidth="1"/>
    <col min="8463" max="8463" width="12.5703125" style="115" bestFit="1" customWidth="1"/>
    <col min="8464" max="8464" width="4.42578125" style="115" bestFit="1" customWidth="1"/>
    <col min="8465" max="8465" width="20.85546875" style="115" bestFit="1" customWidth="1"/>
    <col min="8466" max="8466" width="16.85546875" style="115" bestFit="1" customWidth="1"/>
    <col min="8467" max="8467" width="17" style="115" bestFit="1" customWidth="1"/>
    <col min="8468" max="8468" width="20.85546875" style="115" bestFit="1" customWidth="1"/>
    <col min="8469" max="8469" width="22.140625" style="115" bestFit="1" customWidth="1"/>
    <col min="8470" max="8470" width="12.5703125" style="115" bestFit="1" customWidth="1"/>
    <col min="8471" max="8471" width="55.28515625" style="115" bestFit="1" customWidth="1"/>
    <col min="8472" max="8472" width="25.85546875" style="115" bestFit="1" customWidth="1"/>
    <col min="8473" max="8473" width="15.85546875" style="115" bestFit="1" customWidth="1"/>
    <col min="8474" max="8474" width="18.28515625" style="115" bestFit="1" customWidth="1"/>
    <col min="8475" max="8475" width="65.5703125" style="115" bestFit="1" customWidth="1"/>
    <col min="8476" max="8476" width="65.7109375" style="115" bestFit="1" customWidth="1"/>
    <col min="8477" max="8477" width="4.7109375" style="115" bestFit="1" customWidth="1"/>
    <col min="8478" max="8704" width="9.140625" style="115"/>
    <col min="8705" max="8705" width="4.7109375" style="115" bestFit="1" customWidth="1"/>
    <col min="8706" max="8706" width="16.85546875" style="115" bestFit="1" customWidth="1"/>
    <col min="8707" max="8707" width="8.85546875" style="115" bestFit="1" customWidth="1"/>
    <col min="8708" max="8708" width="1.140625" style="115" bestFit="1" customWidth="1"/>
    <col min="8709" max="8709" width="25.140625" style="115" bestFit="1" customWidth="1"/>
    <col min="8710" max="8710" width="10.85546875" style="115" bestFit="1" customWidth="1"/>
    <col min="8711" max="8712" width="16.85546875" style="115" bestFit="1" customWidth="1"/>
    <col min="8713" max="8713" width="8.85546875" style="115" bestFit="1" customWidth="1"/>
    <col min="8714" max="8714" width="16" style="115" bestFit="1" customWidth="1"/>
    <col min="8715" max="8715" width="0.28515625" style="115" bestFit="1" customWidth="1"/>
    <col min="8716" max="8716" width="16" style="115" bestFit="1" customWidth="1"/>
    <col min="8717" max="8717" width="0.7109375" style="115" bestFit="1" customWidth="1"/>
    <col min="8718" max="8718" width="16.140625" style="115" bestFit="1" customWidth="1"/>
    <col min="8719" max="8719" width="12.5703125" style="115" bestFit="1" customWidth="1"/>
    <col min="8720" max="8720" width="4.42578125" style="115" bestFit="1" customWidth="1"/>
    <col min="8721" max="8721" width="20.85546875" style="115" bestFit="1" customWidth="1"/>
    <col min="8722" max="8722" width="16.85546875" style="115" bestFit="1" customWidth="1"/>
    <col min="8723" max="8723" width="17" style="115" bestFit="1" customWidth="1"/>
    <col min="8724" max="8724" width="20.85546875" style="115" bestFit="1" customWidth="1"/>
    <col min="8725" max="8725" width="22.140625" style="115" bestFit="1" customWidth="1"/>
    <col min="8726" max="8726" width="12.5703125" style="115" bestFit="1" customWidth="1"/>
    <col min="8727" max="8727" width="55.28515625" style="115" bestFit="1" customWidth="1"/>
    <col min="8728" max="8728" width="25.85546875" style="115" bestFit="1" customWidth="1"/>
    <col min="8729" max="8729" width="15.85546875" style="115" bestFit="1" customWidth="1"/>
    <col min="8730" max="8730" width="18.28515625" style="115" bestFit="1" customWidth="1"/>
    <col min="8731" max="8731" width="65.5703125" style="115" bestFit="1" customWidth="1"/>
    <col min="8732" max="8732" width="65.7109375" style="115" bestFit="1" customWidth="1"/>
    <col min="8733" max="8733" width="4.7109375" style="115" bestFit="1" customWidth="1"/>
    <col min="8734" max="8960" width="9.140625" style="115"/>
    <col min="8961" max="8961" width="4.7109375" style="115" bestFit="1" customWidth="1"/>
    <col min="8962" max="8962" width="16.85546875" style="115" bestFit="1" customWidth="1"/>
    <col min="8963" max="8963" width="8.85546875" style="115" bestFit="1" customWidth="1"/>
    <col min="8964" max="8964" width="1.140625" style="115" bestFit="1" customWidth="1"/>
    <col min="8965" max="8965" width="25.140625" style="115" bestFit="1" customWidth="1"/>
    <col min="8966" max="8966" width="10.85546875" style="115" bestFit="1" customWidth="1"/>
    <col min="8967" max="8968" width="16.85546875" style="115" bestFit="1" customWidth="1"/>
    <col min="8969" max="8969" width="8.85546875" style="115" bestFit="1" customWidth="1"/>
    <col min="8970" max="8970" width="16" style="115" bestFit="1" customWidth="1"/>
    <col min="8971" max="8971" width="0.28515625" style="115" bestFit="1" customWidth="1"/>
    <col min="8972" max="8972" width="16" style="115" bestFit="1" customWidth="1"/>
    <col min="8973" max="8973" width="0.7109375" style="115" bestFit="1" customWidth="1"/>
    <col min="8974" max="8974" width="16.140625" style="115" bestFit="1" customWidth="1"/>
    <col min="8975" max="8975" width="12.5703125" style="115" bestFit="1" customWidth="1"/>
    <col min="8976" max="8976" width="4.42578125" style="115" bestFit="1" customWidth="1"/>
    <col min="8977" max="8977" width="20.85546875" style="115" bestFit="1" customWidth="1"/>
    <col min="8978" max="8978" width="16.85546875" style="115" bestFit="1" customWidth="1"/>
    <col min="8979" max="8979" width="17" style="115" bestFit="1" customWidth="1"/>
    <col min="8980" max="8980" width="20.85546875" style="115" bestFit="1" customWidth="1"/>
    <col min="8981" max="8981" width="22.140625" style="115" bestFit="1" customWidth="1"/>
    <col min="8982" max="8982" width="12.5703125" style="115" bestFit="1" customWidth="1"/>
    <col min="8983" max="8983" width="55.28515625" style="115" bestFit="1" customWidth="1"/>
    <col min="8984" max="8984" width="25.85546875" style="115" bestFit="1" customWidth="1"/>
    <col min="8985" max="8985" width="15.85546875" style="115" bestFit="1" customWidth="1"/>
    <col min="8986" max="8986" width="18.28515625" style="115" bestFit="1" customWidth="1"/>
    <col min="8987" max="8987" width="65.5703125" style="115" bestFit="1" customWidth="1"/>
    <col min="8988" max="8988" width="65.7109375" style="115" bestFit="1" customWidth="1"/>
    <col min="8989" max="8989" width="4.7109375" style="115" bestFit="1" customWidth="1"/>
    <col min="8990" max="9216" width="9.140625" style="115"/>
    <col min="9217" max="9217" width="4.7109375" style="115" bestFit="1" customWidth="1"/>
    <col min="9218" max="9218" width="16.85546875" style="115" bestFit="1" customWidth="1"/>
    <col min="9219" max="9219" width="8.85546875" style="115" bestFit="1" customWidth="1"/>
    <col min="9220" max="9220" width="1.140625" style="115" bestFit="1" customWidth="1"/>
    <col min="9221" max="9221" width="25.140625" style="115" bestFit="1" customWidth="1"/>
    <col min="9222" max="9222" width="10.85546875" style="115" bestFit="1" customWidth="1"/>
    <col min="9223" max="9224" width="16.85546875" style="115" bestFit="1" customWidth="1"/>
    <col min="9225" max="9225" width="8.85546875" style="115" bestFit="1" customWidth="1"/>
    <col min="9226" max="9226" width="16" style="115" bestFit="1" customWidth="1"/>
    <col min="9227" max="9227" width="0.28515625" style="115" bestFit="1" customWidth="1"/>
    <col min="9228" max="9228" width="16" style="115" bestFit="1" customWidth="1"/>
    <col min="9229" max="9229" width="0.7109375" style="115" bestFit="1" customWidth="1"/>
    <col min="9230" max="9230" width="16.140625" style="115" bestFit="1" customWidth="1"/>
    <col min="9231" max="9231" width="12.5703125" style="115" bestFit="1" customWidth="1"/>
    <col min="9232" max="9232" width="4.42578125" style="115" bestFit="1" customWidth="1"/>
    <col min="9233" max="9233" width="20.85546875" style="115" bestFit="1" customWidth="1"/>
    <col min="9234" max="9234" width="16.85546875" style="115" bestFit="1" customWidth="1"/>
    <col min="9235" max="9235" width="17" style="115" bestFit="1" customWidth="1"/>
    <col min="9236" max="9236" width="20.85546875" style="115" bestFit="1" customWidth="1"/>
    <col min="9237" max="9237" width="22.140625" style="115" bestFit="1" customWidth="1"/>
    <col min="9238" max="9238" width="12.5703125" style="115" bestFit="1" customWidth="1"/>
    <col min="9239" max="9239" width="55.28515625" style="115" bestFit="1" customWidth="1"/>
    <col min="9240" max="9240" width="25.85546875" style="115" bestFit="1" customWidth="1"/>
    <col min="9241" max="9241" width="15.85546875" style="115" bestFit="1" customWidth="1"/>
    <col min="9242" max="9242" width="18.28515625" style="115" bestFit="1" customWidth="1"/>
    <col min="9243" max="9243" width="65.5703125" style="115" bestFit="1" customWidth="1"/>
    <col min="9244" max="9244" width="65.7109375" style="115" bestFit="1" customWidth="1"/>
    <col min="9245" max="9245" width="4.7109375" style="115" bestFit="1" customWidth="1"/>
    <col min="9246" max="9472" width="9.140625" style="115"/>
    <col min="9473" max="9473" width="4.7109375" style="115" bestFit="1" customWidth="1"/>
    <col min="9474" max="9474" width="16.85546875" style="115" bestFit="1" customWidth="1"/>
    <col min="9475" max="9475" width="8.85546875" style="115" bestFit="1" customWidth="1"/>
    <col min="9476" max="9476" width="1.140625" style="115" bestFit="1" customWidth="1"/>
    <col min="9477" max="9477" width="25.140625" style="115" bestFit="1" customWidth="1"/>
    <col min="9478" max="9478" width="10.85546875" style="115" bestFit="1" customWidth="1"/>
    <col min="9479" max="9480" width="16.85546875" style="115" bestFit="1" customWidth="1"/>
    <col min="9481" max="9481" width="8.85546875" style="115" bestFit="1" customWidth="1"/>
    <col min="9482" max="9482" width="16" style="115" bestFit="1" customWidth="1"/>
    <col min="9483" max="9483" width="0.28515625" style="115" bestFit="1" customWidth="1"/>
    <col min="9484" max="9484" width="16" style="115" bestFit="1" customWidth="1"/>
    <col min="9485" max="9485" width="0.7109375" style="115" bestFit="1" customWidth="1"/>
    <col min="9486" max="9486" width="16.140625" style="115" bestFit="1" customWidth="1"/>
    <col min="9487" max="9487" width="12.5703125" style="115" bestFit="1" customWidth="1"/>
    <col min="9488" max="9488" width="4.42578125" style="115" bestFit="1" customWidth="1"/>
    <col min="9489" max="9489" width="20.85546875" style="115" bestFit="1" customWidth="1"/>
    <col min="9490" max="9490" width="16.85546875" style="115" bestFit="1" customWidth="1"/>
    <col min="9491" max="9491" width="17" style="115" bestFit="1" customWidth="1"/>
    <col min="9492" max="9492" width="20.85546875" style="115" bestFit="1" customWidth="1"/>
    <col min="9493" max="9493" width="22.140625" style="115" bestFit="1" customWidth="1"/>
    <col min="9494" max="9494" width="12.5703125" style="115" bestFit="1" customWidth="1"/>
    <col min="9495" max="9495" width="55.28515625" style="115" bestFit="1" customWidth="1"/>
    <col min="9496" max="9496" width="25.85546875" style="115" bestFit="1" customWidth="1"/>
    <col min="9497" max="9497" width="15.85546875" style="115" bestFit="1" customWidth="1"/>
    <col min="9498" max="9498" width="18.28515625" style="115" bestFit="1" customWidth="1"/>
    <col min="9499" max="9499" width="65.5703125" style="115" bestFit="1" customWidth="1"/>
    <col min="9500" max="9500" width="65.7109375" style="115" bestFit="1" customWidth="1"/>
    <col min="9501" max="9501" width="4.7109375" style="115" bestFit="1" customWidth="1"/>
    <col min="9502" max="9728" width="9.140625" style="115"/>
    <col min="9729" max="9729" width="4.7109375" style="115" bestFit="1" customWidth="1"/>
    <col min="9730" max="9730" width="16.85546875" style="115" bestFit="1" customWidth="1"/>
    <col min="9731" max="9731" width="8.85546875" style="115" bestFit="1" customWidth="1"/>
    <col min="9732" max="9732" width="1.140625" style="115" bestFit="1" customWidth="1"/>
    <col min="9733" max="9733" width="25.140625" style="115" bestFit="1" customWidth="1"/>
    <col min="9734" max="9734" width="10.85546875" style="115" bestFit="1" customWidth="1"/>
    <col min="9735" max="9736" width="16.85546875" style="115" bestFit="1" customWidth="1"/>
    <col min="9737" max="9737" width="8.85546875" style="115" bestFit="1" customWidth="1"/>
    <col min="9738" max="9738" width="16" style="115" bestFit="1" customWidth="1"/>
    <col min="9739" max="9739" width="0.28515625" style="115" bestFit="1" customWidth="1"/>
    <col min="9740" max="9740" width="16" style="115" bestFit="1" customWidth="1"/>
    <col min="9741" max="9741" width="0.7109375" style="115" bestFit="1" customWidth="1"/>
    <col min="9742" max="9742" width="16.140625" style="115" bestFit="1" customWidth="1"/>
    <col min="9743" max="9743" width="12.5703125" style="115" bestFit="1" customWidth="1"/>
    <col min="9744" max="9744" width="4.42578125" style="115" bestFit="1" customWidth="1"/>
    <col min="9745" max="9745" width="20.85546875" style="115" bestFit="1" customWidth="1"/>
    <col min="9746" max="9746" width="16.85546875" style="115" bestFit="1" customWidth="1"/>
    <col min="9747" max="9747" width="17" style="115" bestFit="1" customWidth="1"/>
    <col min="9748" max="9748" width="20.85546875" style="115" bestFit="1" customWidth="1"/>
    <col min="9749" max="9749" width="22.140625" style="115" bestFit="1" customWidth="1"/>
    <col min="9750" max="9750" width="12.5703125" style="115" bestFit="1" customWidth="1"/>
    <col min="9751" max="9751" width="55.28515625" style="115" bestFit="1" customWidth="1"/>
    <col min="9752" max="9752" width="25.85546875" style="115" bestFit="1" customWidth="1"/>
    <col min="9753" max="9753" width="15.85546875" style="115" bestFit="1" customWidth="1"/>
    <col min="9754" max="9754" width="18.28515625" style="115" bestFit="1" customWidth="1"/>
    <col min="9755" max="9755" width="65.5703125" style="115" bestFit="1" customWidth="1"/>
    <col min="9756" max="9756" width="65.7109375" style="115" bestFit="1" customWidth="1"/>
    <col min="9757" max="9757" width="4.7109375" style="115" bestFit="1" customWidth="1"/>
    <col min="9758" max="9984" width="9.140625" style="115"/>
    <col min="9985" max="9985" width="4.7109375" style="115" bestFit="1" customWidth="1"/>
    <col min="9986" max="9986" width="16.85546875" style="115" bestFit="1" customWidth="1"/>
    <col min="9987" max="9987" width="8.85546875" style="115" bestFit="1" customWidth="1"/>
    <col min="9988" max="9988" width="1.140625" style="115" bestFit="1" customWidth="1"/>
    <col min="9989" max="9989" width="25.140625" style="115" bestFit="1" customWidth="1"/>
    <col min="9990" max="9990" width="10.85546875" style="115" bestFit="1" customWidth="1"/>
    <col min="9991" max="9992" width="16.85546875" style="115" bestFit="1" customWidth="1"/>
    <col min="9993" max="9993" width="8.85546875" style="115" bestFit="1" customWidth="1"/>
    <col min="9994" max="9994" width="16" style="115" bestFit="1" customWidth="1"/>
    <col min="9995" max="9995" width="0.28515625" style="115" bestFit="1" customWidth="1"/>
    <col min="9996" max="9996" width="16" style="115" bestFit="1" customWidth="1"/>
    <col min="9997" max="9997" width="0.7109375" style="115" bestFit="1" customWidth="1"/>
    <col min="9998" max="9998" width="16.140625" style="115" bestFit="1" customWidth="1"/>
    <col min="9999" max="9999" width="12.5703125" style="115" bestFit="1" customWidth="1"/>
    <col min="10000" max="10000" width="4.42578125" style="115" bestFit="1" customWidth="1"/>
    <col min="10001" max="10001" width="20.85546875" style="115" bestFit="1" customWidth="1"/>
    <col min="10002" max="10002" width="16.85546875" style="115" bestFit="1" customWidth="1"/>
    <col min="10003" max="10003" width="17" style="115" bestFit="1" customWidth="1"/>
    <col min="10004" max="10004" width="20.85546875" style="115" bestFit="1" customWidth="1"/>
    <col min="10005" max="10005" width="22.140625" style="115" bestFit="1" customWidth="1"/>
    <col min="10006" max="10006" width="12.5703125" style="115" bestFit="1" customWidth="1"/>
    <col min="10007" max="10007" width="55.28515625" style="115" bestFit="1" customWidth="1"/>
    <col min="10008" max="10008" width="25.85546875" style="115" bestFit="1" customWidth="1"/>
    <col min="10009" max="10009" width="15.85546875" style="115" bestFit="1" customWidth="1"/>
    <col min="10010" max="10010" width="18.28515625" style="115" bestFit="1" customWidth="1"/>
    <col min="10011" max="10011" width="65.5703125" style="115" bestFit="1" customWidth="1"/>
    <col min="10012" max="10012" width="65.7109375" style="115" bestFit="1" customWidth="1"/>
    <col min="10013" max="10013" width="4.7109375" style="115" bestFit="1" customWidth="1"/>
    <col min="10014" max="10240" width="9.140625" style="115"/>
    <col min="10241" max="10241" width="4.7109375" style="115" bestFit="1" customWidth="1"/>
    <col min="10242" max="10242" width="16.85546875" style="115" bestFit="1" customWidth="1"/>
    <col min="10243" max="10243" width="8.85546875" style="115" bestFit="1" customWidth="1"/>
    <col min="10244" max="10244" width="1.140625" style="115" bestFit="1" customWidth="1"/>
    <col min="10245" max="10245" width="25.140625" style="115" bestFit="1" customWidth="1"/>
    <col min="10246" max="10246" width="10.85546875" style="115" bestFit="1" customWidth="1"/>
    <col min="10247" max="10248" width="16.85546875" style="115" bestFit="1" customWidth="1"/>
    <col min="10249" max="10249" width="8.85546875" style="115" bestFit="1" customWidth="1"/>
    <col min="10250" max="10250" width="16" style="115" bestFit="1" customWidth="1"/>
    <col min="10251" max="10251" width="0.28515625" style="115" bestFit="1" customWidth="1"/>
    <col min="10252" max="10252" width="16" style="115" bestFit="1" customWidth="1"/>
    <col min="10253" max="10253" width="0.7109375" style="115" bestFit="1" customWidth="1"/>
    <col min="10254" max="10254" width="16.140625" style="115" bestFit="1" customWidth="1"/>
    <col min="10255" max="10255" width="12.5703125" style="115" bestFit="1" customWidth="1"/>
    <col min="10256" max="10256" width="4.42578125" style="115" bestFit="1" customWidth="1"/>
    <col min="10257" max="10257" width="20.85546875" style="115" bestFit="1" customWidth="1"/>
    <col min="10258" max="10258" width="16.85546875" style="115" bestFit="1" customWidth="1"/>
    <col min="10259" max="10259" width="17" style="115" bestFit="1" customWidth="1"/>
    <col min="10260" max="10260" width="20.85546875" style="115" bestFit="1" customWidth="1"/>
    <col min="10261" max="10261" width="22.140625" style="115" bestFit="1" customWidth="1"/>
    <col min="10262" max="10262" width="12.5703125" style="115" bestFit="1" customWidth="1"/>
    <col min="10263" max="10263" width="55.28515625" style="115" bestFit="1" customWidth="1"/>
    <col min="10264" max="10264" width="25.85546875" style="115" bestFit="1" customWidth="1"/>
    <col min="10265" max="10265" width="15.85546875" style="115" bestFit="1" customWidth="1"/>
    <col min="10266" max="10266" width="18.28515625" style="115" bestFit="1" customWidth="1"/>
    <col min="10267" max="10267" width="65.5703125" style="115" bestFit="1" customWidth="1"/>
    <col min="10268" max="10268" width="65.7109375" style="115" bestFit="1" customWidth="1"/>
    <col min="10269" max="10269" width="4.7109375" style="115" bestFit="1" customWidth="1"/>
    <col min="10270" max="10496" width="9.140625" style="115"/>
    <col min="10497" max="10497" width="4.7109375" style="115" bestFit="1" customWidth="1"/>
    <col min="10498" max="10498" width="16.85546875" style="115" bestFit="1" customWidth="1"/>
    <col min="10499" max="10499" width="8.85546875" style="115" bestFit="1" customWidth="1"/>
    <col min="10500" max="10500" width="1.140625" style="115" bestFit="1" customWidth="1"/>
    <col min="10501" max="10501" width="25.140625" style="115" bestFit="1" customWidth="1"/>
    <col min="10502" max="10502" width="10.85546875" style="115" bestFit="1" customWidth="1"/>
    <col min="10503" max="10504" width="16.85546875" style="115" bestFit="1" customWidth="1"/>
    <col min="10505" max="10505" width="8.85546875" style="115" bestFit="1" customWidth="1"/>
    <col min="10506" max="10506" width="16" style="115" bestFit="1" customWidth="1"/>
    <col min="10507" max="10507" width="0.28515625" style="115" bestFit="1" customWidth="1"/>
    <col min="10508" max="10508" width="16" style="115" bestFit="1" customWidth="1"/>
    <col min="10509" max="10509" width="0.7109375" style="115" bestFit="1" customWidth="1"/>
    <col min="10510" max="10510" width="16.140625" style="115" bestFit="1" customWidth="1"/>
    <col min="10511" max="10511" width="12.5703125" style="115" bestFit="1" customWidth="1"/>
    <col min="10512" max="10512" width="4.42578125" style="115" bestFit="1" customWidth="1"/>
    <col min="10513" max="10513" width="20.85546875" style="115" bestFit="1" customWidth="1"/>
    <col min="10514" max="10514" width="16.85546875" style="115" bestFit="1" customWidth="1"/>
    <col min="10515" max="10515" width="17" style="115" bestFit="1" customWidth="1"/>
    <col min="10516" max="10516" width="20.85546875" style="115" bestFit="1" customWidth="1"/>
    <col min="10517" max="10517" width="22.140625" style="115" bestFit="1" customWidth="1"/>
    <col min="10518" max="10518" width="12.5703125" style="115" bestFit="1" customWidth="1"/>
    <col min="10519" max="10519" width="55.28515625" style="115" bestFit="1" customWidth="1"/>
    <col min="10520" max="10520" width="25.85546875" style="115" bestFit="1" customWidth="1"/>
    <col min="10521" max="10521" width="15.85546875" style="115" bestFit="1" customWidth="1"/>
    <col min="10522" max="10522" width="18.28515625" style="115" bestFit="1" customWidth="1"/>
    <col min="10523" max="10523" width="65.5703125" style="115" bestFit="1" customWidth="1"/>
    <col min="10524" max="10524" width="65.7109375" style="115" bestFit="1" customWidth="1"/>
    <col min="10525" max="10525" width="4.7109375" style="115" bestFit="1" customWidth="1"/>
    <col min="10526" max="10752" width="9.140625" style="115"/>
    <col min="10753" max="10753" width="4.7109375" style="115" bestFit="1" customWidth="1"/>
    <col min="10754" max="10754" width="16.85546875" style="115" bestFit="1" customWidth="1"/>
    <col min="10755" max="10755" width="8.85546875" style="115" bestFit="1" customWidth="1"/>
    <col min="10756" max="10756" width="1.140625" style="115" bestFit="1" customWidth="1"/>
    <col min="10757" max="10757" width="25.140625" style="115" bestFit="1" customWidth="1"/>
    <col min="10758" max="10758" width="10.85546875" style="115" bestFit="1" customWidth="1"/>
    <col min="10759" max="10760" width="16.85546875" style="115" bestFit="1" customWidth="1"/>
    <col min="10761" max="10761" width="8.85546875" style="115" bestFit="1" customWidth="1"/>
    <col min="10762" max="10762" width="16" style="115" bestFit="1" customWidth="1"/>
    <col min="10763" max="10763" width="0.28515625" style="115" bestFit="1" customWidth="1"/>
    <col min="10764" max="10764" width="16" style="115" bestFit="1" customWidth="1"/>
    <col min="10765" max="10765" width="0.7109375" style="115" bestFit="1" customWidth="1"/>
    <col min="10766" max="10766" width="16.140625" style="115" bestFit="1" customWidth="1"/>
    <col min="10767" max="10767" width="12.5703125" style="115" bestFit="1" customWidth="1"/>
    <col min="10768" max="10768" width="4.42578125" style="115" bestFit="1" customWidth="1"/>
    <col min="10769" max="10769" width="20.85546875" style="115" bestFit="1" customWidth="1"/>
    <col min="10770" max="10770" width="16.85546875" style="115" bestFit="1" customWidth="1"/>
    <col min="10771" max="10771" width="17" style="115" bestFit="1" customWidth="1"/>
    <col min="10772" max="10772" width="20.85546875" style="115" bestFit="1" customWidth="1"/>
    <col min="10773" max="10773" width="22.140625" style="115" bestFit="1" customWidth="1"/>
    <col min="10774" max="10774" width="12.5703125" style="115" bestFit="1" customWidth="1"/>
    <col min="10775" max="10775" width="55.28515625" style="115" bestFit="1" customWidth="1"/>
    <col min="10776" max="10776" width="25.85546875" style="115" bestFit="1" customWidth="1"/>
    <col min="10777" max="10777" width="15.85546875" style="115" bestFit="1" customWidth="1"/>
    <col min="10778" max="10778" width="18.28515625" style="115" bestFit="1" customWidth="1"/>
    <col min="10779" max="10779" width="65.5703125" style="115" bestFit="1" customWidth="1"/>
    <col min="10780" max="10780" width="65.7109375" style="115" bestFit="1" customWidth="1"/>
    <col min="10781" max="10781" width="4.7109375" style="115" bestFit="1" customWidth="1"/>
    <col min="10782" max="11008" width="9.140625" style="115"/>
    <col min="11009" max="11009" width="4.7109375" style="115" bestFit="1" customWidth="1"/>
    <col min="11010" max="11010" width="16.85546875" style="115" bestFit="1" customWidth="1"/>
    <col min="11011" max="11011" width="8.85546875" style="115" bestFit="1" customWidth="1"/>
    <col min="11012" max="11012" width="1.140625" style="115" bestFit="1" customWidth="1"/>
    <col min="11013" max="11013" width="25.140625" style="115" bestFit="1" customWidth="1"/>
    <col min="11014" max="11014" width="10.85546875" style="115" bestFit="1" customWidth="1"/>
    <col min="11015" max="11016" width="16.85546875" style="115" bestFit="1" customWidth="1"/>
    <col min="11017" max="11017" width="8.85546875" style="115" bestFit="1" customWidth="1"/>
    <col min="11018" max="11018" width="16" style="115" bestFit="1" customWidth="1"/>
    <col min="11019" max="11019" width="0.28515625" style="115" bestFit="1" customWidth="1"/>
    <col min="11020" max="11020" width="16" style="115" bestFit="1" customWidth="1"/>
    <col min="11021" max="11021" width="0.7109375" style="115" bestFit="1" customWidth="1"/>
    <col min="11022" max="11022" width="16.140625" style="115" bestFit="1" customWidth="1"/>
    <col min="11023" max="11023" width="12.5703125" style="115" bestFit="1" customWidth="1"/>
    <col min="11024" max="11024" width="4.42578125" style="115" bestFit="1" customWidth="1"/>
    <col min="11025" max="11025" width="20.85546875" style="115" bestFit="1" customWidth="1"/>
    <col min="11026" max="11026" width="16.85546875" style="115" bestFit="1" customWidth="1"/>
    <col min="11027" max="11027" width="17" style="115" bestFit="1" customWidth="1"/>
    <col min="11028" max="11028" width="20.85546875" style="115" bestFit="1" customWidth="1"/>
    <col min="11029" max="11029" width="22.140625" style="115" bestFit="1" customWidth="1"/>
    <col min="11030" max="11030" width="12.5703125" style="115" bestFit="1" customWidth="1"/>
    <col min="11031" max="11031" width="55.28515625" style="115" bestFit="1" customWidth="1"/>
    <col min="11032" max="11032" width="25.85546875" style="115" bestFit="1" customWidth="1"/>
    <col min="11033" max="11033" width="15.85546875" style="115" bestFit="1" customWidth="1"/>
    <col min="11034" max="11034" width="18.28515625" style="115" bestFit="1" customWidth="1"/>
    <col min="11035" max="11035" width="65.5703125" style="115" bestFit="1" customWidth="1"/>
    <col min="11036" max="11036" width="65.7109375" style="115" bestFit="1" customWidth="1"/>
    <col min="11037" max="11037" width="4.7109375" style="115" bestFit="1" customWidth="1"/>
    <col min="11038" max="11264" width="9.140625" style="115"/>
    <col min="11265" max="11265" width="4.7109375" style="115" bestFit="1" customWidth="1"/>
    <col min="11266" max="11266" width="16.85546875" style="115" bestFit="1" customWidth="1"/>
    <col min="11267" max="11267" width="8.85546875" style="115" bestFit="1" customWidth="1"/>
    <col min="11268" max="11268" width="1.140625" style="115" bestFit="1" customWidth="1"/>
    <col min="11269" max="11269" width="25.140625" style="115" bestFit="1" customWidth="1"/>
    <col min="11270" max="11270" width="10.85546875" style="115" bestFit="1" customWidth="1"/>
    <col min="11271" max="11272" width="16.85546875" style="115" bestFit="1" customWidth="1"/>
    <col min="11273" max="11273" width="8.85546875" style="115" bestFit="1" customWidth="1"/>
    <col min="11274" max="11274" width="16" style="115" bestFit="1" customWidth="1"/>
    <col min="11275" max="11275" width="0.28515625" style="115" bestFit="1" customWidth="1"/>
    <col min="11276" max="11276" width="16" style="115" bestFit="1" customWidth="1"/>
    <col min="11277" max="11277" width="0.7109375" style="115" bestFit="1" customWidth="1"/>
    <col min="11278" max="11278" width="16.140625" style="115" bestFit="1" customWidth="1"/>
    <col min="11279" max="11279" width="12.5703125" style="115" bestFit="1" customWidth="1"/>
    <col min="11280" max="11280" width="4.42578125" style="115" bestFit="1" customWidth="1"/>
    <col min="11281" max="11281" width="20.85546875" style="115" bestFit="1" customWidth="1"/>
    <col min="11282" max="11282" width="16.85546875" style="115" bestFit="1" customWidth="1"/>
    <col min="11283" max="11283" width="17" style="115" bestFit="1" customWidth="1"/>
    <col min="11284" max="11284" width="20.85546875" style="115" bestFit="1" customWidth="1"/>
    <col min="11285" max="11285" width="22.140625" style="115" bestFit="1" customWidth="1"/>
    <col min="11286" max="11286" width="12.5703125" style="115" bestFit="1" customWidth="1"/>
    <col min="11287" max="11287" width="55.28515625" style="115" bestFit="1" customWidth="1"/>
    <col min="11288" max="11288" width="25.85546875" style="115" bestFit="1" customWidth="1"/>
    <col min="11289" max="11289" width="15.85546875" style="115" bestFit="1" customWidth="1"/>
    <col min="11290" max="11290" width="18.28515625" style="115" bestFit="1" customWidth="1"/>
    <col min="11291" max="11291" width="65.5703125" style="115" bestFit="1" customWidth="1"/>
    <col min="11292" max="11292" width="65.7109375" style="115" bestFit="1" customWidth="1"/>
    <col min="11293" max="11293" width="4.7109375" style="115" bestFit="1" customWidth="1"/>
    <col min="11294" max="11520" width="9.140625" style="115"/>
    <col min="11521" max="11521" width="4.7109375" style="115" bestFit="1" customWidth="1"/>
    <col min="11522" max="11522" width="16.85546875" style="115" bestFit="1" customWidth="1"/>
    <col min="11523" max="11523" width="8.85546875" style="115" bestFit="1" customWidth="1"/>
    <col min="11524" max="11524" width="1.140625" style="115" bestFit="1" customWidth="1"/>
    <col min="11525" max="11525" width="25.140625" style="115" bestFit="1" customWidth="1"/>
    <col min="11526" max="11526" width="10.85546875" style="115" bestFit="1" customWidth="1"/>
    <col min="11527" max="11528" width="16.85546875" style="115" bestFit="1" customWidth="1"/>
    <col min="11529" max="11529" width="8.85546875" style="115" bestFit="1" customWidth="1"/>
    <col min="11530" max="11530" width="16" style="115" bestFit="1" customWidth="1"/>
    <col min="11531" max="11531" width="0.28515625" style="115" bestFit="1" customWidth="1"/>
    <col min="11532" max="11532" width="16" style="115" bestFit="1" customWidth="1"/>
    <col min="11533" max="11533" width="0.7109375" style="115" bestFit="1" customWidth="1"/>
    <col min="11534" max="11534" width="16.140625" style="115" bestFit="1" customWidth="1"/>
    <col min="11535" max="11535" width="12.5703125" style="115" bestFit="1" customWidth="1"/>
    <col min="11536" max="11536" width="4.42578125" style="115" bestFit="1" customWidth="1"/>
    <col min="11537" max="11537" width="20.85546875" style="115" bestFit="1" customWidth="1"/>
    <col min="11538" max="11538" width="16.85546875" style="115" bestFit="1" customWidth="1"/>
    <col min="11539" max="11539" width="17" style="115" bestFit="1" customWidth="1"/>
    <col min="11540" max="11540" width="20.85546875" style="115" bestFit="1" customWidth="1"/>
    <col min="11541" max="11541" width="22.140625" style="115" bestFit="1" customWidth="1"/>
    <col min="11542" max="11542" width="12.5703125" style="115" bestFit="1" customWidth="1"/>
    <col min="11543" max="11543" width="55.28515625" style="115" bestFit="1" customWidth="1"/>
    <col min="11544" max="11544" width="25.85546875" style="115" bestFit="1" customWidth="1"/>
    <col min="11545" max="11545" width="15.85546875" style="115" bestFit="1" customWidth="1"/>
    <col min="11546" max="11546" width="18.28515625" style="115" bestFit="1" customWidth="1"/>
    <col min="11547" max="11547" width="65.5703125" style="115" bestFit="1" customWidth="1"/>
    <col min="11548" max="11548" width="65.7109375" style="115" bestFit="1" customWidth="1"/>
    <col min="11549" max="11549" width="4.7109375" style="115" bestFit="1" customWidth="1"/>
    <col min="11550" max="11776" width="9.140625" style="115"/>
    <col min="11777" max="11777" width="4.7109375" style="115" bestFit="1" customWidth="1"/>
    <col min="11778" max="11778" width="16.85546875" style="115" bestFit="1" customWidth="1"/>
    <col min="11779" max="11779" width="8.85546875" style="115" bestFit="1" customWidth="1"/>
    <col min="11780" max="11780" width="1.140625" style="115" bestFit="1" customWidth="1"/>
    <col min="11781" max="11781" width="25.140625" style="115" bestFit="1" customWidth="1"/>
    <col min="11782" max="11782" width="10.85546875" style="115" bestFit="1" customWidth="1"/>
    <col min="11783" max="11784" width="16.85546875" style="115" bestFit="1" customWidth="1"/>
    <col min="11785" max="11785" width="8.85546875" style="115" bestFit="1" customWidth="1"/>
    <col min="11786" max="11786" width="16" style="115" bestFit="1" customWidth="1"/>
    <col min="11787" max="11787" width="0.28515625" style="115" bestFit="1" customWidth="1"/>
    <col min="11788" max="11788" width="16" style="115" bestFit="1" customWidth="1"/>
    <col min="11789" max="11789" width="0.7109375" style="115" bestFit="1" customWidth="1"/>
    <col min="11790" max="11790" width="16.140625" style="115" bestFit="1" customWidth="1"/>
    <col min="11791" max="11791" width="12.5703125" style="115" bestFit="1" customWidth="1"/>
    <col min="11792" max="11792" width="4.42578125" style="115" bestFit="1" customWidth="1"/>
    <col min="11793" max="11793" width="20.85546875" style="115" bestFit="1" customWidth="1"/>
    <col min="11794" max="11794" width="16.85546875" style="115" bestFit="1" customWidth="1"/>
    <col min="11795" max="11795" width="17" style="115" bestFit="1" customWidth="1"/>
    <col min="11796" max="11796" width="20.85546875" style="115" bestFit="1" customWidth="1"/>
    <col min="11797" max="11797" width="22.140625" style="115" bestFit="1" customWidth="1"/>
    <col min="11798" max="11798" width="12.5703125" style="115" bestFit="1" customWidth="1"/>
    <col min="11799" max="11799" width="55.28515625" style="115" bestFit="1" customWidth="1"/>
    <col min="11800" max="11800" width="25.85546875" style="115" bestFit="1" customWidth="1"/>
    <col min="11801" max="11801" width="15.85546875" style="115" bestFit="1" customWidth="1"/>
    <col min="11802" max="11802" width="18.28515625" style="115" bestFit="1" customWidth="1"/>
    <col min="11803" max="11803" width="65.5703125" style="115" bestFit="1" customWidth="1"/>
    <col min="11804" max="11804" width="65.7109375" style="115" bestFit="1" customWidth="1"/>
    <col min="11805" max="11805" width="4.7109375" style="115" bestFit="1" customWidth="1"/>
    <col min="11806" max="12032" width="9.140625" style="115"/>
    <col min="12033" max="12033" width="4.7109375" style="115" bestFit="1" customWidth="1"/>
    <col min="12034" max="12034" width="16.85546875" style="115" bestFit="1" customWidth="1"/>
    <col min="12035" max="12035" width="8.85546875" style="115" bestFit="1" customWidth="1"/>
    <col min="12036" max="12036" width="1.140625" style="115" bestFit="1" customWidth="1"/>
    <col min="12037" max="12037" width="25.140625" style="115" bestFit="1" customWidth="1"/>
    <col min="12038" max="12038" width="10.85546875" style="115" bestFit="1" customWidth="1"/>
    <col min="12039" max="12040" width="16.85546875" style="115" bestFit="1" customWidth="1"/>
    <col min="12041" max="12041" width="8.85546875" style="115" bestFit="1" customWidth="1"/>
    <col min="12042" max="12042" width="16" style="115" bestFit="1" customWidth="1"/>
    <col min="12043" max="12043" width="0.28515625" style="115" bestFit="1" customWidth="1"/>
    <col min="12044" max="12044" width="16" style="115" bestFit="1" customWidth="1"/>
    <col min="12045" max="12045" width="0.7109375" style="115" bestFit="1" customWidth="1"/>
    <col min="12046" max="12046" width="16.140625" style="115" bestFit="1" customWidth="1"/>
    <col min="12047" max="12047" width="12.5703125" style="115" bestFit="1" customWidth="1"/>
    <col min="12048" max="12048" width="4.42578125" style="115" bestFit="1" customWidth="1"/>
    <col min="12049" max="12049" width="20.85546875" style="115" bestFit="1" customWidth="1"/>
    <col min="12050" max="12050" width="16.85546875" style="115" bestFit="1" customWidth="1"/>
    <col min="12051" max="12051" width="17" style="115" bestFit="1" customWidth="1"/>
    <col min="12052" max="12052" width="20.85546875" style="115" bestFit="1" customWidth="1"/>
    <col min="12053" max="12053" width="22.140625" style="115" bestFit="1" customWidth="1"/>
    <col min="12054" max="12054" width="12.5703125" style="115" bestFit="1" customWidth="1"/>
    <col min="12055" max="12055" width="55.28515625" style="115" bestFit="1" customWidth="1"/>
    <col min="12056" max="12056" width="25.85546875" style="115" bestFit="1" customWidth="1"/>
    <col min="12057" max="12057" width="15.85546875" style="115" bestFit="1" customWidth="1"/>
    <col min="12058" max="12058" width="18.28515625" style="115" bestFit="1" customWidth="1"/>
    <col min="12059" max="12059" width="65.5703125" style="115" bestFit="1" customWidth="1"/>
    <col min="12060" max="12060" width="65.7109375" style="115" bestFit="1" customWidth="1"/>
    <col min="12061" max="12061" width="4.7109375" style="115" bestFit="1" customWidth="1"/>
    <col min="12062" max="12288" width="9.140625" style="115"/>
    <col min="12289" max="12289" width="4.7109375" style="115" bestFit="1" customWidth="1"/>
    <col min="12290" max="12290" width="16.85546875" style="115" bestFit="1" customWidth="1"/>
    <col min="12291" max="12291" width="8.85546875" style="115" bestFit="1" customWidth="1"/>
    <col min="12292" max="12292" width="1.140625" style="115" bestFit="1" customWidth="1"/>
    <col min="12293" max="12293" width="25.140625" style="115" bestFit="1" customWidth="1"/>
    <col min="12294" max="12294" width="10.85546875" style="115" bestFit="1" customWidth="1"/>
    <col min="12295" max="12296" width="16.85546875" style="115" bestFit="1" customWidth="1"/>
    <col min="12297" max="12297" width="8.85546875" style="115" bestFit="1" customWidth="1"/>
    <col min="12298" max="12298" width="16" style="115" bestFit="1" customWidth="1"/>
    <col min="12299" max="12299" width="0.28515625" style="115" bestFit="1" customWidth="1"/>
    <col min="12300" max="12300" width="16" style="115" bestFit="1" customWidth="1"/>
    <col min="12301" max="12301" width="0.7109375" style="115" bestFit="1" customWidth="1"/>
    <col min="12302" max="12302" width="16.140625" style="115" bestFit="1" customWidth="1"/>
    <col min="12303" max="12303" width="12.5703125" style="115" bestFit="1" customWidth="1"/>
    <col min="12304" max="12304" width="4.42578125" style="115" bestFit="1" customWidth="1"/>
    <col min="12305" max="12305" width="20.85546875" style="115" bestFit="1" customWidth="1"/>
    <col min="12306" max="12306" width="16.85546875" style="115" bestFit="1" customWidth="1"/>
    <col min="12307" max="12307" width="17" style="115" bestFit="1" customWidth="1"/>
    <col min="12308" max="12308" width="20.85546875" style="115" bestFit="1" customWidth="1"/>
    <col min="12309" max="12309" width="22.140625" style="115" bestFit="1" customWidth="1"/>
    <col min="12310" max="12310" width="12.5703125" style="115" bestFit="1" customWidth="1"/>
    <col min="12311" max="12311" width="55.28515625" style="115" bestFit="1" customWidth="1"/>
    <col min="12312" max="12312" width="25.85546875" style="115" bestFit="1" customWidth="1"/>
    <col min="12313" max="12313" width="15.85546875" style="115" bestFit="1" customWidth="1"/>
    <col min="12314" max="12314" width="18.28515625" style="115" bestFit="1" customWidth="1"/>
    <col min="12315" max="12315" width="65.5703125" style="115" bestFit="1" customWidth="1"/>
    <col min="12316" max="12316" width="65.7109375" style="115" bestFit="1" customWidth="1"/>
    <col min="12317" max="12317" width="4.7109375" style="115" bestFit="1" customWidth="1"/>
    <col min="12318" max="12544" width="9.140625" style="115"/>
    <col min="12545" max="12545" width="4.7109375" style="115" bestFit="1" customWidth="1"/>
    <col min="12546" max="12546" width="16.85546875" style="115" bestFit="1" customWidth="1"/>
    <col min="12547" max="12547" width="8.85546875" style="115" bestFit="1" customWidth="1"/>
    <col min="12548" max="12548" width="1.140625" style="115" bestFit="1" customWidth="1"/>
    <col min="12549" max="12549" width="25.140625" style="115" bestFit="1" customWidth="1"/>
    <col min="12550" max="12550" width="10.85546875" style="115" bestFit="1" customWidth="1"/>
    <col min="12551" max="12552" width="16.85546875" style="115" bestFit="1" customWidth="1"/>
    <col min="12553" max="12553" width="8.85546875" style="115" bestFit="1" customWidth="1"/>
    <col min="12554" max="12554" width="16" style="115" bestFit="1" customWidth="1"/>
    <col min="12555" max="12555" width="0.28515625" style="115" bestFit="1" customWidth="1"/>
    <col min="12556" max="12556" width="16" style="115" bestFit="1" customWidth="1"/>
    <col min="12557" max="12557" width="0.7109375" style="115" bestFit="1" customWidth="1"/>
    <col min="12558" max="12558" width="16.140625" style="115" bestFit="1" customWidth="1"/>
    <col min="12559" max="12559" width="12.5703125" style="115" bestFit="1" customWidth="1"/>
    <col min="12560" max="12560" width="4.42578125" style="115" bestFit="1" customWidth="1"/>
    <col min="12561" max="12561" width="20.85546875" style="115" bestFit="1" customWidth="1"/>
    <col min="12562" max="12562" width="16.85546875" style="115" bestFit="1" customWidth="1"/>
    <col min="12563" max="12563" width="17" style="115" bestFit="1" customWidth="1"/>
    <col min="12564" max="12564" width="20.85546875" style="115" bestFit="1" customWidth="1"/>
    <col min="12565" max="12565" width="22.140625" style="115" bestFit="1" customWidth="1"/>
    <col min="12566" max="12566" width="12.5703125" style="115" bestFit="1" customWidth="1"/>
    <col min="12567" max="12567" width="55.28515625" style="115" bestFit="1" customWidth="1"/>
    <col min="12568" max="12568" width="25.85546875" style="115" bestFit="1" customWidth="1"/>
    <col min="12569" max="12569" width="15.85546875" style="115" bestFit="1" customWidth="1"/>
    <col min="12570" max="12570" width="18.28515625" style="115" bestFit="1" customWidth="1"/>
    <col min="12571" max="12571" width="65.5703125" style="115" bestFit="1" customWidth="1"/>
    <col min="12572" max="12572" width="65.7109375" style="115" bestFit="1" customWidth="1"/>
    <col min="12573" max="12573" width="4.7109375" style="115" bestFit="1" customWidth="1"/>
    <col min="12574" max="12800" width="9.140625" style="115"/>
    <col min="12801" max="12801" width="4.7109375" style="115" bestFit="1" customWidth="1"/>
    <col min="12802" max="12802" width="16.85546875" style="115" bestFit="1" customWidth="1"/>
    <col min="12803" max="12803" width="8.85546875" style="115" bestFit="1" customWidth="1"/>
    <col min="12804" max="12804" width="1.140625" style="115" bestFit="1" customWidth="1"/>
    <col min="12805" max="12805" width="25.140625" style="115" bestFit="1" customWidth="1"/>
    <col min="12806" max="12806" width="10.85546875" style="115" bestFit="1" customWidth="1"/>
    <col min="12807" max="12808" width="16.85546875" style="115" bestFit="1" customWidth="1"/>
    <col min="12809" max="12809" width="8.85546875" style="115" bestFit="1" customWidth="1"/>
    <col min="12810" max="12810" width="16" style="115" bestFit="1" customWidth="1"/>
    <col min="12811" max="12811" width="0.28515625" style="115" bestFit="1" customWidth="1"/>
    <col min="12812" max="12812" width="16" style="115" bestFit="1" customWidth="1"/>
    <col min="12813" max="12813" width="0.7109375" style="115" bestFit="1" customWidth="1"/>
    <col min="12814" max="12814" width="16.140625" style="115" bestFit="1" customWidth="1"/>
    <col min="12815" max="12815" width="12.5703125" style="115" bestFit="1" customWidth="1"/>
    <col min="12816" max="12816" width="4.42578125" style="115" bestFit="1" customWidth="1"/>
    <col min="12817" max="12817" width="20.85546875" style="115" bestFit="1" customWidth="1"/>
    <col min="12818" max="12818" width="16.85546875" style="115" bestFit="1" customWidth="1"/>
    <col min="12819" max="12819" width="17" style="115" bestFit="1" customWidth="1"/>
    <col min="12820" max="12820" width="20.85546875" style="115" bestFit="1" customWidth="1"/>
    <col min="12821" max="12821" width="22.140625" style="115" bestFit="1" customWidth="1"/>
    <col min="12822" max="12822" width="12.5703125" style="115" bestFit="1" customWidth="1"/>
    <col min="12823" max="12823" width="55.28515625" style="115" bestFit="1" customWidth="1"/>
    <col min="12824" max="12824" width="25.85546875" style="115" bestFit="1" customWidth="1"/>
    <col min="12825" max="12825" width="15.85546875" style="115" bestFit="1" customWidth="1"/>
    <col min="12826" max="12826" width="18.28515625" style="115" bestFit="1" customWidth="1"/>
    <col min="12827" max="12827" width="65.5703125" style="115" bestFit="1" customWidth="1"/>
    <col min="12828" max="12828" width="65.7109375" style="115" bestFit="1" customWidth="1"/>
    <col min="12829" max="12829" width="4.7109375" style="115" bestFit="1" customWidth="1"/>
    <col min="12830" max="13056" width="9.140625" style="115"/>
    <col min="13057" max="13057" width="4.7109375" style="115" bestFit="1" customWidth="1"/>
    <col min="13058" max="13058" width="16.85546875" style="115" bestFit="1" customWidth="1"/>
    <col min="13059" max="13059" width="8.85546875" style="115" bestFit="1" customWidth="1"/>
    <col min="13060" max="13060" width="1.140625" style="115" bestFit="1" customWidth="1"/>
    <col min="13061" max="13061" width="25.140625" style="115" bestFit="1" customWidth="1"/>
    <col min="13062" max="13062" width="10.85546875" style="115" bestFit="1" customWidth="1"/>
    <col min="13063" max="13064" width="16.85546875" style="115" bestFit="1" customWidth="1"/>
    <col min="13065" max="13065" width="8.85546875" style="115" bestFit="1" customWidth="1"/>
    <col min="13066" max="13066" width="16" style="115" bestFit="1" customWidth="1"/>
    <col min="13067" max="13067" width="0.28515625" style="115" bestFit="1" customWidth="1"/>
    <col min="13068" max="13068" width="16" style="115" bestFit="1" customWidth="1"/>
    <col min="13069" max="13069" width="0.7109375" style="115" bestFit="1" customWidth="1"/>
    <col min="13070" max="13070" width="16.140625" style="115" bestFit="1" customWidth="1"/>
    <col min="13071" max="13071" width="12.5703125" style="115" bestFit="1" customWidth="1"/>
    <col min="13072" max="13072" width="4.42578125" style="115" bestFit="1" customWidth="1"/>
    <col min="13073" max="13073" width="20.85546875" style="115" bestFit="1" customWidth="1"/>
    <col min="13074" max="13074" width="16.85546875" style="115" bestFit="1" customWidth="1"/>
    <col min="13075" max="13075" width="17" style="115" bestFit="1" customWidth="1"/>
    <col min="13076" max="13076" width="20.85546875" style="115" bestFit="1" customWidth="1"/>
    <col min="13077" max="13077" width="22.140625" style="115" bestFit="1" customWidth="1"/>
    <col min="13078" max="13078" width="12.5703125" style="115" bestFit="1" customWidth="1"/>
    <col min="13079" max="13079" width="55.28515625" style="115" bestFit="1" customWidth="1"/>
    <col min="13080" max="13080" width="25.85546875" style="115" bestFit="1" customWidth="1"/>
    <col min="13081" max="13081" width="15.85546875" style="115" bestFit="1" customWidth="1"/>
    <col min="13082" max="13082" width="18.28515625" style="115" bestFit="1" customWidth="1"/>
    <col min="13083" max="13083" width="65.5703125" style="115" bestFit="1" customWidth="1"/>
    <col min="13084" max="13084" width="65.7109375" style="115" bestFit="1" customWidth="1"/>
    <col min="13085" max="13085" width="4.7109375" style="115" bestFit="1" customWidth="1"/>
    <col min="13086" max="13312" width="9.140625" style="115"/>
    <col min="13313" max="13313" width="4.7109375" style="115" bestFit="1" customWidth="1"/>
    <col min="13314" max="13314" width="16.85546875" style="115" bestFit="1" customWidth="1"/>
    <col min="13315" max="13315" width="8.85546875" style="115" bestFit="1" customWidth="1"/>
    <col min="13316" max="13316" width="1.140625" style="115" bestFit="1" customWidth="1"/>
    <col min="13317" max="13317" width="25.140625" style="115" bestFit="1" customWidth="1"/>
    <col min="13318" max="13318" width="10.85546875" style="115" bestFit="1" customWidth="1"/>
    <col min="13319" max="13320" width="16.85546875" style="115" bestFit="1" customWidth="1"/>
    <col min="13321" max="13321" width="8.85546875" style="115" bestFit="1" customWidth="1"/>
    <col min="13322" max="13322" width="16" style="115" bestFit="1" customWidth="1"/>
    <col min="13323" max="13323" width="0.28515625" style="115" bestFit="1" customWidth="1"/>
    <col min="13324" max="13324" width="16" style="115" bestFit="1" customWidth="1"/>
    <col min="13325" max="13325" width="0.7109375" style="115" bestFit="1" customWidth="1"/>
    <col min="13326" max="13326" width="16.140625" style="115" bestFit="1" customWidth="1"/>
    <col min="13327" max="13327" width="12.5703125" style="115" bestFit="1" customWidth="1"/>
    <col min="13328" max="13328" width="4.42578125" style="115" bestFit="1" customWidth="1"/>
    <col min="13329" max="13329" width="20.85546875" style="115" bestFit="1" customWidth="1"/>
    <col min="13330" max="13330" width="16.85546875" style="115" bestFit="1" customWidth="1"/>
    <col min="13331" max="13331" width="17" style="115" bestFit="1" customWidth="1"/>
    <col min="13332" max="13332" width="20.85546875" style="115" bestFit="1" customWidth="1"/>
    <col min="13333" max="13333" width="22.140625" style="115" bestFit="1" customWidth="1"/>
    <col min="13334" max="13334" width="12.5703125" style="115" bestFit="1" customWidth="1"/>
    <col min="13335" max="13335" width="55.28515625" style="115" bestFit="1" customWidth="1"/>
    <col min="13336" max="13336" width="25.85546875" style="115" bestFit="1" customWidth="1"/>
    <col min="13337" max="13337" width="15.85546875" style="115" bestFit="1" customWidth="1"/>
    <col min="13338" max="13338" width="18.28515625" style="115" bestFit="1" customWidth="1"/>
    <col min="13339" max="13339" width="65.5703125" style="115" bestFit="1" customWidth="1"/>
    <col min="13340" max="13340" width="65.7109375" style="115" bestFit="1" customWidth="1"/>
    <col min="13341" max="13341" width="4.7109375" style="115" bestFit="1" customWidth="1"/>
    <col min="13342" max="13568" width="9.140625" style="115"/>
    <col min="13569" max="13569" width="4.7109375" style="115" bestFit="1" customWidth="1"/>
    <col min="13570" max="13570" width="16.85546875" style="115" bestFit="1" customWidth="1"/>
    <col min="13571" max="13571" width="8.85546875" style="115" bestFit="1" customWidth="1"/>
    <col min="13572" max="13572" width="1.140625" style="115" bestFit="1" customWidth="1"/>
    <col min="13573" max="13573" width="25.140625" style="115" bestFit="1" customWidth="1"/>
    <col min="13574" max="13574" width="10.85546875" style="115" bestFit="1" customWidth="1"/>
    <col min="13575" max="13576" width="16.85546875" style="115" bestFit="1" customWidth="1"/>
    <col min="13577" max="13577" width="8.85546875" style="115" bestFit="1" customWidth="1"/>
    <col min="13578" max="13578" width="16" style="115" bestFit="1" customWidth="1"/>
    <col min="13579" max="13579" width="0.28515625" style="115" bestFit="1" customWidth="1"/>
    <col min="13580" max="13580" width="16" style="115" bestFit="1" customWidth="1"/>
    <col min="13581" max="13581" width="0.7109375" style="115" bestFit="1" customWidth="1"/>
    <col min="13582" max="13582" width="16.140625" style="115" bestFit="1" customWidth="1"/>
    <col min="13583" max="13583" width="12.5703125" style="115" bestFit="1" customWidth="1"/>
    <col min="13584" max="13584" width="4.42578125" style="115" bestFit="1" customWidth="1"/>
    <col min="13585" max="13585" width="20.85546875" style="115" bestFit="1" customWidth="1"/>
    <col min="13586" max="13586" width="16.85546875" style="115" bestFit="1" customWidth="1"/>
    <col min="13587" max="13587" width="17" style="115" bestFit="1" customWidth="1"/>
    <col min="13588" max="13588" width="20.85546875" style="115" bestFit="1" customWidth="1"/>
    <col min="13589" max="13589" width="22.140625" style="115" bestFit="1" customWidth="1"/>
    <col min="13590" max="13590" width="12.5703125" style="115" bestFit="1" customWidth="1"/>
    <col min="13591" max="13591" width="55.28515625" style="115" bestFit="1" customWidth="1"/>
    <col min="13592" max="13592" width="25.85546875" style="115" bestFit="1" customWidth="1"/>
    <col min="13593" max="13593" width="15.85546875" style="115" bestFit="1" customWidth="1"/>
    <col min="13594" max="13594" width="18.28515625" style="115" bestFit="1" customWidth="1"/>
    <col min="13595" max="13595" width="65.5703125" style="115" bestFit="1" customWidth="1"/>
    <col min="13596" max="13596" width="65.7109375" style="115" bestFit="1" customWidth="1"/>
    <col min="13597" max="13597" width="4.7109375" style="115" bestFit="1" customWidth="1"/>
    <col min="13598" max="13824" width="9.140625" style="115"/>
    <col min="13825" max="13825" width="4.7109375" style="115" bestFit="1" customWidth="1"/>
    <col min="13826" max="13826" width="16.85546875" style="115" bestFit="1" customWidth="1"/>
    <col min="13827" max="13827" width="8.85546875" style="115" bestFit="1" customWidth="1"/>
    <col min="13828" max="13828" width="1.140625" style="115" bestFit="1" customWidth="1"/>
    <col min="13829" max="13829" width="25.140625" style="115" bestFit="1" customWidth="1"/>
    <col min="13830" max="13830" width="10.85546875" style="115" bestFit="1" customWidth="1"/>
    <col min="13831" max="13832" width="16.85546875" style="115" bestFit="1" customWidth="1"/>
    <col min="13833" max="13833" width="8.85546875" style="115" bestFit="1" customWidth="1"/>
    <col min="13834" max="13834" width="16" style="115" bestFit="1" customWidth="1"/>
    <col min="13835" max="13835" width="0.28515625" style="115" bestFit="1" customWidth="1"/>
    <col min="13836" max="13836" width="16" style="115" bestFit="1" customWidth="1"/>
    <col min="13837" max="13837" width="0.7109375" style="115" bestFit="1" customWidth="1"/>
    <col min="13838" max="13838" width="16.140625" style="115" bestFit="1" customWidth="1"/>
    <col min="13839" max="13839" width="12.5703125" style="115" bestFit="1" customWidth="1"/>
    <col min="13840" max="13840" width="4.42578125" style="115" bestFit="1" customWidth="1"/>
    <col min="13841" max="13841" width="20.85546875" style="115" bestFit="1" customWidth="1"/>
    <col min="13842" max="13842" width="16.85546875" style="115" bestFit="1" customWidth="1"/>
    <col min="13843" max="13843" width="17" style="115" bestFit="1" customWidth="1"/>
    <col min="13844" max="13844" width="20.85546875" style="115" bestFit="1" customWidth="1"/>
    <col min="13845" max="13845" width="22.140625" style="115" bestFit="1" customWidth="1"/>
    <col min="13846" max="13846" width="12.5703125" style="115" bestFit="1" customWidth="1"/>
    <col min="13847" max="13847" width="55.28515625" style="115" bestFit="1" customWidth="1"/>
    <col min="13848" max="13848" width="25.85546875" style="115" bestFit="1" customWidth="1"/>
    <col min="13849" max="13849" width="15.85546875" style="115" bestFit="1" customWidth="1"/>
    <col min="13850" max="13850" width="18.28515625" style="115" bestFit="1" customWidth="1"/>
    <col min="13851" max="13851" width="65.5703125" style="115" bestFit="1" customWidth="1"/>
    <col min="13852" max="13852" width="65.7109375" style="115" bestFit="1" customWidth="1"/>
    <col min="13853" max="13853" width="4.7109375" style="115" bestFit="1" customWidth="1"/>
    <col min="13854" max="14080" width="9.140625" style="115"/>
    <col min="14081" max="14081" width="4.7109375" style="115" bestFit="1" customWidth="1"/>
    <col min="14082" max="14082" width="16.85546875" style="115" bestFit="1" customWidth="1"/>
    <col min="14083" max="14083" width="8.85546875" style="115" bestFit="1" customWidth="1"/>
    <col min="14084" max="14084" width="1.140625" style="115" bestFit="1" customWidth="1"/>
    <col min="14085" max="14085" width="25.140625" style="115" bestFit="1" customWidth="1"/>
    <col min="14086" max="14086" width="10.85546875" style="115" bestFit="1" customWidth="1"/>
    <col min="14087" max="14088" width="16.85546875" style="115" bestFit="1" customWidth="1"/>
    <col min="14089" max="14089" width="8.85546875" style="115" bestFit="1" customWidth="1"/>
    <col min="14090" max="14090" width="16" style="115" bestFit="1" customWidth="1"/>
    <col min="14091" max="14091" width="0.28515625" style="115" bestFit="1" customWidth="1"/>
    <col min="14092" max="14092" width="16" style="115" bestFit="1" customWidth="1"/>
    <col min="14093" max="14093" width="0.7109375" style="115" bestFit="1" customWidth="1"/>
    <col min="14094" max="14094" width="16.140625" style="115" bestFit="1" customWidth="1"/>
    <col min="14095" max="14095" width="12.5703125" style="115" bestFit="1" customWidth="1"/>
    <col min="14096" max="14096" width="4.42578125" style="115" bestFit="1" customWidth="1"/>
    <col min="14097" max="14097" width="20.85546875" style="115" bestFit="1" customWidth="1"/>
    <col min="14098" max="14098" width="16.85546875" style="115" bestFit="1" customWidth="1"/>
    <col min="14099" max="14099" width="17" style="115" bestFit="1" customWidth="1"/>
    <col min="14100" max="14100" width="20.85546875" style="115" bestFit="1" customWidth="1"/>
    <col min="14101" max="14101" width="22.140625" style="115" bestFit="1" customWidth="1"/>
    <col min="14102" max="14102" width="12.5703125" style="115" bestFit="1" customWidth="1"/>
    <col min="14103" max="14103" width="55.28515625" style="115" bestFit="1" customWidth="1"/>
    <col min="14104" max="14104" width="25.85546875" style="115" bestFit="1" customWidth="1"/>
    <col min="14105" max="14105" width="15.85546875" style="115" bestFit="1" customWidth="1"/>
    <col min="14106" max="14106" width="18.28515625" style="115" bestFit="1" customWidth="1"/>
    <col min="14107" max="14107" width="65.5703125" style="115" bestFit="1" customWidth="1"/>
    <col min="14108" max="14108" width="65.7109375" style="115" bestFit="1" customWidth="1"/>
    <col min="14109" max="14109" width="4.7109375" style="115" bestFit="1" customWidth="1"/>
    <col min="14110" max="14336" width="9.140625" style="115"/>
    <col min="14337" max="14337" width="4.7109375" style="115" bestFit="1" customWidth="1"/>
    <col min="14338" max="14338" width="16.85546875" style="115" bestFit="1" customWidth="1"/>
    <col min="14339" max="14339" width="8.85546875" style="115" bestFit="1" customWidth="1"/>
    <col min="14340" max="14340" width="1.140625" style="115" bestFit="1" customWidth="1"/>
    <col min="14341" max="14341" width="25.140625" style="115" bestFit="1" customWidth="1"/>
    <col min="14342" max="14342" width="10.85546875" style="115" bestFit="1" customWidth="1"/>
    <col min="14343" max="14344" width="16.85546875" style="115" bestFit="1" customWidth="1"/>
    <col min="14345" max="14345" width="8.85546875" style="115" bestFit="1" customWidth="1"/>
    <col min="14346" max="14346" width="16" style="115" bestFit="1" customWidth="1"/>
    <col min="14347" max="14347" width="0.28515625" style="115" bestFit="1" customWidth="1"/>
    <col min="14348" max="14348" width="16" style="115" bestFit="1" customWidth="1"/>
    <col min="14349" max="14349" width="0.7109375" style="115" bestFit="1" customWidth="1"/>
    <col min="14350" max="14350" width="16.140625" style="115" bestFit="1" customWidth="1"/>
    <col min="14351" max="14351" width="12.5703125" style="115" bestFit="1" customWidth="1"/>
    <col min="14352" max="14352" width="4.42578125" style="115" bestFit="1" customWidth="1"/>
    <col min="14353" max="14353" width="20.85546875" style="115" bestFit="1" customWidth="1"/>
    <col min="14354" max="14354" width="16.85546875" style="115" bestFit="1" customWidth="1"/>
    <col min="14355" max="14355" width="17" style="115" bestFit="1" customWidth="1"/>
    <col min="14356" max="14356" width="20.85546875" style="115" bestFit="1" customWidth="1"/>
    <col min="14357" max="14357" width="22.140625" style="115" bestFit="1" customWidth="1"/>
    <col min="14358" max="14358" width="12.5703125" style="115" bestFit="1" customWidth="1"/>
    <col min="14359" max="14359" width="55.28515625" style="115" bestFit="1" customWidth="1"/>
    <col min="14360" max="14360" width="25.85546875" style="115" bestFit="1" customWidth="1"/>
    <col min="14361" max="14361" width="15.85546875" style="115" bestFit="1" customWidth="1"/>
    <col min="14362" max="14362" width="18.28515625" style="115" bestFit="1" customWidth="1"/>
    <col min="14363" max="14363" width="65.5703125" style="115" bestFit="1" customWidth="1"/>
    <col min="14364" max="14364" width="65.7109375" style="115" bestFit="1" customWidth="1"/>
    <col min="14365" max="14365" width="4.7109375" style="115" bestFit="1" customWidth="1"/>
    <col min="14366" max="14592" width="9.140625" style="115"/>
    <col min="14593" max="14593" width="4.7109375" style="115" bestFit="1" customWidth="1"/>
    <col min="14594" max="14594" width="16.85546875" style="115" bestFit="1" customWidth="1"/>
    <col min="14595" max="14595" width="8.85546875" style="115" bestFit="1" customWidth="1"/>
    <col min="14596" max="14596" width="1.140625" style="115" bestFit="1" customWidth="1"/>
    <col min="14597" max="14597" width="25.140625" style="115" bestFit="1" customWidth="1"/>
    <col min="14598" max="14598" width="10.85546875" style="115" bestFit="1" customWidth="1"/>
    <col min="14599" max="14600" width="16.85546875" style="115" bestFit="1" customWidth="1"/>
    <col min="14601" max="14601" width="8.85546875" style="115" bestFit="1" customWidth="1"/>
    <col min="14602" max="14602" width="16" style="115" bestFit="1" customWidth="1"/>
    <col min="14603" max="14603" width="0.28515625" style="115" bestFit="1" customWidth="1"/>
    <col min="14604" max="14604" width="16" style="115" bestFit="1" customWidth="1"/>
    <col min="14605" max="14605" width="0.7109375" style="115" bestFit="1" customWidth="1"/>
    <col min="14606" max="14606" width="16.140625" style="115" bestFit="1" customWidth="1"/>
    <col min="14607" max="14607" width="12.5703125" style="115" bestFit="1" customWidth="1"/>
    <col min="14608" max="14608" width="4.42578125" style="115" bestFit="1" customWidth="1"/>
    <col min="14609" max="14609" width="20.85546875" style="115" bestFit="1" customWidth="1"/>
    <col min="14610" max="14610" width="16.85546875" style="115" bestFit="1" customWidth="1"/>
    <col min="14611" max="14611" width="17" style="115" bestFit="1" customWidth="1"/>
    <col min="14612" max="14612" width="20.85546875" style="115" bestFit="1" customWidth="1"/>
    <col min="14613" max="14613" width="22.140625" style="115" bestFit="1" customWidth="1"/>
    <col min="14614" max="14614" width="12.5703125" style="115" bestFit="1" customWidth="1"/>
    <col min="14615" max="14615" width="55.28515625" style="115" bestFit="1" customWidth="1"/>
    <col min="14616" max="14616" width="25.85546875" style="115" bestFit="1" customWidth="1"/>
    <col min="14617" max="14617" width="15.85546875" style="115" bestFit="1" customWidth="1"/>
    <col min="14618" max="14618" width="18.28515625" style="115" bestFit="1" customWidth="1"/>
    <col min="14619" max="14619" width="65.5703125" style="115" bestFit="1" customWidth="1"/>
    <col min="14620" max="14620" width="65.7109375" style="115" bestFit="1" customWidth="1"/>
    <col min="14621" max="14621" width="4.7109375" style="115" bestFit="1" customWidth="1"/>
    <col min="14622" max="14848" width="9.140625" style="115"/>
    <col min="14849" max="14849" width="4.7109375" style="115" bestFit="1" customWidth="1"/>
    <col min="14850" max="14850" width="16.85546875" style="115" bestFit="1" customWidth="1"/>
    <col min="14851" max="14851" width="8.85546875" style="115" bestFit="1" customWidth="1"/>
    <col min="14852" max="14852" width="1.140625" style="115" bestFit="1" customWidth="1"/>
    <col min="14853" max="14853" width="25.140625" style="115" bestFit="1" customWidth="1"/>
    <col min="14854" max="14854" width="10.85546875" style="115" bestFit="1" customWidth="1"/>
    <col min="14855" max="14856" width="16.85546875" style="115" bestFit="1" customWidth="1"/>
    <col min="14857" max="14857" width="8.85546875" style="115" bestFit="1" customWidth="1"/>
    <col min="14858" max="14858" width="16" style="115" bestFit="1" customWidth="1"/>
    <col min="14859" max="14859" width="0.28515625" style="115" bestFit="1" customWidth="1"/>
    <col min="14860" max="14860" width="16" style="115" bestFit="1" customWidth="1"/>
    <col min="14861" max="14861" width="0.7109375" style="115" bestFit="1" customWidth="1"/>
    <col min="14862" max="14862" width="16.140625" style="115" bestFit="1" customWidth="1"/>
    <col min="14863" max="14863" width="12.5703125" style="115" bestFit="1" customWidth="1"/>
    <col min="14864" max="14864" width="4.42578125" style="115" bestFit="1" customWidth="1"/>
    <col min="14865" max="14865" width="20.85546875" style="115" bestFit="1" customWidth="1"/>
    <col min="14866" max="14866" width="16.85546875" style="115" bestFit="1" customWidth="1"/>
    <col min="14867" max="14867" width="17" style="115" bestFit="1" customWidth="1"/>
    <col min="14868" max="14868" width="20.85546875" style="115" bestFit="1" customWidth="1"/>
    <col min="14869" max="14869" width="22.140625" style="115" bestFit="1" customWidth="1"/>
    <col min="14870" max="14870" width="12.5703125" style="115" bestFit="1" customWidth="1"/>
    <col min="14871" max="14871" width="55.28515625" style="115" bestFit="1" customWidth="1"/>
    <col min="14872" max="14872" width="25.85546875" style="115" bestFit="1" customWidth="1"/>
    <col min="14873" max="14873" width="15.85546875" style="115" bestFit="1" customWidth="1"/>
    <col min="14874" max="14874" width="18.28515625" style="115" bestFit="1" customWidth="1"/>
    <col min="14875" max="14875" width="65.5703125" style="115" bestFit="1" customWidth="1"/>
    <col min="14876" max="14876" width="65.7109375" style="115" bestFit="1" customWidth="1"/>
    <col min="14877" max="14877" width="4.7109375" style="115" bestFit="1" customWidth="1"/>
    <col min="14878" max="15104" width="9.140625" style="115"/>
    <col min="15105" max="15105" width="4.7109375" style="115" bestFit="1" customWidth="1"/>
    <col min="15106" max="15106" width="16.85546875" style="115" bestFit="1" customWidth="1"/>
    <col min="15107" max="15107" width="8.85546875" style="115" bestFit="1" customWidth="1"/>
    <col min="15108" max="15108" width="1.140625" style="115" bestFit="1" customWidth="1"/>
    <col min="15109" max="15109" width="25.140625" style="115" bestFit="1" customWidth="1"/>
    <col min="15110" max="15110" width="10.85546875" style="115" bestFit="1" customWidth="1"/>
    <col min="15111" max="15112" width="16.85546875" style="115" bestFit="1" customWidth="1"/>
    <col min="15113" max="15113" width="8.85546875" style="115" bestFit="1" customWidth="1"/>
    <col min="15114" max="15114" width="16" style="115" bestFit="1" customWidth="1"/>
    <col min="15115" max="15115" width="0.28515625" style="115" bestFit="1" customWidth="1"/>
    <col min="15116" max="15116" width="16" style="115" bestFit="1" customWidth="1"/>
    <col min="15117" max="15117" width="0.7109375" style="115" bestFit="1" customWidth="1"/>
    <col min="15118" max="15118" width="16.140625" style="115" bestFit="1" customWidth="1"/>
    <col min="15119" max="15119" width="12.5703125" style="115" bestFit="1" customWidth="1"/>
    <col min="15120" max="15120" width="4.42578125" style="115" bestFit="1" customWidth="1"/>
    <col min="15121" max="15121" width="20.85546875" style="115" bestFit="1" customWidth="1"/>
    <col min="15122" max="15122" width="16.85546875" style="115" bestFit="1" customWidth="1"/>
    <col min="15123" max="15123" width="17" style="115" bestFit="1" customWidth="1"/>
    <col min="15124" max="15124" width="20.85546875" style="115" bestFit="1" customWidth="1"/>
    <col min="15125" max="15125" width="22.140625" style="115" bestFit="1" customWidth="1"/>
    <col min="15126" max="15126" width="12.5703125" style="115" bestFit="1" customWidth="1"/>
    <col min="15127" max="15127" width="55.28515625" style="115" bestFit="1" customWidth="1"/>
    <col min="15128" max="15128" width="25.85546875" style="115" bestFit="1" customWidth="1"/>
    <col min="15129" max="15129" width="15.85546875" style="115" bestFit="1" customWidth="1"/>
    <col min="15130" max="15130" width="18.28515625" style="115" bestFit="1" customWidth="1"/>
    <col min="15131" max="15131" width="65.5703125" style="115" bestFit="1" customWidth="1"/>
    <col min="15132" max="15132" width="65.7109375" style="115" bestFit="1" customWidth="1"/>
    <col min="15133" max="15133" width="4.7109375" style="115" bestFit="1" customWidth="1"/>
    <col min="15134" max="15360" width="9.140625" style="115"/>
    <col min="15361" max="15361" width="4.7109375" style="115" bestFit="1" customWidth="1"/>
    <col min="15362" max="15362" width="16.85546875" style="115" bestFit="1" customWidth="1"/>
    <col min="15363" max="15363" width="8.85546875" style="115" bestFit="1" customWidth="1"/>
    <col min="15364" max="15364" width="1.140625" style="115" bestFit="1" customWidth="1"/>
    <col min="15365" max="15365" width="25.140625" style="115" bestFit="1" customWidth="1"/>
    <col min="15366" max="15366" width="10.85546875" style="115" bestFit="1" customWidth="1"/>
    <col min="15367" max="15368" width="16.85546875" style="115" bestFit="1" customWidth="1"/>
    <col min="15369" max="15369" width="8.85546875" style="115" bestFit="1" customWidth="1"/>
    <col min="15370" max="15370" width="16" style="115" bestFit="1" customWidth="1"/>
    <col min="15371" max="15371" width="0.28515625" style="115" bestFit="1" customWidth="1"/>
    <col min="15372" max="15372" width="16" style="115" bestFit="1" customWidth="1"/>
    <col min="15373" max="15373" width="0.7109375" style="115" bestFit="1" customWidth="1"/>
    <col min="15374" max="15374" width="16.140625" style="115" bestFit="1" customWidth="1"/>
    <col min="15375" max="15375" width="12.5703125" style="115" bestFit="1" customWidth="1"/>
    <col min="15376" max="15376" width="4.42578125" style="115" bestFit="1" customWidth="1"/>
    <col min="15377" max="15377" width="20.85546875" style="115" bestFit="1" customWidth="1"/>
    <col min="15378" max="15378" width="16.85546875" style="115" bestFit="1" customWidth="1"/>
    <col min="15379" max="15379" width="17" style="115" bestFit="1" customWidth="1"/>
    <col min="15380" max="15380" width="20.85546875" style="115" bestFit="1" customWidth="1"/>
    <col min="15381" max="15381" width="22.140625" style="115" bestFit="1" customWidth="1"/>
    <col min="15382" max="15382" width="12.5703125" style="115" bestFit="1" customWidth="1"/>
    <col min="15383" max="15383" width="55.28515625" style="115" bestFit="1" customWidth="1"/>
    <col min="15384" max="15384" width="25.85546875" style="115" bestFit="1" customWidth="1"/>
    <col min="15385" max="15385" width="15.85546875" style="115" bestFit="1" customWidth="1"/>
    <col min="15386" max="15386" width="18.28515625" style="115" bestFit="1" customWidth="1"/>
    <col min="15387" max="15387" width="65.5703125" style="115" bestFit="1" customWidth="1"/>
    <col min="15388" max="15388" width="65.7109375" style="115" bestFit="1" customWidth="1"/>
    <col min="15389" max="15389" width="4.7109375" style="115" bestFit="1" customWidth="1"/>
    <col min="15390" max="15616" width="9.140625" style="115"/>
    <col min="15617" max="15617" width="4.7109375" style="115" bestFit="1" customWidth="1"/>
    <col min="15618" max="15618" width="16.85546875" style="115" bestFit="1" customWidth="1"/>
    <col min="15619" max="15619" width="8.85546875" style="115" bestFit="1" customWidth="1"/>
    <col min="15620" max="15620" width="1.140625" style="115" bestFit="1" customWidth="1"/>
    <col min="15621" max="15621" width="25.140625" style="115" bestFit="1" customWidth="1"/>
    <col min="15622" max="15622" width="10.85546875" style="115" bestFit="1" customWidth="1"/>
    <col min="15623" max="15624" width="16.85546875" style="115" bestFit="1" customWidth="1"/>
    <col min="15625" max="15625" width="8.85546875" style="115" bestFit="1" customWidth="1"/>
    <col min="15626" max="15626" width="16" style="115" bestFit="1" customWidth="1"/>
    <col min="15627" max="15627" width="0.28515625" style="115" bestFit="1" customWidth="1"/>
    <col min="15628" max="15628" width="16" style="115" bestFit="1" customWidth="1"/>
    <col min="15629" max="15629" width="0.7109375" style="115" bestFit="1" customWidth="1"/>
    <col min="15630" max="15630" width="16.140625" style="115" bestFit="1" customWidth="1"/>
    <col min="15631" max="15631" width="12.5703125" style="115" bestFit="1" customWidth="1"/>
    <col min="15632" max="15632" width="4.42578125" style="115" bestFit="1" customWidth="1"/>
    <col min="15633" max="15633" width="20.85546875" style="115" bestFit="1" customWidth="1"/>
    <col min="15634" max="15634" width="16.85546875" style="115" bestFit="1" customWidth="1"/>
    <col min="15635" max="15635" width="17" style="115" bestFit="1" customWidth="1"/>
    <col min="15636" max="15636" width="20.85546875" style="115" bestFit="1" customWidth="1"/>
    <col min="15637" max="15637" width="22.140625" style="115" bestFit="1" customWidth="1"/>
    <col min="15638" max="15638" width="12.5703125" style="115" bestFit="1" customWidth="1"/>
    <col min="15639" max="15639" width="55.28515625" style="115" bestFit="1" customWidth="1"/>
    <col min="15640" max="15640" width="25.85546875" style="115" bestFit="1" customWidth="1"/>
    <col min="15641" max="15641" width="15.85546875" style="115" bestFit="1" customWidth="1"/>
    <col min="15642" max="15642" width="18.28515625" style="115" bestFit="1" customWidth="1"/>
    <col min="15643" max="15643" width="65.5703125" style="115" bestFit="1" customWidth="1"/>
    <col min="15644" max="15644" width="65.7109375" style="115" bestFit="1" customWidth="1"/>
    <col min="15645" max="15645" width="4.7109375" style="115" bestFit="1" customWidth="1"/>
    <col min="15646" max="15872" width="9.140625" style="115"/>
    <col min="15873" max="15873" width="4.7109375" style="115" bestFit="1" customWidth="1"/>
    <col min="15874" max="15874" width="16.85546875" style="115" bestFit="1" customWidth="1"/>
    <col min="15875" max="15875" width="8.85546875" style="115" bestFit="1" customWidth="1"/>
    <col min="15876" max="15876" width="1.140625" style="115" bestFit="1" customWidth="1"/>
    <col min="15877" max="15877" width="25.140625" style="115" bestFit="1" customWidth="1"/>
    <col min="15878" max="15878" width="10.85546875" style="115" bestFit="1" customWidth="1"/>
    <col min="15879" max="15880" width="16.85546875" style="115" bestFit="1" customWidth="1"/>
    <col min="15881" max="15881" width="8.85546875" style="115" bestFit="1" customWidth="1"/>
    <col min="15882" max="15882" width="16" style="115" bestFit="1" customWidth="1"/>
    <col min="15883" max="15883" width="0.28515625" style="115" bestFit="1" customWidth="1"/>
    <col min="15884" max="15884" width="16" style="115" bestFit="1" customWidth="1"/>
    <col min="15885" max="15885" width="0.7109375" style="115" bestFit="1" customWidth="1"/>
    <col min="15886" max="15886" width="16.140625" style="115" bestFit="1" customWidth="1"/>
    <col min="15887" max="15887" width="12.5703125" style="115" bestFit="1" customWidth="1"/>
    <col min="15888" max="15888" width="4.42578125" style="115" bestFit="1" customWidth="1"/>
    <col min="15889" max="15889" width="20.85546875" style="115" bestFit="1" customWidth="1"/>
    <col min="15890" max="15890" width="16.85546875" style="115" bestFit="1" customWidth="1"/>
    <col min="15891" max="15891" width="17" style="115" bestFit="1" customWidth="1"/>
    <col min="15892" max="15892" width="20.85546875" style="115" bestFit="1" customWidth="1"/>
    <col min="15893" max="15893" width="22.140625" style="115" bestFit="1" customWidth="1"/>
    <col min="15894" max="15894" width="12.5703125" style="115" bestFit="1" customWidth="1"/>
    <col min="15895" max="15895" width="55.28515625" style="115" bestFit="1" customWidth="1"/>
    <col min="15896" max="15896" width="25.85546875" style="115" bestFit="1" customWidth="1"/>
    <col min="15897" max="15897" width="15.85546875" style="115" bestFit="1" customWidth="1"/>
    <col min="15898" max="15898" width="18.28515625" style="115" bestFit="1" customWidth="1"/>
    <col min="15899" max="15899" width="65.5703125" style="115" bestFit="1" customWidth="1"/>
    <col min="15900" max="15900" width="65.7109375" style="115" bestFit="1" customWidth="1"/>
    <col min="15901" max="15901" width="4.7109375" style="115" bestFit="1" customWidth="1"/>
    <col min="15902" max="16128" width="9.140625" style="115"/>
    <col min="16129" max="16129" width="4.7109375" style="115" bestFit="1" customWidth="1"/>
    <col min="16130" max="16130" width="16.85546875" style="115" bestFit="1" customWidth="1"/>
    <col min="16131" max="16131" width="8.85546875" style="115" bestFit="1" customWidth="1"/>
    <col min="16132" max="16132" width="1.140625" style="115" bestFit="1" customWidth="1"/>
    <col min="16133" max="16133" width="25.140625" style="115" bestFit="1" customWidth="1"/>
    <col min="16134" max="16134" width="10.85546875" style="115" bestFit="1" customWidth="1"/>
    <col min="16135" max="16136" width="16.85546875" style="115" bestFit="1" customWidth="1"/>
    <col min="16137" max="16137" width="8.85546875" style="115" bestFit="1" customWidth="1"/>
    <col min="16138" max="16138" width="16" style="115" bestFit="1" customWidth="1"/>
    <col min="16139" max="16139" width="0.28515625" style="115" bestFit="1" customWidth="1"/>
    <col min="16140" max="16140" width="16" style="115" bestFit="1" customWidth="1"/>
    <col min="16141" max="16141" width="0.7109375" style="115" bestFit="1" customWidth="1"/>
    <col min="16142" max="16142" width="16.140625" style="115" bestFit="1" customWidth="1"/>
    <col min="16143" max="16143" width="12.5703125" style="115" bestFit="1" customWidth="1"/>
    <col min="16144" max="16144" width="4.42578125" style="115" bestFit="1" customWidth="1"/>
    <col min="16145" max="16145" width="20.85546875" style="115" bestFit="1" customWidth="1"/>
    <col min="16146" max="16146" width="16.85546875" style="115" bestFit="1" customWidth="1"/>
    <col min="16147" max="16147" width="17" style="115" bestFit="1" customWidth="1"/>
    <col min="16148" max="16148" width="20.85546875" style="115" bestFit="1" customWidth="1"/>
    <col min="16149" max="16149" width="22.140625" style="115" bestFit="1" customWidth="1"/>
    <col min="16150" max="16150" width="12.5703125" style="115" bestFit="1" customWidth="1"/>
    <col min="16151" max="16151" width="55.28515625" style="115" bestFit="1" customWidth="1"/>
    <col min="16152" max="16152" width="25.85546875" style="115" bestFit="1" customWidth="1"/>
    <col min="16153" max="16153" width="15.85546875" style="115" bestFit="1" customWidth="1"/>
    <col min="16154" max="16154" width="18.28515625" style="115" bestFit="1" customWidth="1"/>
    <col min="16155" max="16155" width="65.5703125" style="115" bestFit="1" customWidth="1"/>
    <col min="16156" max="16156" width="65.7109375" style="115" bestFit="1" customWidth="1"/>
    <col min="16157" max="16157" width="4.7109375" style="115" bestFit="1" customWidth="1"/>
    <col min="16158" max="16384" width="9.140625" style="115"/>
  </cols>
  <sheetData>
    <row r="1" spans="1:29" ht="15.95" customHeight="1" thickBot="1">
      <c r="A1" s="114"/>
      <c r="B1" s="422" t="s">
        <v>599</v>
      </c>
      <c r="C1" s="405"/>
      <c r="D1" s="405"/>
      <c r="E1" s="405"/>
      <c r="F1" s="405"/>
      <c r="G1" s="405"/>
      <c r="H1" s="405"/>
      <c r="I1" s="405"/>
      <c r="J1" s="405"/>
      <c r="K1" s="405"/>
      <c r="L1" s="405"/>
      <c r="M1" s="405"/>
      <c r="N1" s="405"/>
      <c r="O1" s="405"/>
      <c r="P1" s="405"/>
      <c r="Q1" s="114"/>
      <c r="R1" s="114"/>
      <c r="S1" s="114"/>
      <c r="T1" s="114"/>
      <c r="U1" s="114"/>
      <c r="V1" s="114"/>
      <c r="W1" s="114"/>
      <c r="X1" s="114"/>
      <c r="Y1" s="114"/>
      <c r="Z1" s="114"/>
      <c r="AA1" s="114"/>
      <c r="AB1" s="114"/>
      <c r="AC1" s="114"/>
    </row>
    <row r="2" spans="1:29" ht="24.95" customHeight="1" thickBot="1">
      <c r="A2" s="114"/>
      <c r="B2" s="413" t="s">
        <v>600</v>
      </c>
      <c r="C2" s="405"/>
      <c r="D2" s="423" t="s">
        <v>601</v>
      </c>
      <c r="E2" s="424"/>
      <c r="F2" s="424"/>
      <c r="G2" s="424"/>
      <c r="H2" s="424"/>
      <c r="I2" s="425"/>
      <c r="J2" s="114"/>
      <c r="K2" s="114"/>
      <c r="L2" s="114"/>
      <c r="M2" s="114"/>
      <c r="N2" s="114"/>
      <c r="O2" s="114"/>
      <c r="P2" s="114"/>
      <c r="Q2" s="114"/>
      <c r="R2" s="114"/>
      <c r="S2" s="114"/>
      <c r="T2" s="114"/>
      <c r="U2" s="114"/>
      <c r="V2" s="114"/>
      <c r="W2" s="114"/>
      <c r="X2" s="114"/>
      <c r="Y2" s="114"/>
      <c r="Z2" s="114"/>
      <c r="AA2" s="114"/>
      <c r="AB2" s="114"/>
      <c r="AC2" s="114"/>
    </row>
    <row r="3" spans="1:29" ht="9" customHeight="1" thickBot="1">
      <c r="A3" s="114"/>
      <c r="B3" s="114"/>
      <c r="C3" s="114"/>
      <c r="D3" s="114"/>
      <c r="E3" s="114"/>
      <c r="F3" s="114"/>
      <c r="G3" s="114"/>
      <c r="H3" s="114"/>
      <c r="I3" s="114"/>
      <c r="J3" s="114"/>
      <c r="K3" s="413" t="s">
        <v>602</v>
      </c>
      <c r="L3" s="405"/>
      <c r="M3" s="405"/>
      <c r="N3" s="414" t="s">
        <v>603</v>
      </c>
      <c r="O3" s="415"/>
      <c r="P3" s="416"/>
      <c r="Q3" s="114"/>
      <c r="R3" s="114"/>
      <c r="S3" s="114"/>
      <c r="T3" s="114"/>
      <c r="U3" s="114"/>
      <c r="V3" s="114"/>
      <c r="W3" s="114"/>
      <c r="X3" s="114"/>
      <c r="Y3" s="114"/>
      <c r="Z3" s="114"/>
      <c r="AA3" s="114"/>
      <c r="AB3" s="114"/>
      <c r="AC3" s="114"/>
    </row>
    <row r="4" spans="1:29" ht="15.95" customHeight="1" thickBot="1">
      <c r="A4" s="114"/>
      <c r="B4" s="413" t="s">
        <v>604</v>
      </c>
      <c r="C4" s="405"/>
      <c r="D4" s="414" t="s">
        <v>605</v>
      </c>
      <c r="E4" s="415"/>
      <c r="F4" s="415"/>
      <c r="G4" s="415"/>
      <c r="H4" s="415"/>
      <c r="I4" s="416"/>
      <c r="J4" s="114"/>
      <c r="K4" s="405"/>
      <c r="L4" s="405"/>
      <c r="M4" s="405"/>
      <c r="N4" s="417"/>
      <c r="O4" s="418"/>
      <c r="P4" s="419"/>
      <c r="Q4" s="114"/>
      <c r="R4" s="114"/>
      <c r="S4" s="114"/>
      <c r="T4" s="114"/>
      <c r="U4" s="114"/>
      <c r="V4" s="114"/>
      <c r="W4" s="114"/>
      <c r="X4" s="114"/>
      <c r="Y4" s="114"/>
      <c r="Z4" s="114"/>
      <c r="AA4" s="114"/>
      <c r="AB4" s="114"/>
      <c r="AC4" s="114"/>
    </row>
    <row r="5" spans="1:29" ht="9" customHeight="1" thickBot="1">
      <c r="A5" s="114"/>
      <c r="B5" s="405"/>
      <c r="C5" s="405"/>
      <c r="D5" s="417"/>
      <c r="E5" s="418"/>
      <c r="F5" s="418"/>
      <c r="G5" s="418"/>
      <c r="H5" s="418"/>
      <c r="I5" s="419"/>
      <c r="J5" s="114"/>
      <c r="K5" s="114"/>
      <c r="L5" s="114"/>
      <c r="M5" s="114"/>
      <c r="N5" s="114"/>
      <c r="O5" s="114"/>
      <c r="P5" s="114"/>
      <c r="Q5" s="114"/>
      <c r="R5" s="114"/>
      <c r="S5" s="114"/>
      <c r="T5" s="114"/>
      <c r="U5" s="114"/>
      <c r="V5" s="114"/>
      <c r="W5" s="114"/>
      <c r="X5" s="114"/>
      <c r="Y5" s="114"/>
      <c r="Z5" s="114"/>
      <c r="AA5" s="114"/>
      <c r="AB5" s="114"/>
      <c r="AC5" s="114"/>
    </row>
    <row r="6" spans="1:29" ht="9" customHeight="1" thickBot="1">
      <c r="A6" s="114"/>
      <c r="B6" s="114"/>
      <c r="C6" s="114"/>
      <c r="D6" s="114"/>
      <c r="E6" s="114"/>
      <c r="F6" s="114"/>
      <c r="G6" s="114"/>
      <c r="H6" s="114"/>
      <c r="I6" s="114"/>
      <c r="J6" s="114"/>
      <c r="K6" s="413" t="s">
        <v>606</v>
      </c>
      <c r="L6" s="405"/>
      <c r="M6" s="405"/>
      <c r="N6" s="414" t="s">
        <v>607</v>
      </c>
      <c r="O6" s="415"/>
      <c r="P6" s="416"/>
      <c r="Q6" s="114"/>
      <c r="R6" s="114"/>
      <c r="S6" s="114"/>
      <c r="T6" s="114"/>
      <c r="U6" s="114"/>
      <c r="V6" s="114"/>
      <c r="W6" s="114"/>
      <c r="X6" s="114"/>
      <c r="Y6" s="114"/>
      <c r="Z6" s="114"/>
      <c r="AA6" s="114"/>
      <c r="AB6" s="114"/>
      <c r="AC6" s="114"/>
    </row>
    <row r="7" spans="1:29" ht="15.95" customHeight="1" thickBot="1">
      <c r="A7" s="114"/>
      <c r="B7" s="413" t="s">
        <v>608</v>
      </c>
      <c r="C7" s="405"/>
      <c r="D7" s="414" t="s">
        <v>609</v>
      </c>
      <c r="E7" s="415"/>
      <c r="F7" s="415"/>
      <c r="G7" s="415"/>
      <c r="H7" s="415"/>
      <c r="I7" s="416"/>
      <c r="J7" s="114"/>
      <c r="K7" s="405"/>
      <c r="L7" s="405"/>
      <c r="M7" s="405"/>
      <c r="N7" s="417"/>
      <c r="O7" s="418"/>
      <c r="P7" s="419"/>
      <c r="Q7" s="114"/>
      <c r="R7" s="114"/>
      <c r="S7" s="114"/>
      <c r="T7" s="114"/>
      <c r="U7" s="114"/>
      <c r="V7" s="114"/>
      <c r="W7" s="114"/>
      <c r="X7" s="114"/>
      <c r="Y7" s="114"/>
      <c r="Z7" s="114"/>
      <c r="AA7" s="114"/>
      <c r="AB7" s="114"/>
      <c r="AC7" s="114"/>
    </row>
    <row r="8" spans="1:29" ht="6" customHeight="1">
      <c r="A8" s="114"/>
      <c r="B8" s="405"/>
      <c r="C8" s="405"/>
      <c r="D8" s="420"/>
      <c r="E8" s="405"/>
      <c r="F8" s="405"/>
      <c r="G8" s="405"/>
      <c r="H8" s="405"/>
      <c r="I8" s="421"/>
      <c r="J8" s="114"/>
      <c r="K8" s="114"/>
      <c r="L8" s="114"/>
      <c r="M8" s="114"/>
      <c r="N8" s="114"/>
      <c r="O8" s="114"/>
      <c r="P8" s="114"/>
      <c r="Q8" s="114"/>
      <c r="R8" s="114"/>
      <c r="S8" s="114"/>
      <c r="T8" s="114"/>
      <c r="U8" s="114"/>
      <c r="V8" s="114"/>
      <c r="W8" s="114"/>
      <c r="X8" s="114"/>
      <c r="Y8" s="114"/>
      <c r="Z8" s="114"/>
      <c r="AA8" s="114"/>
      <c r="AB8" s="114"/>
      <c r="AC8" s="114"/>
    </row>
    <row r="9" spans="1:29" ht="3" customHeight="1" thickBot="1">
      <c r="A9" s="114"/>
      <c r="B9" s="405"/>
      <c r="C9" s="405"/>
      <c r="D9" s="417"/>
      <c r="E9" s="418"/>
      <c r="F9" s="418"/>
      <c r="G9" s="418"/>
      <c r="H9" s="418"/>
      <c r="I9" s="419"/>
      <c r="J9" s="114"/>
      <c r="K9" s="422" t="s">
        <v>599</v>
      </c>
      <c r="L9" s="405"/>
      <c r="M9" s="405"/>
      <c r="N9" s="405"/>
      <c r="O9" s="405"/>
      <c r="P9" s="405"/>
      <c r="Q9" s="114"/>
      <c r="R9" s="114"/>
      <c r="S9" s="114"/>
      <c r="T9" s="114"/>
      <c r="U9" s="114"/>
      <c r="V9" s="114"/>
      <c r="W9" s="114"/>
      <c r="X9" s="114"/>
      <c r="Y9" s="114"/>
      <c r="Z9" s="114"/>
      <c r="AA9" s="114"/>
      <c r="AB9" s="114"/>
      <c r="AC9" s="114"/>
    </row>
    <row r="10" spans="1:29" ht="11.1" customHeight="1" thickBot="1">
      <c r="A10" s="114"/>
      <c r="B10" s="114"/>
      <c r="C10" s="114"/>
      <c r="D10" s="114"/>
      <c r="E10" s="114"/>
      <c r="F10" s="114"/>
      <c r="G10" s="114"/>
      <c r="H10" s="114"/>
      <c r="I10" s="114"/>
      <c r="J10" s="114"/>
      <c r="K10" s="405"/>
      <c r="L10" s="405"/>
      <c r="M10" s="405"/>
      <c r="N10" s="405"/>
      <c r="O10" s="405"/>
      <c r="P10" s="405"/>
      <c r="Q10" s="114"/>
      <c r="R10" s="114"/>
      <c r="S10" s="114"/>
      <c r="T10" s="114"/>
      <c r="U10" s="114"/>
      <c r="V10" s="114"/>
      <c r="W10" s="114"/>
      <c r="X10" s="114"/>
      <c r="Y10" s="114"/>
      <c r="Z10" s="114"/>
      <c r="AA10" s="114"/>
      <c r="AB10" s="114"/>
      <c r="AC10" s="114"/>
    </row>
    <row r="11" spans="1:29" ht="6" customHeight="1">
      <c r="A11" s="114"/>
      <c r="B11" s="413" t="s">
        <v>610</v>
      </c>
      <c r="C11" s="405"/>
      <c r="D11" s="414" t="s">
        <v>611</v>
      </c>
      <c r="E11" s="415"/>
      <c r="F11" s="415"/>
      <c r="G11" s="415"/>
      <c r="H11" s="415"/>
      <c r="I11" s="416"/>
      <c r="J11" s="114"/>
      <c r="K11" s="405"/>
      <c r="L11" s="405"/>
      <c r="M11" s="405"/>
      <c r="N11" s="405"/>
      <c r="O11" s="405"/>
      <c r="P11" s="405"/>
      <c r="Q11" s="114"/>
      <c r="R11" s="114"/>
      <c r="S11" s="114"/>
      <c r="T11" s="114"/>
      <c r="U11" s="114"/>
      <c r="V11" s="114"/>
      <c r="W11" s="114"/>
      <c r="X11" s="114"/>
      <c r="Y11" s="114"/>
      <c r="Z11" s="114"/>
      <c r="AA11" s="114"/>
      <c r="AB11" s="114"/>
      <c r="AC11" s="114"/>
    </row>
    <row r="12" spans="1:29" ht="18.95" customHeight="1" thickBot="1">
      <c r="A12" s="114"/>
      <c r="B12" s="405"/>
      <c r="C12" s="405"/>
      <c r="D12" s="417"/>
      <c r="E12" s="418"/>
      <c r="F12" s="418"/>
      <c r="G12" s="418"/>
      <c r="H12" s="418"/>
      <c r="I12" s="419"/>
      <c r="J12" s="114"/>
      <c r="K12" s="114"/>
      <c r="L12" s="114"/>
      <c r="M12" s="114"/>
      <c r="N12" s="114"/>
      <c r="O12" s="114"/>
      <c r="P12" s="114"/>
      <c r="Q12" s="114"/>
      <c r="R12" s="114"/>
      <c r="S12" s="114"/>
      <c r="T12" s="114"/>
      <c r="U12" s="114"/>
      <c r="V12" s="114"/>
      <c r="W12" s="114"/>
      <c r="X12" s="114"/>
      <c r="Y12" s="114"/>
      <c r="Z12" s="114"/>
      <c r="AA12" s="114"/>
      <c r="AB12" s="114"/>
      <c r="AC12" s="114"/>
    </row>
    <row r="13" spans="1:29" ht="20.100000000000001" customHeight="1" thickBot="1">
      <c r="A13" s="114"/>
      <c r="B13" s="422" t="s">
        <v>599</v>
      </c>
      <c r="C13" s="405"/>
      <c r="D13" s="405"/>
      <c r="E13" s="405"/>
      <c r="F13" s="405"/>
      <c r="G13" s="405"/>
      <c r="H13" s="405"/>
      <c r="I13" s="405"/>
      <c r="J13" s="405"/>
      <c r="K13" s="405"/>
      <c r="L13" s="405"/>
      <c r="M13" s="405"/>
      <c r="N13" s="405"/>
      <c r="O13" s="405"/>
      <c r="P13" s="405"/>
      <c r="Q13" s="114"/>
      <c r="R13" s="114"/>
      <c r="S13" s="114"/>
      <c r="T13" s="114"/>
      <c r="U13" s="114"/>
      <c r="V13" s="114"/>
      <c r="W13" s="114"/>
      <c r="X13" s="114"/>
      <c r="Y13" s="114"/>
      <c r="Z13" s="114"/>
      <c r="AA13" s="114"/>
      <c r="AB13" s="114"/>
      <c r="AC13" s="114"/>
    </row>
    <row r="14" spans="1:29" ht="42" customHeight="1" thickBot="1">
      <c r="A14" s="114"/>
      <c r="B14" s="410" t="s">
        <v>612</v>
      </c>
      <c r="C14" s="412"/>
      <c r="D14" s="412"/>
      <c r="E14" s="412"/>
      <c r="F14" s="411"/>
      <c r="G14" s="410" t="s">
        <v>613</v>
      </c>
      <c r="H14" s="412"/>
      <c r="I14" s="412"/>
      <c r="J14" s="412"/>
      <c r="K14" s="412"/>
      <c r="L14" s="412"/>
      <c r="M14" s="412"/>
      <c r="N14" s="411"/>
      <c r="O14" s="410" t="s">
        <v>614</v>
      </c>
      <c r="P14" s="412"/>
      <c r="Q14" s="412"/>
      <c r="R14" s="412"/>
      <c r="S14" s="412"/>
      <c r="T14" s="411"/>
      <c r="U14" s="410" t="s">
        <v>615</v>
      </c>
      <c r="V14" s="412"/>
      <c r="W14" s="412"/>
      <c r="X14" s="411"/>
      <c r="Y14" s="410" t="s">
        <v>616</v>
      </c>
      <c r="Z14" s="412"/>
      <c r="AA14" s="412"/>
      <c r="AB14" s="411"/>
      <c r="AC14" s="114"/>
    </row>
    <row r="15" spans="1:29" ht="45" customHeight="1" thickBot="1">
      <c r="A15" s="114"/>
      <c r="B15" s="116" t="s">
        <v>617</v>
      </c>
      <c r="C15" s="410" t="s">
        <v>618</v>
      </c>
      <c r="D15" s="411"/>
      <c r="E15" s="116" t="s">
        <v>619</v>
      </c>
      <c r="F15" s="116" t="s">
        <v>620</v>
      </c>
      <c r="G15" s="116" t="s">
        <v>621</v>
      </c>
      <c r="H15" s="116" t="s">
        <v>622</v>
      </c>
      <c r="I15" s="410" t="s">
        <v>623</v>
      </c>
      <c r="J15" s="412"/>
      <c r="K15" s="411"/>
      <c r="L15" s="116" t="s">
        <v>624</v>
      </c>
      <c r="M15" s="410" t="s">
        <v>625</v>
      </c>
      <c r="N15" s="411"/>
      <c r="O15" s="116" t="s">
        <v>406</v>
      </c>
      <c r="P15" s="410" t="s">
        <v>626</v>
      </c>
      <c r="Q15" s="411"/>
      <c r="R15" s="116" t="s">
        <v>627</v>
      </c>
      <c r="S15" s="116" t="s">
        <v>80</v>
      </c>
      <c r="T15" s="116" t="s">
        <v>628</v>
      </c>
      <c r="U15" s="116" t="s">
        <v>629</v>
      </c>
      <c r="V15" s="116" t="s">
        <v>630</v>
      </c>
      <c r="W15" s="116" t="s">
        <v>631</v>
      </c>
      <c r="X15" s="116" t="s">
        <v>628</v>
      </c>
      <c r="Y15" s="116" t="s">
        <v>632</v>
      </c>
      <c r="Z15" s="410" t="s">
        <v>631</v>
      </c>
      <c r="AA15" s="412"/>
      <c r="AB15" s="411"/>
      <c r="AC15" s="114"/>
    </row>
    <row r="16" spans="1:29" ht="20.100000000000001" customHeight="1" thickBot="1">
      <c r="A16" s="114"/>
      <c r="B16" s="401" t="s">
        <v>633</v>
      </c>
      <c r="C16" s="389" t="s">
        <v>634</v>
      </c>
      <c r="D16" s="390"/>
      <c r="E16" s="401" t="s">
        <v>635</v>
      </c>
      <c r="F16" s="401" t="s">
        <v>636</v>
      </c>
      <c r="G16" s="401" t="s">
        <v>658</v>
      </c>
      <c r="H16" s="401" t="s">
        <v>638</v>
      </c>
      <c r="I16" s="389" t="s">
        <v>659</v>
      </c>
      <c r="J16" s="404"/>
      <c r="K16" s="390"/>
      <c r="L16" s="407" t="s">
        <v>640</v>
      </c>
      <c r="M16" s="389" t="s">
        <v>660</v>
      </c>
      <c r="N16" s="390"/>
      <c r="O16" s="383" t="s">
        <v>642</v>
      </c>
      <c r="P16" s="395" t="s">
        <v>643</v>
      </c>
      <c r="Q16" s="396"/>
      <c r="R16" s="401" t="s">
        <v>221</v>
      </c>
      <c r="S16" s="401" t="s">
        <v>644</v>
      </c>
      <c r="T16" s="401" t="s">
        <v>221</v>
      </c>
      <c r="U16" s="383" t="s">
        <v>645</v>
      </c>
      <c r="V16" s="383">
        <v>20</v>
      </c>
      <c r="W16" s="386" t="s">
        <v>662</v>
      </c>
      <c r="X16" s="386" t="s">
        <v>599</v>
      </c>
      <c r="Y16" s="383" t="s">
        <v>645</v>
      </c>
      <c r="Z16" s="117" t="s">
        <v>647</v>
      </c>
      <c r="AA16" s="117" t="s">
        <v>648</v>
      </c>
      <c r="AB16" s="117" t="s">
        <v>649</v>
      </c>
      <c r="AC16" s="114"/>
    </row>
    <row r="17" spans="1:29" ht="39.950000000000003" customHeight="1" thickBot="1">
      <c r="A17" s="114"/>
      <c r="B17" s="402"/>
      <c r="C17" s="391"/>
      <c r="D17" s="392"/>
      <c r="E17" s="402"/>
      <c r="F17" s="402"/>
      <c r="G17" s="402"/>
      <c r="H17" s="402"/>
      <c r="I17" s="391"/>
      <c r="J17" s="405"/>
      <c r="K17" s="392"/>
      <c r="L17" s="408"/>
      <c r="M17" s="391"/>
      <c r="N17" s="392"/>
      <c r="O17" s="384"/>
      <c r="P17" s="397"/>
      <c r="Q17" s="398"/>
      <c r="R17" s="402"/>
      <c r="S17" s="402"/>
      <c r="T17" s="402"/>
      <c r="U17" s="384"/>
      <c r="V17" s="384"/>
      <c r="W17" s="387"/>
      <c r="X17" s="387"/>
      <c r="Y17" s="384"/>
      <c r="Z17" s="506" t="s">
        <v>645</v>
      </c>
      <c r="AA17" s="507" t="s">
        <v>650</v>
      </c>
      <c r="AB17" s="508" t="s">
        <v>661</v>
      </c>
      <c r="AC17" s="114"/>
    </row>
    <row r="18" spans="1:29" ht="39.950000000000003" customHeight="1" thickBot="1">
      <c r="A18" s="114"/>
      <c r="B18" s="402"/>
      <c r="C18" s="391"/>
      <c r="D18" s="392"/>
      <c r="E18" s="402"/>
      <c r="F18" s="402"/>
      <c r="G18" s="402"/>
      <c r="H18" s="402"/>
      <c r="I18" s="391"/>
      <c r="J18" s="405"/>
      <c r="K18" s="392"/>
      <c r="L18" s="408"/>
      <c r="M18" s="391"/>
      <c r="N18" s="392"/>
      <c r="O18" s="384"/>
      <c r="P18" s="397"/>
      <c r="Q18" s="398"/>
      <c r="R18" s="402"/>
      <c r="S18" s="402"/>
      <c r="T18" s="402"/>
      <c r="U18" s="384"/>
      <c r="V18" s="384"/>
      <c r="W18" s="387"/>
      <c r="X18" s="387"/>
      <c r="Y18" s="384"/>
      <c r="Z18" s="506" t="s">
        <v>645</v>
      </c>
      <c r="AA18" s="507" t="s">
        <v>653</v>
      </c>
      <c r="AB18" s="508" t="s">
        <v>663</v>
      </c>
      <c r="AC18" s="114"/>
    </row>
    <row r="19" spans="1:29" ht="39.950000000000003" customHeight="1" thickBot="1">
      <c r="A19" s="114"/>
      <c r="B19" s="402"/>
      <c r="C19" s="391"/>
      <c r="D19" s="392"/>
      <c r="E19" s="402"/>
      <c r="F19" s="402"/>
      <c r="G19" s="402"/>
      <c r="H19" s="402"/>
      <c r="I19" s="391"/>
      <c r="J19" s="405"/>
      <c r="K19" s="392"/>
      <c r="L19" s="408"/>
      <c r="M19" s="391"/>
      <c r="N19" s="392"/>
      <c r="O19" s="384"/>
      <c r="P19" s="397"/>
      <c r="Q19" s="398"/>
      <c r="R19" s="402"/>
      <c r="S19" s="402"/>
      <c r="T19" s="402"/>
      <c r="U19" s="384"/>
      <c r="V19" s="384"/>
      <c r="W19" s="387"/>
      <c r="X19" s="387"/>
      <c r="Y19" s="384"/>
      <c r="Z19" s="506" t="s">
        <v>652</v>
      </c>
      <c r="AA19" s="507" t="s">
        <v>654</v>
      </c>
      <c r="AB19" s="508" t="s">
        <v>221</v>
      </c>
      <c r="AC19" s="114"/>
    </row>
    <row r="20" spans="1:29" ht="39.950000000000003" customHeight="1" thickBot="1">
      <c r="A20" s="114"/>
      <c r="B20" s="402"/>
      <c r="C20" s="391"/>
      <c r="D20" s="392"/>
      <c r="E20" s="402"/>
      <c r="F20" s="402"/>
      <c r="G20" s="402"/>
      <c r="H20" s="402"/>
      <c r="I20" s="391"/>
      <c r="J20" s="405"/>
      <c r="K20" s="392"/>
      <c r="L20" s="408"/>
      <c r="M20" s="391"/>
      <c r="N20" s="392"/>
      <c r="O20" s="384"/>
      <c r="P20" s="397"/>
      <c r="Q20" s="398"/>
      <c r="R20" s="402"/>
      <c r="S20" s="402"/>
      <c r="T20" s="402"/>
      <c r="U20" s="384"/>
      <c r="V20" s="384"/>
      <c r="W20" s="387"/>
      <c r="X20" s="387"/>
      <c r="Y20" s="384"/>
      <c r="Z20" s="506" t="s">
        <v>652</v>
      </c>
      <c r="AA20" s="507" t="s">
        <v>655</v>
      </c>
      <c r="AB20" s="508" t="s">
        <v>221</v>
      </c>
      <c r="AC20" s="114"/>
    </row>
    <row r="21" spans="1:29" ht="39.950000000000003" customHeight="1" thickBot="1">
      <c r="A21" s="114"/>
      <c r="B21" s="402"/>
      <c r="C21" s="391"/>
      <c r="D21" s="392"/>
      <c r="E21" s="402"/>
      <c r="F21" s="402"/>
      <c r="G21" s="402"/>
      <c r="H21" s="402"/>
      <c r="I21" s="391"/>
      <c r="J21" s="405"/>
      <c r="K21" s="392"/>
      <c r="L21" s="408"/>
      <c r="M21" s="391"/>
      <c r="N21" s="392"/>
      <c r="O21" s="384"/>
      <c r="P21" s="397"/>
      <c r="Q21" s="398"/>
      <c r="R21" s="402"/>
      <c r="S21" s="402"/>
      <c r="T21" s="402"/>
      <c r="U21" s="384"/>
      <c r="V21" s="384"/>
      <c r="W21" s="387"/>
      <c r="X21" s="387"/>
      <c r="Y21" s="384"/>
      <c r="Z21" s="506" t="s">
        <v>652</v>
      </c>
      <c r="AA21" s="507" t="s">
        <v>656</v>
      </c>
      <c r="AB21" s="508" t="s">
        <v>221</v>
      </c>
      <c r="AC21" s="114"/>
    </row>
    <row r="22" spans="1:29" ht="39.950000000000003" customHeight="1" thickBot="1">
      <c r="A22" s="114"/>
      <c r="B22" s="403"/>
      <c r="C22" s="393"/>
      <c r="D22" s="394"/>
      <c r="E22" s="403"/>
      <c r="F22" s="403"/>
      <c r="G22" s="403"/>
      <c r="H22" s="403"/>
      <c r="I22" s="393"/>
      <c r="J22" s="406"/>
      <c r="K22" s="394"/>
      <c r="L22" s="409"/>
      <c r="M22" s="393"/>
      <c r="N22" s="394"/>
      <c r="O22" s="385"/>
      <c r="P22" s="399"/>
      <c r="Q22" s="400"/>
      <c r="R22" s="403"/>
      <c r="S22" s="403"/>
      <c r="T22" s="403"/>
      <c r="U22" s="385"/>
      <c r="V22" s="385"/>
      <c r="W22" s="388"/>
      <c r="X22" s="388"/>
      <c r="Y22" s="385"/>
      <c r="Z22" s="506" t="s">
        <v>652</v>
      </c>
      <c r="AA22" s="507" t="s">
        <v>657</v>
      </c>
      <c r="AB22" s="508" t="s">
        <v>221</v>
      </c>
      <c r="AC22" s="114"/>
    </row>
    <row r="23" spans="1:29" ht="20.100000000000001" customHeight="1" thickBot="1">
      <c r="A23" s="114"/>
      <c r="B23" s="401" t="s">
        <v>633</v>
      </c>
      <c r="C23" s="389" t="s">
        <v>664</v>
      </c>
      <c r="D23" s="390"/>
      <c r="E23" s="401" t="s">
        <v>665</v>
      </c>
      <c r="F23" s="401" t="s">
        <v>636</v>
      </c>
      <c r="G23" s="401" t="s">
        <v>666</v>
      </c>
      <c r="H23" s="401" t="s">
        <v>667</v>
      </c>
      <c r="I23" s="389" t="s">
        <v>667</v>
      </c>
      <c r="J23" s="404"/>
      <c r="K23" s="390"/>
      <c r="L23" s="407" t="s">
        <v>640</v>
      </c>
      <c r="M23" s="389" t="s">
        <v>641</v>
      </c>
      <c r="N23" s="390"/>
      <c r="O23" s="383" t="s">
        <v>642</v>
      </c>
      <c r="P23" s="395" t="s">
        <v>643</v>
      </c>
      <c r="Q23" s="396"/>
      <c r="R23" s="401" t="s">
        <v>221</v>
      </c>
      <c r="S23" s="401" t="s">
        <v>644</v>
      </c>
      <c r="T23" s="401" t="s">
        <v>221</v>
      </c>
      <c r="U23" s="383" t="s">
        <v>645</v>
      </c>
      <c r="V23" s="383">
        <v>20</v>
      </c>
      <c r="W23" s="386" t="s">
        <v>668</v>
      </c>
      <c r="X23" s="386" t="s">
        <v>599</v>
      </c>
      <c r="Y23" s="383" t="s">
        <v>645</v>
      </c>
      <c r="Z23" s="117" t="s">
        <v>647</v>
      </c>
      <c r="AA23" s="117" t="s">
        <v>648</v>
      </c>
      <c r="AB23" s="117" t="s">
        <v>649</v>
      </c>
      <c r="AC23" s="114"/>
    </row>
    <row r="24" spans="1:29" ht="39.950000000000003" customHeight="1" thickBot="1">
      <c r="A24" s="114"/>
      <c r="B24" s="402"/>
      <c r="C24" s="391"/>
      <c r="D24" s="392"/>
      <c r="E24" s="402"/>
      <c r="F24" s="402"/>
      <c r="G24" s="402"/>
      <c r="H24" s="402"/>
      <c r="I24" s="391"/>
      <c r="J24" s="405"/>
      <c r="K24" s="392"/>
      <c r="L24" s="408"/>
      <c r="M24" s="391"/>
      <c r="N24" s="392"/>
      <c r="O24" s="384"/>
      <c r="P24" s="397"/>
      <c r="Q24" s="398"/>
      <c r="R24" s="402"/>
      <c r="S24" s="402"/>
      <c r="T24" s="402"/>
      <c r="U24" s="384"/>
      <c r="V24" s="384"/>
      <c r="W24" s="387"/>
      <c r="X24" s="387"/>
      <c r="Y24" s="384"/>
      <c r="Z24" s="506" t="s">
        <v>645</v>
      </c>
      <c r="AA24" s="507" t="s">
        <v>650</v>
      </c>
      <c r="AB24" s="508" t="s">
        <v>669</v>
      </c>
      <c r="AC24" s="114"/>
    </row>
    <row r="25" spans="1:29" ht="39.950000000000003" customHeight="1" thickBot="1">
      <c r="A25" s="114"/>
      <c r="B25" s="402"/>
      <c r="C25" s="391"/>
      <c r="D25" s="392"/>
      <c r="E25" s="402"/>
      <c r="F25" s="402"/>
      <c r="G25" s="402"/>
      <c r="H25" s="402"/>
      <c r="I25" s="391"/>
      <c r="J25" s="405"/>
      <c r="K25" s="392"/>
      <c r="L25" s="408"/>
      <c r="M25" s="391"/>
      <c r="N25" s="392"/>
      <c r="O25" s="384"/>
      <c r="P25" s="397"/>
      <c r="Q25" s="398"/>
      <c r="R25" s="402"/>
      <c r="S25" s="402"/>
      <c r="T25" s="402"/>
      <c r="U25" s="384"/>
      <c r="V25" s="384"/>
      <c r="W25" s="387"/>
      <c r="X25" s="387"/>
      <c r="Y25" s="384"/>
      <c r="Z25" s="506" t="s">
        <v>652</v>
      </c>
      <c r="AA25" s="507" t="s">
        <v>653</v>
      </c>
      <c r="AB25" s="508" t="s">
        <v>221</v>
      </c>
      <c r="AC25" s="114"/>
    </row>
    <row r="26" spans="1:29" ht="39.950000000000003" customHeight="1" thickBot="1">
      <c r="A26" s="114"/>
      <c r="B26" s="402"/>
      <c r="C26" s="391"/>
      <c r="D26" s="392"/>
      <c r="E26" s="402"/>
      <c r="F26" s="402"/>
      <c r="G26" s="402"/>
      <c r="H26" s="402"/>
      <c r="I26" s="391"/>
      <c r="J26" s="405"/>
      <c r="K26" s="392"/>
      <c r="L26" s="408"/>
      <c r="M26" s="391"/>
      <c r="N26" s="392"/>
      <c r="O26" s="384"/>
      <c r="P26" s="397"/>
      <c r="Q26" s="398"/>
      <c r="R26" s="402"/>
      <c r="S26" s="402"/>
      <c r="T26" s="402"/>
      <c r="U26" s="384"/>
      <c r="V26" s="384"/>
      <c r="W26" s="387"/>
      <c r="X26" s="387"/>
      <c r="Y26" s="384"/>
      <c r="Z26" s="506" t="s">
        <v>652</v>
      </c>
      <c r="AA26" s="507" t="s">
        <v>654</v>
      </c>
      <c r="AB26" s="508" t="s">
        <v>221</v>
      </c>
      <c r="AC26" s="114"/>
    </row>
    <row r="27" spans="1:29" ht="39.950000000000003" customHeight="1" thickBot="1">
      <c r="A27" s="114"/>
      <c r="B27" s="402"/>
      <c r="C27" s="391"/>
      <c r="D27" s="392"/>
      <c r="E27" s="402"/>
      <c r="F27" s="402"/>
      <c r="G27" s="402"/>
      <c r="H27" s="402"/>
      <c r="I27" s="391"/>
      <c r="J27" s="405"/>
      <c r="K27" s="392"/>
      <c r="L27" s="408"/>
      <c r="M27" s="391"/>
      <c r="N27" s="392"/>
      <c r="O27" s="384"/>
      <c r="P27" s="397"/>
      <c r="Q27" s="398"/>
      <c r="R27" s="402"/>
      <c r="S27" s="402"/>
      <c r="T27" s="402"/>
      <c r="U27" s="384"/>
      <c r="V27" s="384"/>
      <c r="W27" s="387"/>
      <c r="X27" s="387"/>
      <c r="Y27" s="384"/>
      <c r="Z27" s="506" t="s">
        <v>652</v>
      </c>
      <c r="AA27" s="507" t="s">
        <v>655</v>
      </c>
      <c r="AB27" s="508" t="s">
        <v>221</v>
      </c>
      <c r="AC27" s="114"/>
    </row>
    <row r="28" spans="1:29" ht="39.950000000000003" customHeight="1" thickBot="1">
      <c r="A28" s="114"/>
      <c r="B28" s="402"/>
      <c r="C28" s="391"/>
      <c r="D28" s="392"/>
      <c r="E28" s="402"/>
      <c r="F28" s="402"/>
      <c r="G28" s="402"/>
      <c r="H28" s="402"/>
      <c r="I28" s="391"/>
      <c r="J28" s="405"/>
      <c r="K28" s="392"/>
      <c r="L28" s="408"/>
      <c r="M28" s="391"/>
      <c r="N28" s="392"/>
      <c r="O28" s="384"/>
      <c r="P28" s="397"/>
      <c r="Q28" s="398"/>
      <c r="R28" s="402"/>
      <c r="S28" s="402"/>
      <c r="T28" s="402"/>
      <c r="U28" s="384"/>
      <c r="V28" s="384"/>
      <c r="W28" s="387"/>
      <c r="X28" s="387"/>
      <c r="Y28" s="384"/>
      <c r="Z28" s="506" t="s">
        <v>652</v>
      </c>
      <c r="AA28" s="507" t="s">
        <v>656</v>
      </c>
      <c r="AB28" s="508" t="s">
        <v>221</v>
      </c>
      <c r="AC28" s="114"/>
    </row>
    <row r="29" spans="1:29" ht="39.950000000000003" customHeight="1" thickBot="1">
      <c r="A29" s="114"/>
      <c r="B29" s="403"/>
      <c r="C29" s="393"/>
      <c r="D29" s="394"/>
      <c r="E29" s="403"/>
      <c r="F29" s="403"/>
      <c r="G29" s="403"/>
      <c r="H29" s="403"/>
      <c r="I29" s="393"/>
      <c r="J29" s="406"/>
      <c r="K29" s="394"/>
      <c r="L29" s="409"/>
      <c r="M29" s="393"/>
      <c r="N29" s="394"/>
      <c r="O29" s="385"/>
      <c r="P29" s="399"/>
      <c r="Q29" s="400"/>
      <c r="R29" s="403"/>
      <c r="S29" s="403"/>
      <c r="T29" s="403"/>
      <c r="U29" s="385"/>
      <c r="V29" s="385"/>
      <c r="W29" s="388"/>
      <c r="X29" s="388"/>
      <c r="Y29" s="385"/>
      <c r="Z29" s="506" t="s">
        <v>652</v>
      </c>
      <c r="AA29" s="507" t="s">
        <v>657</v>
      </c>
      <c r="AB29" s="508" t="s">
        <v>221</v>
      </c>
      <c r="AC29" s="114"/>
    </row>
  </sheetData>
  <mergeCells count="63">
    <mergeCell ref="B1:P1"/>
    <mergeCell ref="B2:C2"/>
    <mergeCell ref="D2:I2"/>
    <mergeCell ref="K3:M4"/>
    <mergeCell ref="N3:P4"/>
    <mergeCell ref="B4:C5"/>
    <mergeCell ref="D4:I5"/>
    <mergeCell ref="Y14:AB14"/>
    <mergeCell ref="K6:M7"/>
    <mergeCell ref="N6:P7"/>
    <mergeCell ref="B7:C9"/>
    <mergeCell ref="D7:I9"/>
    <mergeCell ref="K9:P11"/>
    <mergeCell ref="B11:C12"/>
    <mergeCell ref="D11:I12"/>
    <mergeCell ref="B13:P13"/>
    <mergeCell ref="B14:F14"/>
    <mergeCell ref="G14:N14"/>
    <mergeCell ref="O14:T14"/>
    <mergeCell ref="U14:X14"/>
    <mergeCell ref="B16:B22"/>
    <mergeCell ref="C16:D22"/>
    <mergeCell ref="E16:E22"/>
    <mergeCell ref="F16:F22"/>
    <mergeCell ref="G16:G22"/>
    <mergeCell ref="C15:D15"/>
    <mergeCell ref="I15:K15"/>
    <mergeCell ref="M15:N15"/>
    <mergeCell ref="P15:Q15"/>
    <mergeCell ref="Z15:AB15"/>
    <mergeCell ref="W16:W22"/>
    <mergeCell ref="H16:H22"/>
    <mergeCell ref="I16:K22"/>
    <mergeCell ref="L16:L22"/>
    <mergeCell ref="M16:N22"/>
    <mergeCell ref="O16:O22"/>
    <mergeCell ref="P16:Q22"/>
    <mergeCell ref="T23:T29"/>
    <mergeCell ref="X16:X22"/>
    <mergeCell ref="Y16:Y22"/>
    <mergeCell ref="B23:B29"/>
    <mergeCell ref="C23:D29"/>
    <mergeCell ref="E23:E29"/>
    <mergeCell ref="F23:F29"/>
    <mergeCell ref="G23:G29"/>
    <mergeCell ref="H23:H29"/>
    <mergeCell ref="I23:K29"/>
    <mergeCell ref="L23:L29"/>
    <mergeCell ref="R16:R22"/>
    <mergeCell ref="S16:S22"/>
    <mergeCell ref="T16:T22"/>
    <mergeCell ref="U16:U22"/>
    <mergeCell ref="V16:V22"/>
    <mergeCell ref="M23:N29"/>
    <mergeCell ref="O23:O29"/>
    <mergeCell ref="P23:Q29"/>
    <mergeCell ref="R23:R29"/>
    <mergeCell ref="S23:S29"/>
    <mergeCell ref="U23:U29"/>
    <mergeCell ref="V23:V29"/>
    <mergeCell ref="W23:W29"/>
    <mergeCell ref="X23:X29"/>
    <mergeCell ref="Y23:Y29"/>
  </mergeCells>
  <pageMargins left="0.3888888888888889" right="0.3888888888888889" top="0.3888888888888889" bottom="0.3888888888888889" header="0" footer="0"/>
  <pageSetup paperSize="9" scale="0" firstPageNumber="0" fitToWidth="0" fitToHeight="0" pageOrder="overThenDown" orientation="landscape"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0D17A-972B-49D9-853C-843CA6555ADF}">
  <dimension ref="A1:AN45"/>
  <sheetViews>
    <sheetView topLeftCell="A4" zoomScaleNormal="100" workbookViewId="0">
      <selection activeCell="A18" sqref="A18"/>
    </sheetView>
  </sheetViews>
  <sheetFormatPr defaultColWidth="9.140625" defaultRowHeight="12.75"/>
  <cols>
    <col min="1" max="1" width="4.7109375" style="290" bestFit="1" customWidth="1"/>
    <col min="2" max="2" width="3.42578125" style="290" bestFit="1" customWidth="1"/>
    <col min="3" max="3" width="6.42578125" style="290" bestFit="1" customWidth="1"/>
    <col min="4" max="4" width="7" style="290" bestFit="1" customWidth="1"/>
    <col min="5" max="5" width="10.140625" style="290" bestFit="1" customWidth="1"/>
    <col min="6" max="6" width="8.5703125" style="290" bestFit="1" customWidth="1"/>
    <col min="7" max="7" width="20.42578125" style="290" bestFit="1" customWidth="1"/>
    <col min="8" max="8" width="9.5703125" style="290" bestFit="1" customWidth="1"/>
    <col min="9" max="9" width="13.42578125" style="290" bestFit="1" customWidth="1"/>
    <col min="10" max="10" width="16.85546875" style="290" bestFit="1" customWidth="1"/>
    <col min="11" max="11" width="2.140625" style="290" bestFit="1" customWidth="1"/>
    <col min="12" max="12" width="5.5703125" style="290" bestFit="1" customWidth="1"/>
    <col min="13" max="13" width="9" style="290" bestFit="1" customWidth="1"/>
    <col min="14" max="14" width="4.7109375" style="290" bestFit="1" customWidth="1"/>
    <col min="15" max="15" width="8.7109375" style="290" bestFit="1" customWidth="1"/>
    <col min="16" max="16" width="8.28515625" style="290" bestFit="1" customWidth="1"/>
    <col min="17" max="17" width="8.5703125" style="290" bestFit="1" customWidth="1"/>
    <col min="18" max="18" width="16.85546875" style="290" bestFit="1" customWidth="1"/>
    <col min="19" max="19" width="7.7109375" style="290" bestFit="1" customWidth="1"/>
    <col min="20" max="20" width="4.85546875" style="290" bestFit="1" customWidth="1"/>
    <col min="21" max="21" width="17.140625" style="290" bestFit="1" customWidth="1"/>
    <col min="22" max="22" width="16.5703125" style="290" bestFit="1" customWidth="1"/>
    <col min="23" max="23" width="34" style="290" bestFit="1" customWidth="1"/>
    <col min="24" max="24" width="29.5703125" style="290" bestFit="1" customWidth="1"/>
    <col min="25" max="25" width="4.42578125" style="290" bestFit="1" customWidth="1"/>
    <col min="26" max="26" width="34" style="290" bestFit="1" customWidth="1"/>
    <col min="27" max="27" width="12.5703125" style="290" bestFit="1" customWidth="1"/>
    <col min="28" max="28" width="16.85546875" style="290" bestFit="1" customWidth="1"/>
    <col min="29" max="29" width="66.7109375" style="290" bestFit="1" customWidth="1"/>
    <col min="30" max="30" width="17" style="290" bestFit="1" customWidth="1"/>
    <col min="31" max="31" width="12.42578125" style="290" bestFit="1" customWidth="1"/>
    <col min="32" max="32" width="9.85546875" style="290" bestFit="1" customWidth="1"/>
    <col min="33" max="33" width="49.7109375" style="290" bestFit="1" customWidth="1"/>
    <col min="34" max="34" width="43.140625" style="290" bestFit="1" customWidth="1"/>
    <col min="35" max="35" width="12.42578125" style="290" bestFit="1" customWidth="1"/>
    <col min="36" max="36" width="3.42578125" style="290" bestFit="1" customWidth="1"/>
    <col min="37" max="37" width="1" style="290" bestFit="1" customWidth="1"/>
    <col min="38" max="38" width="0.140625" style="290" bestFit="1" customWidth="1"/>
    <col min="39" max="39" width="2.85546875" style="290" bestFit="1" customWidth="1"/>
    <col min="40" max="40" width="12.5703125" style="290" bestFit="1" customWidth="1"/>
    <col min="41" max="16384" width="9.140625" style="290"/>
  </cols>
  <sheetData>
    <row r="1" spans="1:40" ht="2.1" customHeight="1">
      <c r="A1" s="291"/>
      <c r="B1" s="426" t="s">
        <v>599</v>
      </c>
      <c r="C1" s="428"/>
      <c r="D1" s="427"/>
      <c r="E1" s="427"/>
      <c r="F1" s="427"/>
      <c r="G1" s="427"/>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row>
    <row r="2" spans="1:40" ht="11.1" customHeight="1">
      <c r="A2" s="291"/>
      <c r="B2" s="427"/>
      <c r="C2" s="427"/>
      <c r="D2" s="427"/>
      <c r="E2" s="427"/>
      <c r="F2" s="427"/>
      <c r="G2" s="427"/>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0" ht="69" customHeight="1">
      <c r="A3" s="291"/>
      <c r="B3" s="427"/>
      <c r="C3" s="427"/>
      <c r="D3" s="427"/>
      <c r="E3" s="427"/>
      <c r="F3" s="427"/>
      <c r="G3" s="427"/>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428"/>
      <c r="AJ3" s="427"/>
      <c r="AK3" s="291"/>
      <c r="AL3" s="291"/>
      <c r="AM3" s="291"/>
      <c r="AN3" s="291"/>
    </row>
    <row r="4" spans="1:40" ht="12.95" customHeight="1">
      <c r="A4" s="291"/>
      <c r="B4" s="427"/>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427"/>
      <c r="AJ4" s="427"/>
      <c r="AK4" s="291"/>
      <c r="AL4" s="291"/>
      <c r="AM4" s="291"/>
      <c r="AN4" s="291"/>
    </row>
    <row r="5" spans="1:40" ht="6.95" customHeight="1">
      <c r="A5" s="291"/>
      <c r="B5" s="427"/>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c r="AM5" s="291"/>
      <c r="AN5" s="291"/>
    </row>
    <row r="6" spans="1:40" ht="20.100000000000001" customHeight="1">
      <c r="A6" s="291"/>
      <c r="B6" s="291"/>
      <c r="C6" s="291"/>
      <c r="D6" s="291"/>
      <c r="E6" s="291"/>
      <c r="F6" s="291"/>
      <c r="G6" s="291"/>
      <c r="H6" s="291"/>
      <c r="I6" s="291"/>
      <c r="J6" s="291"/>
      <c r="K6" s="291"/>
      <c r="L6" s="291"/>
      <c r="M6" s="291"/>
      <c r="N6" s="291"/>
      <c r="O6" s="291"/>
      <c r="P6" s="291"/>
      <c r="Q6" s="291"/>
      <c r="R6" s="291"/>
      <c r="S6" s="291"/>
      <c r="T6" s="291"/>
      <c r="U6" s="291"/>
      <c r="V6" s="429" t="s">
        <v>670</v>
      </c>
      <c r="W6" s="427"/>
      <c r="X6" s="427"/>
      <c r="Y6" s="427"/>
      <c r="Z6" s="427"/>
      <c r="AA6" s="427"/>
      <c r="AB6" s="427"/>
      <c r="AC6" s="427"/>
      <c r="AD6" s="427"/>
      <c r="AE6" s="427"/>
      <c r="AF6" s="427"/>
      <c r="AG6" s="427"/>
      <c r="AH6" s="427"/>
      <c r="AI6" s="427"/>
      <c r="AJ6" s="427"/>
      <c r="AK6" s="291"/>
      <c r="AL6" s="291"/>
      <c r="AM6" s="291"/>
      <c r="AN6" s="291"/>
    </row>
    <row r="7" spans="1:40" ht="30.95" customHeight="1" thickBot="1">
      <c r="A7" s="291"/>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426" t="s">
        <v>599</v>
      </c>
      <c r="AK7" s="291"/>
      <c r="AL7" s="291"/>
      <c r="AM7" s="291"/>
      <c r="AN7" s="291"/>
    </row>
    <row r="8" spans="1:40" ht="24.95" customHeight="1" thickBot="1">
      <c r="A8" s="291"/>
      <c r="B8" s="291"/>
      <c r="C8" s="291"/>
      <c r="D8" s="430" t="s">
        <v>600</v>
      </c>
      <c r="E8" s="427"/>
      <c r="F8" s="427"/>
      <c r="G8" s="431" t="s">
        <v>671</v>
      </c>
      <c r="H8" s="432"/>
      <c r="I8" s="432"/>
      <c r="J8" s="432"/>
      <c r="K8" s="432"/>
      <c r="L8" s="433"/>
      <c r="M8" s="291"/>
      <c r="N8" s="291"/>
      <c r="O8" s="291"/>
      <c r="P8" s="291"/>
      <c r="Q8" s="291"/>
      <c r="R8" s="291"/>
      <c r="S8" s="291"/>
      <c r="T8" s="291"/>
      <c r="U8" s="291"/>
      <c r="V8" s="291"/>
      <c r="W8" s="291"/>
      <c r="X8" s="291"/>
      <c r="Y8" s="291"/>
      <c r="Z8" s="291"/>
      <c r="AA8" s="291"/>
      <c r="AB8" s="291"/>
      <c r="AC8" s="291"/>
      <c r="AD8" s="291"/>
      <c r="AE8" s="291"/>
      <c r="AF8" s="291"/>
      <c r="AG8" s="291"/>
      <c r="AH8" s="291"/>
      <c r="AI8" s="291"/>
      <c r="AJ8" s="427"/>
      <c r="AK8" s="291"/>
      <c r="AL8" s="291"/>
      <c r="AM8" s="291"/>
      <c r="AN8" s="291"/>
    </row>
    <row r="9" spans="1:40" ht="9" customHeight="1" thickBot="1">
      <c r="A9" s="291"/>
      <c r="B9" s="291"/>
      <c r="C9" s="291"/>
      <c r="D9" s="291"/>
      <c r="E9" s="291"/>
      <c r="F9" s="291"/>
      <c r="G9" s="291"/>
      <c r="H9" s="291"/>
      <c r="I9" s="291"/>
      <c r="J9" s="291"/>
      <c r="K9" s="291"/>
      <c r="L9" s="291"/>
      <c r="M9" s="291"/>
      <c r="N9" s="291"/>
      <c r="O9" s="430" t="s">
        <v>602</v>
      </c>
      <c r="P9" s="427"/>
      <c r="Q9" s="434" t="s">
        <v>672</v>
      </c>
      <c r="R9" s="435"/>
      <c r="S9" s="436"/>
      <c r="T9" s="291"/>
      <c r="U9" s="291"/>
      <c r="V9" s="291"/>
      <c r="W9" s="291"/>
      <c r="X9" s="291"/>
      <c r="Y9" s="291"/>
      <c r="Z9" s="291"/>
      <c r="AA9" s="291"/>
      <c r="AB9" s="291"/>
      <c r="AC9" s="291"/>
      <c r="AD9" s="291"/>
      <c r="AE9" s="291"/>
      <c r="AF9" s="291"/>
      <c r="AG9" s="291"/>
      <c r="AH9" s="291"/>
      <c r="AI9" s="291"/>
      <c r="AJ9" s="427"/>
      <c r="AK9" s="291"/>
      <c r="AL9" s="291"/>
      <c r="AM9" s="291"/>
      <c r="AN9" s="291"/>
    </row>
    <row r="10" spans="1:40" ht="15.95" customHeight="1" thickBot="1">
      <c r="A10" s="291"/>
      <c r="B10" s="291"/>
      <c r="C10" s="291"/>
      <c r="D10" s="430" t="s">
        <v>604</v>
      </c>
      <c r="E10" s="427"/>
      <c r="F10" s="427"/>
      <c r="G10" s="434" t="s">
        <v>673</v>
      </c>
      <c r="H10" s="435"/>
      <c r="I10" s="435"/>
      <c r="J10" s="435"/>
      <c r="K10" s="435"/>
      <c r="L10" s="436"/>
      <c r="M10" s="291"/>
      <c r="N10" s="291"/>
      <c r="O10" s="427"/>
      <c r="P10" s="427"/>
      <c r="Q10" s="437"/>
      <c r="R10" s="438"/>
      <c r="S10" s="439"/>
      <c r="T10" s="291"/>
      <c r="U10" s="291"/>
      <c r="V10" s="291"/>
      <c r="W10" s="291"/>
      <c r="X10" s="291"/>
      <c r="Y10" s="291"/>
      <c r="Z10" s="291"/>
      <c r="AA10" s="291"/>
      <c r="AB10" s="291"/>
      <c r="AC10" s="291"/>
      <c r="AD10" s="291"/>
      <c r="AE10" s="291"/>
      <c r="AF10" s="291"/>
      <c r="AG10" s="291"/>
      <c r="AH10" s="291"/>
      <c r="AI10" s="291"/>
      <c r="AJ10" s="427"/>
      <c r="AK10" s="291"/>
      <c r="AL10" s="291"/>
      <c r="AM10" s="291"/>
      <c r="AN10" s="291"/>
    </row>
    <row r="11" spans="1:40" ht="9" customHeight="1" thickBot="1">
      <c r="A11" s="291"/>
      <c r="B11" s="291"/>
      <c r="C11" s="291"/>
      <c r="D11" s="427"/>
      <c r="E11" s="427"/>
      <c r="F11" s="427"/>
      <c r="G11" s="437"/>
      <c r="H11" s="438"/>
      <c r="I11" s="438"/>
      <c r="J11" s="438"/>
      <c r="K11" s="438"/>
      <c r="L11" s="439"/>
      <c r="M11" s="291"/>
      <c r="N11" s="291"/>
      <c r="O11" s="291"/>
      <c r="P11" s="291"/>
      <c r="Q11" s="291"/>
      <c r="R11" s="291"/>
      <c r="S11" s="291"/>
      <c r="T11" s="291"/>
      <c r="U11" s="291"/>
      <c r="V11" s="291"/>
      <c r="W11" s="291"/>
      <c r="X11" s="291"/>
      <c r="Y11" s="291"/>
      <c r="Z11" s="291"/>
      <c r="AA11" s="291"/>
      <c r="AB11" s="291"/>
      <c r="AC11" s="291"/>
      <c r="AD11" s="291"/>
      <c r="AE11" s="291"/>
      <c r="AF11" s="291"/>
      <c r="AG11" s="291"/>
      <c r="AH11" s="291"/>
      <c r="AI11" s="291"/>
      <c r="AJ11" s="427"/>
      <c r="AK11" s="291"/>
      <c r="AL11" s="291"/>
      <c r="AM11" s="291"/>
      <c r="AN11" s="291"/>
    </row>
    <row r="12" spans="1:40" ht="9" customHeight="1" thickBot="1">
      <c r="A12" s="291"/>
      <c r="B12" s="291"/>
      <c r="C12" s="291"/>
      <c r="D12" s="291"/>
      <c r="E12" s="291"/>
      <c r="F12" s="291"/>
      <c r="G12" s="291"/>
      <c r="H12" s="291"/>
      <c r="I12" s="291"/>
      <c r="J12" s="291"/>
      <c r="K12" s="291"/>
      <c r="L12" s="291"/>
      <c r="M12" s="291"/>
      <c r="N12" s="291"/>
      <c r="O12" s="430" t="s">
        <v>606</v>
      </c>
      <c r="P12" s="427"/>
      <c r="Q12" s="434" t="s">
        <v>607</v>
      </c>
      <c r="R12" s="435"/>
      <c r="S12" s="436"/>
      <c r="T12" s="291"/>
      <c r="U12" s="291"/>
      <c r="V12" s="291"/>
      <c r="W12" s="291"/>
      <c r="X12" s="291"/>
      <c r="Y12" s="291"/>
      <c r="Z12" s="291"/>
      <c r="AA12" s="291"/>
      <c r="AB12" s="291"/>
      <c r="AC12" s="291"/>
      <c r="AD12" s="291"/>
      <c r="AE12" s="291"/>
      <c r="AF12" s="291"/>
      <c r="AG12" s="291"/>
      <c r="AH12" s="291"/>
      <c r="AI12" s="291"/>
      <c r="AJ12" s="427"/>
      <c r="AK12" s="291"/>
      <c r="AL12" s="291"/>
      <c r="AM12" s="291"/>
      <c r="AN12" s="291"/>
    </row>
    <row r="13" spans="1:40" ht="3" customHeight="1">
      <c r="A13" s="291"/>
      <c r="B13" s="291"/>
      <c r="C13" s="291"/>
      <c r="D13" s="430" t="s">
        <v>608</v>
      </c>
      <c r="E13" s="427"/>
      <c r="F13" s="427"/>
      <c r="G13" s="434" t="s">
        <v>609</v>
      </c>
      <c r="H13" s="435"/>
      <c r="I13" s="435"/>
      <c r="J13" s="435"/>
      <c r="K13" s="435"/>
      <c r="L13" s="436"/>
      <c r="M13" s="291"/>
      <c r="N13" s="291"/>
      <c r="O13" s="427"/>
      <c r="P13" s="427"/>
      <c r="Q13" s="443"/>
      <c r="R13" s="427"/>
      <c r="S13" s="444"/>
      <c r="T13" s="291"/>
      <c r="U13" s="291"/>
      <c r="V13" s="291"/>
      <c r="W13" s="291"/>
      <c r="X13" s="291"/>
      <c r="Y13" s="291"/>
      <c r="Z13" s="291"/>
      <c r="AA13" s="291"/>
      <c r="AB13" s="291"/>
      <c r="AC13" s="291"/>
      <c r="AD13" s="291"/>
      <c r="AE13" s="291"/>
      <c r="AF13" s="291"/>
      <c r="AG13" s="291"/>
      <c r="AH13" s="291"/>
      <c r="AI13" s="291"/>
      <c r="AJ13" s="427"/>
      <c r="AK13" s="291"/>
      <c r="AL13" s="291"/>
      <c r="AM13" s="291"/>
      <c r="AN13" s="291"/>
    </row>
    <row r="14" spans="1:40" ht="12.95" customHeight="1" thickBot="1">
      <c r="A14" s="291"/>
      <c r="B14" s="291"/>
      <c r="C14" s="291"/>
      <c r="D14" s="427"/>
      <c r="E14" s="427"/>
      <c r="F14" s="427"/>
      <c r="G14" s="443"/>
      <c r="H14" s="427"/>
      <c r="I14" s="427"/>
      <c r="J14" s="427"/>
      <c r="K14" s="427"/>
      <c r="L14" s="444"/>
      <c r="M14" s="291"/>
      <c r="N14" s="291"/>
      <c r="O14" s="427"/>
      <c r="P14" s="427"/>
      <c r="Q14" s="437"/>
      <c r="R14" s="438"/>
      <c r="S14" s="439"/>
      <c r="T14" s="291"/>
      <c r="U14" s="291"/>
      <c r="V14" s="291"/>
      <c r="W14" s="291"/>
      <c r="X14" s="291"/>
      <c r="Y14" s="291"/>
      <c r="Z14" s="291"/>
      <c r="AA14" s="291"/>
      <c r="AB14" s="291"/>
      <c r="AC14" s="291"/>
      <c r="AD14" s="291"/>
      <c r="AE14" s="291"/>
      <c r="AF14" s="291"/>
      <c r="AG14" s="291"/>
      <c r="AH14" s="291"/>
      <c r="AI14" s="291"/>
      <c r="AJ14" s="291"/>
      <c r="AK14" s="291"/>
      <c r="AL14" s="291"/>
      <c r="AM14" s="291"/>
      <c r="AN14" s="291"/>
    </row>
    <row r="15" spans="1:40" ht="9" customHeight="1" thickBot="1">
      <c r="A15" s="291"/>
      <c r="B15" s="291"/>
      <c r="C15" s="291"/>
      <c r="D15" s="427"/>
      <c r="E15" s="427"/>
      <c r="F15" s="427"/>
      <c r="G15" s="437"/>
      <c r="H15" s="438"/>
      <c r="I15" s="438"/>
      <c r="J15" s="438"/>
      <c r="K15" s="438"/>
      <c r="L15" s="439"/>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row>
    <row r="16" spans="1:40" ht="24.95" customHeight="1" thickBot="1">
      <c r="A16" s="291"/>
      <c r="B16" s="291"/>
      <c r="C16" s="291"/>
      <c r="D16" s="430" t="s">
        <v>610</v>
      </c>
      <c r="E16" s="427"/>
      <c r="F16" s="427"/>
      <c r="G16" s="431" t="s">
        <v>611</v>
      </c>
      <c r="H16" s="432"/>
      <c r="I16" s="432"/>
      <c r="J16" s="432"/>
      <c r="K16" s="432"/>
      <c r="L16" s="433"/>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1"/>
    </row>
    <row r="17" spans="1:40" ht="35.1" customHeight="1">
      <c r="A17" s="291"/>
      <c r="B17" s="426" t="s">
        <v>674</v>
      </c>
      <c r="C17" s="427"/>
      <c r="D17" s="427"/>
      <c r="E17" s="427"/>
      <c r="F17" s="427"/>
      <c r="G17" s="427"/>
      <c r="H17" s="427"/>
      <c r="I17" s="427"/>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7"/>
      <c r="AK17" s="427"/>
      <c r="AL17" s="427"/>
      <c r="AM17" s="291"/>
      <c r="AN17" s="291"/>
    </row>
    <row r="18" spans="1:40" ht="20.100000000000001" customHeight="1" thickBot="1">
      <c r="A18" s="291"/>
      <c r="B18" s="291"/>
      <c r="C18" s="291"/>
      <c r="D18" s="291"/>
      <c r="E18" s="291"/>
      <c r="F18" s="291"/>
      <c r="G18" s="291"/>
      <c r="H18" s="291"/>
      <c r="I18" s="291"/>
      <c r="J18" s="291"/>
      <c r="K18" s="291"/>
      <c r="L18" s="426" t="s">
        <v>599</v>
      </c>
      <c r="M18" s="427"/>
      <c r="N18" s="427"/>
      <c r="O18" s="427"/>
      <c r="P18" s="427"/>
      <c r="Q18" s="427"/>
      <c r="R18" s="427"/>
      <c r="S18" s="427"/>
      <c r="T18" s="427"/>
      <c r="U18" s="427"/>
      <c r="V18" s="427"/>
      <c r="W18" s="427"/>
      <c r="X18" s="427"/>
      <c r="Y18" s="291"/>
      <c r="Z18" s="291"/>
      <c r="AA18" s="291"/>
      <c r="AB18" s="291"/>
      <c r="AC18" s="291"/>
      <c r="AD18" s="291"/>
      <c r="AE18" s="291"/>
      <c r="AF18" s="291"/>
      <c r="AG18" s="291"/>
      <c r="AH18" s="291"/>
      <c r="AI18" s="291"/>
      <c r="AJ18" s="291"/>
      <c r="AK18" s="291"/>
      <c r="AL18" s="291"/>
      <c r="AM18" s="291"/>
      <c r="AN18" s="291"/>
    </row>
    <row r="19" spans="1:40" ht="42" customHeight="1" thickBot="1">
      <c r="A19" s="291"/>
      <c r="B19" s="440" t="s">
        <v>675</v>
      </c>
      <c r="C19" s="441"/>
      <c r="D19" s="441"/>
      <c r="E19" s="441"/>
      <c r="F19" s="441"/>
      <c r="G19" s="441"/>
      <c r="H19" s="441"/>
      <c r="I19" s="442"/>
      <c r="J19" s="440" t="s">
        <v>676</v>
      </c>
      <c r="K19" s="441"/>
      <c r="L19" s="441"/>
      <c r="M19" s="441"/>
      <c r="N19" s="441"/>
      <c r="O19" s="441"/>
      <c r="P19" s="441"/>
      <c r="Q19" s="441"/>
      <c r="R19" s="442"/>
      <c r="S19" s="440" t="s">
        <v>614</v>
      </c>
      <c r="T19" s="441"/>
      <c r="U19" s="441"/>
      <c r="V19" s="441"/>
      <c r="W19" s="441"/>
      <c r="X19" s="441"/>
      <c r="Y19" s="441"/>
      <c r="Z19" s="442"/>
      <c r="AA19" s="440" t="s">
        <v>615</v>
      </c>
      <c r="AB19" s="441"/>
      <c r="AC19" s="441"/>
      <c r="AD19" s="442"/>
      <c r="AE19" s="440" t="s">
        <v>616</v>
      </c>
      <c r="AF19" s="441"/>
      <c r="AG19" s="441"/>
      <c r="AH19" s="441"/>
      <c r="AI19" s="441"/>
      <c r="AJ19" s="441"/>
      <c r="AK19" s="441"/>
      <c r="AL19" s="442"/>
      <c r="AM19" s="291"/>
      <c r="AN19" s="291"/>
    </row>
    <row r="20" spans="1:40" ht="42" customHeight="1" thickBot="1">
      <c r="A20" s="291"/>
      <c r="B20" s="445" t="s">
        <v>617</v>
      </c>
      <c r="C20" s="449"/>
      <c r="D20" s="446"/>
      <c r="E20" s="293" t="s">
        <v>618</v>
      </c>
      <c r="F20" s="445" t="s">
        <v>619</v>
      </c>
      <c r="G20" s="449"/>
      <c r="H20" s="446"/>
      <c r="I20" s="293" t="s">
        <v>620</v>
      </c>
      <c r="J20" s="293" t="s">
        <v>677</v>
      </c>
      <c r="K20" s="445" t="s">
        <v>678</v>
      </c>
      <c r="L20" s="449"/>
      <c r="M20" s="446"/>
      <c r="N20" s="445" t="s">
        <v>623</v>
      </c>
      <c r="O20" s="446"/>
      <c r="P20" s="445" t="s">
        <v>624</v>
      </c>
      <c r="Q20" s="446"/>
      <c r="R20" s="293" t="s">
        <v>625</v>
      </c>
      <c r="S20" s="445" t="s">
        <v>406</v>
      </c>
      <c r="T20" s="446"/>
      <c r="U20" s="445" t="s">
        <v>626</v>
      </c>
      <c r="V20" s="446"/>
      <c r="W20" s="293" t="s">
        <v>679</v>
      </c>
      <c r="X20" s="445" t="s">
        <v>80</v>
      </c>
      <c r="Y20" s="446"/>
      <c r="Z20" s="293" t="s">
        <v>628</v>
      </c>
      <c r="AA20" s="293" t="s">
        <v>680</v>
      </c>
      <c r="AB20" s="293" t="s">
        <v>681</v>
      </c>
      <c r="AC20" s="293" t="s">
        <v>631</v>
      </c>
      <c r="AD20" s="293" t="s">
        <v>628</v>
      </c>
      <c r="AE20" s="447" t="s">
        <v>632</v>
      </c>
      <c r="AF20" s="445" t="s">
        <v>631</v>
      </c>
      <c r="AG20" s="449"/>
      <c r="AH20" s="449"/>
      <c r="AI20" s="449"/>
      <c r="AJ20" s="449"/>
      <c r="AK20" s="449"/>
      <c r="AL20" s="446"/>
      <c r="AM20" s="291"/>
      <c r="AN20" s="291"/>
    </row>
    <row r="21" spans="1:40" ht="0.95" customHeight="1" thickBot="1">
      <c r="A21" s="291"/>
      <c r="B21" s="291"/>
      <c r="C21" s="291"/>
      <c r="D21" s="291"/>
      <c r="E21" s="291"/>
      <c r="F21" s="291"/>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448"/>
      <c r="AF21" s="291"/>
      <c r="AG21" s="291"/>
      <c r="AH21" s="291"/>
      <c r="AI21" s="291"/>
      <c r="AJ21" s="291"/>
      <c r="AK21" s="291"/>
      <c r="AL21" s="291"/>
      <c r="AM21" s="291"/>
      <c r="AN21" s="291"/>
    </row>
    <row r="22" spans="1:40" ht="20.100000000000001" customHeight="1" thickBot="1">
      <c r="A22" s="291"/>
      <c r="B22" s="450" t="s">
        <v>633</v>
      </c>
      <c r="C22" s="451"/>
      <c r="D22" s="452"/>
      <c r="E22" s="458" t="s">
        <v>634</v>
      </c>
      <c r="F22" s="450" t="s">
        <v>635</v>
      </c>
      <c r="G22" s="451"/>
      <c r="H22" s="452"/>
      <c r="I22" s="458" t="s">
        <v>636</v>
      </c>
      <c r="J22" s="458" t="s">
        <v>658</v>
      </c>
      <c r="K22" s="450" t="s">
        <v>638</v>
      </c>
      <c r="L22" s="451"/>
      <c r="M22" s="452"/>
      <c r="N22" s="450" t="s">
        <v>659</v>
      </c>
      <c r="O22" s="452"/>
      <c r="P22" s="450" t="s">
        <v>640</v>
      </c>
      <c r="Q22" s="452"/>
      <c r="R22" s="458" t="s">
        <v>660</v>
      </c>
      <c r="S22" s="464" t="s">
        <v>642</v>
      </c>
      <c r="T22" s="465"/>
      <c r="U22" s="464" t="s">
        <v>643</v>
      </c>
      <c r="V22" s="465"/>
      <c r="W22" s="461" t="s">
        <v>682</v>
      </c>
      <c r="X22" s="450" t="s">
        <v>644</v>
      </c>
      <c r="Y22" s="452"/>
      <c r="Z22" s="458" t="s">
        <v>221</v>
      </c>
      <c r="AA22" s="461" t="s">
        <v>683</v>
      </c>
      <c r="AB22" s="461">
        <v>100</v>
      </c>
      <c r="AC22" s="461" t="s">
        <v>684</v>
      </c>
      <c r="AD22" s="461" t="s">
        <v>684</v>
      </c>
      <c r="AE22" s="461" t="s">
        <v>645</v>
      </c>
      <c r="AF22" s="292" t="s">
        <v>647</v>
      </c>
      <c r="AG22" s="292" t="s">
        <v>648</v>
      </c>
      <c r="AH22" s="470" t="s">
        <v>649</v>
      </c>
      <c r="AI22" s="471"/>
      <c r="AJ22" s="471"/>
      <c r="AK22" s="471"/>
      <c r="AL22" s="471"/>
      <c r="AM22" s="472"/>
      <c r="AN22" s="291"/>
    </row>
    <row r="23" spans="1:40" ht="39.950000000000003" customHeight="1" thickBot="1">
      <c r="A23" s="291"/>
      <c r="B23" s="453"/>
      <c r="C23" s="427"/>
      <c r="D23" s="454"/>
      <c r="E23" s="459"/>
      <c r="F23" s="453"/>
      <c r="G23" s="427"/>
      <c r="H23" s="454"/>
      <c r="I23" s="459"/>
      <c r="J23" s="459"/>
      <c r="K23" s="453"/>
      <c r="L23" s="427"/>
      <c r="M23" s="454"/>
      <c r="N23" s="453"/>
      <c r="O23" s="454"/>
      <c r="P23" s="453"/>
      <c r="Q23" s="454"/>
      <c r="R23" s="459"/>
      <c r="S23" s="466"/>
      <c r="T23" s="467"/>
      <c r="U23" s="466"/>
      <c r="V23" s="467"/>
      <c r="W23" s="462"/>
      <c r="X23" s="453"/>
      <c r="Y23" s="454"/>
      <c r="Z23" s="459"/>
      <c r="AA23" s="462"/>
      <c r="AB23" s="462"/>
      <c r="AC23" s="462"/>
      <c r="AD23" s="462"/>
      <c r="AE23" s="462"/>
      <c r="AF23" s="509" t="s">
        <v>645</v>
      </c>
      <c r="AG23" s="510" t="s">
        <v>650</v>
      </c>
      <c r="AH23" s="511" t="s">
        <v>661</v>
      </c>
      <c r="AI23" s="512"/>
      <c r="AJ23" s="512"/>
      <c r="AK23" s="512"/>
      <c r="AL23" s="512"/>
      <c r="AM23" s="513"/>
      <c r="AN23" s="291"/>
    </row>
    <row r="24" spans="1:40" ht="39.950000000000003" customHeight="1" thickBot="1">
      <c r="A24" s="291"/>
      <c r="B24" s="453"/>
      <c r="C24" s="427"/>
      <c r="D24" s="454"/>
      <c r="E24" s="459"/>
      <c r="F24" s="453"/>
      <c r="G24" s="427"/>
      <c r="H24" s="454"/>
      <c r="I24" s="459"/>
      <c r="J24" s="459"/>
      <c r="K24" s="453"/>
      <c r="L24" s="427"/>
      <c r="M24" s="454"/>
      <c r="N24" s="453"/>
      <c r="O24" s="454"/>
      <c r="P24" s="453"/>
      <c r="Q24" s="454"/>
      <c r="R24" s="459"/>
      <c r="S24" s="466"/>
      <c r="T24" s="467"/>
      <c r="U24" s="466"/>
      <c r="V24" s="467"/>
      <c r="W24" s="462"/>
      <c r="X24" s="453"/>
      <c r="Y24" s="454"/>
      <c r="Z24" s="459"/>
      <c r="AA24" s="462"/>
      <c r="AB24" s="462"/>
      <c r="AC24" s="462"/>
      <c r="AD24" s="462"/>
      <c r="AE24" s="462"/>
      <c r="AF24" s="509" t="s">
        <v>645</v>
      </c>
      <c r="AG24" s="510" t="s">
        <v>653</v>
      </c>
      <c r="AH24" s="511" t="s">
        <v>685</v>
      </c>
      <c r="AI24" s="512"/>
      <c r="AJ24" s="512"/>
      <c r="AK24" s="512"/>
      <c r="AL24" s="512"/>
      <c r="AM24" s="513"/>
      <c r="AN24" s="291"/>
    </row>
    <row r="25" spans="1:40" ht="39.950000000000003" customHeight="1" thickBot="1">
      <c r="A25" s="291"/>
      <c r="B25" s="453"/>
      <c r="C25" s="427"/>
      <c r="D25" s="454"/>
      <c r="E25" s="459"/>
      <c r="F25" s="453"/>
      <c r="G25" s="427"/>
      <c r="H25" s="454"/>
      <c r="I25" s="459"/>
      <c r="J25" s="459"/>
      <c r="K25" s="453"/>
      <c r="L25" s="427"/>
      <c r="M25" s="454"/>
      <c r="N25" s="453"/>
      <c r="O25" s="454"/>
      <c r="P25" s="453"/>
      <c r="Q25" s="454"/>
      <c r="R25" s="459"/>
      <c r="S25" s="466"/>
      <c r="T25" s="467"/>
      <c r="U25" s="466"/>
      <c r="V25" s="467"/>
      <c r="W25" s="462"/>
      <c r="X25" s="453"/>
      <c r="Y25" s="454"/>
      <c r="Z25" s="459"/>
      <c r="AA25" s="462"/>
      <c r="AB25" s="462"/>
      <c r="AC25" s="462"/>
      <c r="AD25" s="462"/>
      <c r="AE25" s="462"/>
      <c r="AF25" s="509" t="s">
        <v>645</v>
      </c>
      <c r="AG25" s="510" t="s">
        <v>654</v>
      </c>
      <c r="AH25" s="511" t="s">
        <v>686</v>
      </c>
      <c r="AI25" s="512"/>
      <c r="AJ25" s="512"/>
      <c r="AK25" s="512"/>
      <c r="AL25" s="512"/>
      <c r="AM25" s="513"/>
      <c r="AN25" s="291"/>
    </row>
    <row r="26" spans="1:40" ht="39.950000000000003" customHeight="1" thickBot="1">
      <c r="A26" s="291"/>
      <c r="B26" s="453"/>
      <c r="C26" s="427"/>
      <c r="D26" s="454"/>
      <c r="E26" s="459"/>
      <c r="F26" s="453"/>
      <c r="G26" s="427"/>
      <c r="H26" s="454"/>
      <c r="I26" s="459"/>
      <c r="J26" s="459"/>
      <c r="K26" s="453"/>
      <c r="L26" s="427"/>
      <c r="M26" s="454"/>
      <c r="N26" s="453"/>
      <c r="O26" s="454"/>
      <c r="P26" s="453"/>
      <c r="Q26" s="454"/>
      <c r="R26" s="459"/>
      <c r="S26" s="466"/>
      <c r="T26" s="467"/>
      <c r="U26" s="466"/>
      <c r="V26" s="467"/>
      <c r="W26" s="462"/>
      <c r="X26" s="453"/>
      <c r="Y26" s="454"/>
      <c r="Z26" s="459"/>
      <c r="AA26" s="462"/>
      <c r="AB26" s="462"/>
      <c r="AC26" s="462"/>
      <c r="AD26" s="462"/>
      <c r="AE26" s="462"/>
      <c r="AF26" s="509" t="s">
        <v>645</v>
      </c>
      <c r="AG26" s="510" t="s">
        <v>655</v>
      </c>
      <c r="AH26" s="511" t="s">
        <v>687</v>
      </c>
      <c r="AI26" s="512"/>
      <c r="AJ26" s="512"/>
      <c r="AK26" s="512"/>
      <c r="AL26" s="512"/>
      <c r="AM26" s="513"/>
      <c r="AN26" s="291"/>
    </row>
    <row r="27" spans="1:40" ht="39.950000000000003" customHeight="1" thickBot="1">
      <c r="A27" s="291"/>
      <c r="B27" s="453"/>
      <c r="C27" s="427"/>
      <c r="D27" s="454"/>
      <c r="E27" s="459"/>
      <c r="F27" s="453"/>
      <c r="G27" s="427"/>
      <c r="H27" s="454"/>
      <c r="I27" s="459"/>
      <c r="J27" s="459"/>
      <c r="K27" s="453"/>
      <c r="L27" s="427"/>
      <c r="M27" s="454"/>
      <c r="N27" s="453"/>
      <c r="O27" s="454"/>
      <c r="P27" s="453"/>
      <c r="Q27" s="454"/>
      <c r="R27" s="459"/>
      <c r="S27" s="466"/>
      <c r="T27" s="467"/>
      <c r="U27" s="466"/>
      <c r="V27" s="467"/>
      <c r="W27" s="462"/>
      <c r="X27" s="453"/>
      <c r="Y27" s="454"/>
      <c r="Z27" s="459"/>
      <c r="AA27" s="462"/>
      <c r="AB27" s="462"/>
      <c r="AC27" s="462"/>
      <c r="AD27" s="462"/>
      <c r="AE27" s="462"/>
      <c r="AF27" s="509" t="s">
        <v>645</v>
      </c>
      <c r="AG27" s="510" t="s">
        <v>656</v>
      </c>
      <c r="AH27" s="511" t="s">
        <v>688</v>
      </c>
      <c r="AI27" s="512"/>
      <c r="AJ27" s="512"/>
      <c r="AK27" s="512"/>
      <c r="AL27" s="512"/>
      <c r="AM27" s="513"/>
      <c r="AN27" s="291"/>
    </row>
    <row r="28" spans="1:40" ht="39" customHeight="1" thickBot="1">
      <c r="A28" s="291"/>
      <c r="B28" s="453"/>
      <c r="C28" s="427"/>
      <c r="D28" s="454"/>
      <c r="E28" s="459"/>
      <c r="F28" s="453"/>
      <c r="G28" s="427"/>
      <c r="H28" s="454"/>
      <c r="I28" s="459"/>
      <c r="J28" s="459"/>
      <c r="K28" s="453"/>
      <c r="L28" s="427"/>
      <c r="M28" s="454"/>
      <c r="N28" s="453"/>
      <c r="O28" s="454"/>
      <c r="P28" s="453"/>
      <c r="Q28" s="454"/>
      <c r="R28" s="459"/>
      <c r="S28" s="466"/>
      <c r="T28" s="467"/>
      <c r="U28" s="466"/>
      <c r="V28" s="467"/>
      <c r="W28" s="462"/>
      <c r="X28" s="453"/>
      <c r="Y28" s="454"/>
      <c r="Z28" s="460"/>
      <c r="AA28" s="462"/>
      <c r="AB28" s="462"/>
      <c r="AC28" s="462"/>
      <c r="AD28" s="462"/>
      <c r="AE28" s="463"/>
      <c r="AF28" s="514" t="s">
        <v>645</v>
      </c>
      <c r="AG28" s="515" t="s">
        <v>657</v>
      </c>
      <c r="AH28" s="516" t="s">
        <v>689</v>
      </c>
      <c r="AI28" s="517"/>
      <c r="AJ28" s="517"/>
      <c r="AK28" s="517"/>
      <c r="AL28" s="517"/>
      <c r="AM28" s="518"/>
      <c r="AN28" s="291"/>
    </row>
    <row r="29" spans="1:40" ht="0.95" customHeight="1" thickBot="1">
      <c r="A29" s="291"/>
      <c r="B29" s="455"/>
      <c r="C29" s="456"/>
      <c r="D29" s="457"/>
      <c r="E29" s="460"/>
      <c r="F29" s="455"/>
      <c r="G29" s="456"/>
      <c r="H29" s="457"/>
      <c r="I29" s="460"/>
      <c r="J29" s="460"/>
      <c r="K29" s="455"/>
      <c r="L29" s="456"/>
      <c r="M29" s="457"/>
      <c r="N29" s="455"/>
      <c r="O29" s="457"/>
      <c r="P29" s="455"/>
      <c r="Q29" s="457"/>
      <c r="R29" s="460"/>
      <c r="S29" s="468"/>
      <c r="T29" s="469"/>
      <c r="U29" s="468"/>
      <c r="V29" s="469"/>
      <c r="W29" s="463"/>
      <c r="X29" s="455"/>
      <c r="Y29" s="457"/>
      <c r="Z29" s="291"/>
      <c r="AA29" s="463"/>
      <c r="AB29" s="463"/>
      <c r="AC29" s="463"/>
      <c r="AD29" s="463"/>
      <c r="AE29" s="291"/>
      <c r="AF29" s="473"/>
      <c r="AG29" s="474"/>
      <c r="AH29" s="455"/>
      <c r="AI29" s="456"/>
      <c r="AJ29" s="456"/>
      <c r="AK29" s="456"/>
      <c r="AL29" s="456"/>
      <c r="AM29" s="457"/>
      <c r="AN29" s="291"/>
    </row>
    <row r="30" spans="1:40" ht="20.100000000000001" customHeight="1" thickBot="1">
      <c r="A30" s="291"/>
      <c r="B30" s="450" t="s">
        <v>633</v>
      </c>
      <c r="C30" s="451"/>
      <c r="D30" s="452"/>
      <c r="E30" s="458" t="s">
        <v>690</v>
      </c>
      <c r="F30" s="450" t="s">
        <v>691</v>
      </c>
      <c r="G30" s="451"/>
      <c r="H30" s="452"/>
      <c r="I30" s="458" t="s">
        <v>692</v>
      </c>
      <c r="J30" s="458" t="s">
        <v>693</v>
      </c>
      <c r="K30" s="450" t="s">
        <v>694</v>
      </c>
      <c r="L30" s="451"/>
      <c r="M30" s="452"/>
      <c r="N30" s="450" t="s">
        <v>695</v>
      </c>
      <c r="O30" s="452"/>
      <c r="P30" s="450" t="s">
        <v>696</v>
      </c>
      <c r="Q30" s="452"/>
      <c r="R30" s="458" t="s">
        <v>697</v>
      </c>
      <c r="S30" s="464" t="s">
        <v>698</v>
      </c>
      <c r="T30" s="465"/>
      <c r="U30" s="464" t="s">
        <v>699</v>
      </c>
      <c r="V30" s="465"/>
      <c r="W30" s="461" t="s">
        <v>700</v>
      </c>
      <c r="X30" s="450" t="s">
        <v>231</v>
      </c>
      <c r="Y30" s="452"/>
      <c r="Z30" s="458" t="s">
        <v>221</v>
      </c>
      <c r="AA30" s="461" t="s">
        <v>683</v>
      </c>
      <c r="AB30" s="461">
        <v>100</v>
      </c>
      <c r="AC30" s="461" t="s">
        <v>701</v>
      </c>
      <c r="AD30" s="461" t="s">
        <v>701</v>
      </c>
      <c r="AE30" s="461" t="s">
        <v>645</v>
      </c>
      <c r="AF30" s="292" t="s">
        <v>647</v>
      </c>
      <c r="AG30" s="292" t="s">
        <v>648</v>
      </c>
      <c r="AH30" s="470" t="s">
        <v>649</v>
      </c>
      <c r="AI30" s="471"/>
      <c r="AJ30" s="471"/>
      <c r="AK30" s="471"/>
      <c r="AL30" s="471"/>
      <c r="AM30" s="472"/>
      <c r="AN30" s="291"/>
    </row>
    <row r="31" spans="1:40" ht="39.950000000000003" customHeight="1" thickBot="1">
      <c r="A31" s="291"/>
      <c r="B31" s="453"/>
      <c r="C31" s="427"/>
      <c r="D31" s="454"/>
      <c r="E31" s="459"/>
      <c r="F31" s="453"/>
      <c r="G31" s="427"/>
      <c r="H31" s="454"/>
      <c r="I31" s="459"/>
      <c r="J31" s="459"/>
      <c r="K31" s="453"/>
      <c r="L31" s="427"/>
      <c r="M31" s="454"/>
      <c r="N31" s="453"/>
      <c r="O31" s="454"/>
      <c r="P31" s="453"/>
      <c r="Q31" s="454"/>
      <c r="R31" s="459"/>
      <c r="S31" s="466"/>
      <c r="T31" s="467"/>
      <c r="U31" s="466"/>
      <c r="V31" s="467"/>
      <c r="W31" s="462"/>
      <c r="X31" s="453"/>
      <c r="Y31" s="454"/>
      <c r="Z31" s="459"/>
      <c r="AA31" s="462"/>
      <c r="AB31" s="462"/>
      <c r="AC31" s="462"/>
      <c r="AD31" s="462"/>
      <c r="AE31" s="462"/>
      <c r="AF31" s="509" t="s">
        <v>645</v>
      </c>
      <c r="AG31" s="510" t="s">
        <v>650</v>
      </c>
      <c r="AH31" s="511" t="s">
        <v>702</v>
      </c>
      <c r="AI31" s="512"/>
      <c r="AJ31" s="512"/>
      <c r="AK31" s="512"/>
      <c r="AL31" s="512"/>
      <c r="AM31" s="513"/>
      <c r="AN31" s="291"/>
    </row>
    <row r="32" spans="1:40" ht="39.950000000000003" customHeight="1" thickBot="1">
      <c r="A32" s="291"/>
      <c r="B32" s="453"/>
      <c r="C32" s="427"/>
      <c r="D32" s="454"/>
      <c r="E32" s="459"/>
      <c r="F32" s="453"/>
      <c r="G32" s="427"/>
      <c r="H32" s="454"/>
      <c r="I32" s="459"/>
      <c r="J32" s="459"/>
      <c r="K32" s="453"/>
      <c r="L32" s="427"/>
      <c r="M32" s="454"/>
      <c r="N32" s="453"/>
      <c r="O32" s="454"/>
      <c r="P32" s="453"/>
      <c r="Q32" s="454"/>
      <c r="R32" s="459"/>
      <c r="S32" s="466"/>
      <c r="T32" s="467"/>
      <c r="U32" s="466"/>
      <c r="V32" s="467"/>
      <c r="W32" s="462"/>
      <c r="X32" s="453"/>
      <c r="Y32" s="454"/>
      <c r="Z32" s="459"/>
      <c r="AA32" s="462"/>
      <c r="AB32" s="462"/>
      <c r="AC32" s="462"/>
      <c r="AD32" s="462"/>
      <c r="AE32" s="462"/>
      <c r="AF32" s="509" t="s">
        <v>645</v>
      </c>
      <c r="AG32" s="510" t="s">
        <v>653</v>
      </c>
      <c r="AH32" s="511" t="s">
        <v>703</v>
      </c>
      <c r="AI32" s="512"/>
      <c r="AJ32" s="512"/>
      <c r="AK32" s="512"/>
      <c r="AL32" s="512"/>
      <c r="AM32" s="513"/>
      <c r="AN32" s="291"/>
    </row>
    <row r="33" spans="1:40" ht="39.950000000000003" customHeight="1" thickBot="1">
      <c r="A33" s="291"/>
      <c r="B33" s="453"/>
      <c r="C33" s="427"/>
      <c r="D33" s="454"/>
      <c r="E33" s="459"/>
      <c r="F33" s="453"/>
      <c r="G33" s="427"/>
      <c r="H33" s="454"/>
      <c r="I33" s="459"/>
      <c r="J33" s="459"/>
      <c r="K33" s="453"/>
      <c r="L33" s="427"/>
      <c r="M33" s="454"/>
      <c r="N33" s="453"/>
      <c r="O33" s="454"/>
      <c r="P33" s="453"/>
      <c r="Q33" s="454"/>
      <c r="R33" s="459"/>
      <c r="S33" s="466"/>
      <c r="T33" s="467"/>
      <c r="U33" s="466"/>
      <c r="V33" s="467"/>
      <c r="W33" s="462"/>
      <c r="X33" s="453"/>
      <c r="Y33" s="454"/>
      <c r="Z33" s="459"/>
      <c r="AA33" s="462"/>
      <c r="AB33" s="462"/>
      <c r="AC33" s="462"/>
      <c r="AD33" s="462"/>
      <c r="AE33" s="462"/>
      <c r="AF33" s="509" t="s">
        <v>645</v>
      </c>
      <c r="AG33" s="510" t="s">
        <v>654</v>
      </c>
      <c r="AH33" s="511" t="s">
        <v>704</v>
      </c>
      <c r="AI33" s="512"/>
      <c r="AJ33" s="512"/>
      <c r="AK33" s="512"/>
      <c r="AL33" s="512"/>
      <c r="AM33" s="513"/>
      <c r="AN33" s="291"/>
    </row>
    <row r="34" spans="1:40" ht="39.950000000000003" customHeight="1" thickBot="1">
      <c r="A34" s="291"/>
      <c r="B34" s="453"/>
      <c r="C34" s="427"/>
      <c r="D34" s="454"/>
      <c r="E34" s="459"/>
      <c r="F34" s="453"/>
      <c r="G34" s="427"/>
      <c r="H34" s="454"/>
      <c r="I34" s="459"/>
      <c r="J34" s="459"/>
      <c r="K34" s="453"/>
      <c r="L34" s="427"/>
      <c r="M34" s="454"/>
      <c r="N34" s="453"/>
      <c r="O34" s="454"/>
      <c r="P34" s="453"/>
      <c r="Q34" s="454"/>
      <c r="R34" s="459"/>
      <c r="S34" s="466"/>
      <c r="T34" s="467"/>
      <c r="U34" s="466"/>
      <c r="V34" s="467"/>
      <c r="W34" s="462"/>
      <c r="X34" s="453"/>
      <c r="Y34" s="454"/>
      <c r="Z34" s="459"/>
      <c r="AA34" s="462"/>
      <c r="AB34" s="462"/>
      <c r="AC34" s="462"/>
      <c r="AD34" s="462"/>
      <c r="AE34" s="462"/>
      <c r="AF34" s="509" t="s">
        <v>645</v>
      </c>
      <c r="AG34" s="510" t="s">
        <v>655</v>
      </c>
      <c r="AH34" s="511" t="s">
        <v>705</v>
      </c>
      <c r="AI34" s="512"/>
      <c r="AJ34" s="512"/>
      <c r="AK34" s="512"/>
      <c r="AL34" s="512"/>
      <c r="AM34" s="513"/>
      <c r="AN34" s="291"/>
    </row>
    <row r="35" spans="1:40" ht="39.950000000000003" customHeight="1" thickBot="1">
      <c r="A35" s="291"/>
      <c r="B35" s="453"/>
      <c r="C35" s="427"/>
      <c r="D35" s="454"/>
      <c r="E35" s="459"/>
      <c r="F35" s="453"/>
      <c r="G35" s="427"/>
      <c r="H35" s="454"/>
      <c r="I35" s="459"/>
      <c r="J35" s="459"/>
      <c r="K35" s="453"/>
      <c r="L35" s="427"/>
      <c r="M35" s="454"/>
      <c r="N35" s="453"/>
      <c r="O35" s="454"/>
      <c r="P35" s="453"/>
      <c r="Q35" s="454"/>
      <c r="R35" s="459"/>
      <c r="S35" s="466"/>
      <c r="T35" s="467"/>
      <c r="U35" s="466"/>
      <c r="V35" s="467"/>
      <c r="W35" s="462"/>
      <c r="X35" s="453"/>
      <c r="Y35" s="454"/>
      <c r="Z35" s="459"/>
      <c r="AA35" s="462"/>
      <c r="AB35" s="462"/>
      <c r="AC35" s="462"/>
      <c r="AD35" s="462"/>
      <c r="AE35" s="462"/>
      <c r="AF35" s="509" t="s">
        <v>645</v>
      </c>
      <c r="AG35" s="510" t="s">
        <v>656</v>
      </c>
      <c r="AH35" s="511" t="s">
        <v>706</v>
      </c>
      <c r="AI35" s="512"/>
      <c r="AJ35" s="512"/>
      <c r="AK35" s="512"/>
      <c r="AL35" s="512"/>
      <c r="AM35" s="513"/>
      <c r="AN35" s="291"/>
    </row>
    <row r="36" spans="1:40" ht="39" customHeight="1" thickBot="1">
      <c r="A36" s="291"/>
      <c r="B36" s="453"/>
      <c r="C36" s="427"/>
      <c r="D36" s="454"/>
      <c r="E36" s="459"/>
      <c r="F36" s="453"/>
      <c r="G36" s="427"/>
      <c r="H36" s="454"/>
      <c r="I36" s="459"/>
      <c r="J36" s="459"/>
      <c r="K36" s="453"/>
      <c r="L36" s="427"/>
      <c r="M36" s="454"/>
      <c r="N36" s="453"/>
      <c r="O36" s="454"/>
      <c r="P36" s="453"/>
      <c r="Q36" s="454"/>
      <c r="R36" s="459"/>
      <c r="S36" s="466"/>
      <c r="T36" s="467"/>
      <c r="U36" s="466"/>
      <c r="V36" s="467"/>
      <c r="W36" s="462"/>
      <c r="X36" s="453"/>
      <c r="Y36" s="454"/>
      <c r="Z36" s="460"/>
      <c r="AA36" s="462"/>
      <c r="AB36" s="462"/>
      <c r="AC36" s="462"/>
      <c r="AD36" s="462"/>
      <c r="AE36" s="463"/>
      <c r="AF36" s="514" t="s">
        <v>645</v>
      </c>
      <c r="AG36" s="515" t="s">
        <v>657</v>
      </c>
      <c r="AH36" s="516" t="s">
        <v>707</v>
      </c>
      <c r="AI36" s="517"/>
      <c r="AJ36" s="517"/>
      <c r="AK36" s="517"/>
      <c r="AL36" s="517"/>
      <c r="AM36" s="518"/>
      <c r="AN36" s="291"/>
    </row>
    <row r="37" spans="1:40" ht="0.95" customHeight="1" thickBot="1">
      <c r="A37" s="291"/>
      <c r="B37" s="455"/>
      <c r="C37" s="456"/>
      <c r="D37" s="457"/>
      <c r="E37" s="460"/>
      <c r="F37" s="455"/>
      <c r="G37" s="456"/>
      <c r="H37" s="457"/>
      <c r="I37" s="460"/>
      <c r="J37" s="460"/>
      <c r="K37" s="455"/>
      <c r="L37" s="456"/>
      <c r="M37" s="457"/>
      <c r="N37" s="455"/>
      <c r="O37" s="457"/>
      <c r="P37" s="455"/>
      <c r="Q37" s="457"/>
      <c r="R37" s="460"/>
      <c r="S37" s="468"/>
      <c r="T37" s="469"/>
      <c r="U37" s="468"/>
      <c r="V37" s="469"/>
      <c r="W37" s="463"/>
      <c r="X37" s="455"/>
      <c r="Y37" s="457"/>
      <c r="Z37" s="291"/>
      <c r="AA37" s="463"/>
      <c r="AB37" s="463"/>
      <c r="AC37" s="463"/>
      <c r="AD37" s="463"/>
      <c r="AE37" s="291"/>
      <c r="AF37" s="473"/>
      <c r="AG37" s="474"/>
      <c r="AH37" s="455"/>
      <c r="AI37" s="456"/>
      <c r="AJ37" s="456"/>
      <c r="AK37" s="456"/>
      <c r="AL37" s="456"/>
      <c r="AM37" s="457"/>
      <c r="AN37" s="291"/>
    </row>
    <row r="38" spans="1:40" ht="20.100000000000001" customHeight="1" thickBot="1">
      <c r="A38" s="291"/>
      <c r="B38" s="450" t="s">
        <v>633</v>
      </c>
      <c r="C38" s="451"/>
      <c r="D38" s="452"/>
      <c r="E38" s="458" t="s">
        <v>664</v>
      </c>
      <c r="F38" s="450" t="s">
        <v>665</v>
      </c>
      <c r="G38" s="451"/>
      <c r="H38" s="452"/>
      <c r="I38" s="458" t="s">
        <v>636</v>
      </c>
      <c r="J38" s="458" t="s">
        <v>666</v>
      </c>
      <c r="K38" s="450" t="s">
        <v>667</v>
      </c>
      <c r="L38" s="451"/>
      <c r="M38" s="452"/>
      <c r="N38" s="450" t="s">
        <v>667</v>
      </c>
      <c r="O38" s="452"/>
      <c r="P38" s="450" t="s">
        <v>640</v>
      </c>
      <c r="Q38" s="452"/>
      <c r="R38" s="458" t="s">
        <v>641</v>
      </c>
      <c r="S38" s="464" t="s">
        <v>642</v>
      </c>
      <c r="T38" s="465"/>
      <c r="U38" s="464" t="s">
        <v>643</v>
      </c>
      <c r="V38" s="465"/>
      <c r="W38" s="461" t="s">
        <v>682</v>
      </c>
      <c r="X38" s="450" t="s">
        <v>644</v>
      </c>
      <c r="Y38" s="452"/>
      <c r="Z38" s="458" t="s">
        <v>221</v>
      </c>
      <c r="AA38" s="461" t="s">
        <v>683</v>
      </c>
      <c r="AB38" s="461">
        <v>100</v>
      </c>
      <c r="AC38" s="461" t="s">
        <v>708</v>
      </c>
      <c r="AD38" s="461" t="s">
        <v>708</v>
      </c>
      <c r="AE38" s="461" t="s">
        <v>645</v>
      </c>
      <c r="AF38" s="292" t="s">
        <v>647</v>
      </c>
      <c r="AG38" s="292" t="s">
        <v>648</v>
      </c>
      <c r="AH38" s="470" t="s">
        <v>649</v>
      </c>
      <c r="AI38" s="471"/>
      <c r="AJ38" s="471"/>
      <c r="AK38" s="471"/>
      <c r="AL38" s="471"/>
      <c r="AM38" s="472"/>
      <c r="AN38" s="291"/>
    </row>
    <row r="39" spans="1:40" ht="39.950000000000003" customHeight="1" thickBot="1">
      <c r="A39" s="291"/>
      <c r="B39" s="453"/>
      <c r="C39" s="427"/>
      <c r="D39" s="454"/>
      <c r="E39" s="459"/>
      <c r="F39" s="453"/>
      <c r="G39" s="427"/>
      <c r="H39" s="454"/>
      <c r="I39" s="459"/>
      <c r="J39" s="459"/>
      <c r="K39" s="453"/>
      <c r="L39" s="427"/>
      <c r="M39" s="454"/>
      <c r="N39" s="453"/>
      <c r="O39" s="454"/>
      <c r="P39" s="453"/>
      <c r="Q39" s="454"/>
      <c r="R39" s="459"/>
      <c r="S39" s="466"/>
      <c r="T39" s="467"/>
      <c r="U39" s="466"/>
      <c r="V39" s="467"/>
      <c r="W39" s="462"/>
      <c r="X39" s="453"/>
      <c r="Y39" s="454"/>
      <c r="Z39" s="459"/>
      <c r="AA39" s="462"/>
      <c r="AB39" s="462"/>
      <c r="AC39" s="462"/>
      <c r="AD39" s="462"/>
      <c r="AE39" s="462"/>
      <c r="AF39" s="509" t="s">
        <v>645</v>
      </c>
      <c r="AG39" s="510" t="s">
        <v>650</v>
      </c>
      <c r="AH39" s="511" t="s">
        <v>709</v>
      </c>
      <c r="AI39" s="512"/>
      <c r="AJ39" s="512"/>
      <c r="AK39" s="512"/>
      <c r="AL39" s="512"/>
      <c r="AM39" s="513"/>
      <c r="AN39" s="291"/>
    </row>
    <row r="40" spans="1:40" ht="39.950000000000003" customHeight="1" thickBot="1">
      <c r="A40" s="291"/>
      <c r="B40" s="453"/>
      <c r="C40" s="427"/>
      <c r="D40" s="454"/>
      <c r="E40" s="459"/>
      <c r="F40" s="453"/>
      <c r="G40" s="427"/>
      <c r="H40" s="454"/>
      <c r="I40" s="459"/>
      <c r="J40" s="459"/>
      <c r="K40" s="453"/>
      <c r="L40" s="427"/>
      <c r="M40" s="454"/>
      <c r="N40" s="453"/>
      <c r="O40" s="454"/>
      <c r="P40" s="453"/>
      <c r="Q40" s="454"/>
      <c r="R40" s="459"/>
      <c r="S40" s="466"/>
      <c r="T40" s="467"/>
      <c r="U40" s="466"/>
      <c r="V40" s="467"/>
      <c r="W40" s="462"/>
      <c r="X40" s="453"/>
      <c r="Y40" s="454"/>
      <c r="Z40" s="459"/>
      <c r="AA40" s="462"/>
      <c r="AB40" s="462"/>
      <c r="AC40" s="462"/>
      <c r="AD40" s="462"/>
      <c r="AE40" s="462"/>
      <c r="AF40" s="509" t="s">
        <v>645</v>
      </c>
      <c r="AG40" s="510" t="s">
        <v>653</v>
      </c>
      <c r="AH40" s="511" t="s">
        <v>710</v>
      </c>
      <c r="AI40" s="512"/>
      <c r="AJ40" s="512"/>
      <c r="AK40" s="512"/>
      <c r="AL40" s="512"/>
      <c r="AM40" s="513"/>
      <c r="AN40" s="291"/>
    </row>
    <row r="41" spans="1:40" ht="39.950000000000003" customHeight="1" thickBot="1">
      <c r="A41" s="291"/>
      <c r="B41" s="453"/>
      <c r="C41" s="427"/>
      <c r="D41" s="454"/>
      <c r="E41" s="459"/>
      <c r="F41" s="453"/>
      <c r="G41" s="427"/>
      <c r="H41" s="454"/>
      <c r="I41" s="459"/>
      <c r="J41" s="459"/>
      <c r="K41" s="453"/>
      <c r="L41" s="427"/>
      <c r="M41" s="454"/>
      <c r="N41" s="453"/>
      <c r="O41" s="454"/>
      <c r="P41" s="453"/>
      <c r="Q41" s="454"/>
      <c r="R41" s="459"/>
      <c r="S41" s="466"/>
      <c r="T41" s="467"/>
      <c r="U41" s="466"/>
      <c r="V41" s="467"/>
      <c r="W41" s="462"/>
      <c r="X41" s="453"/>
      <c r="Y41" s="454"/>
      <c r="Z41" s="459"/>
      <c r="AA41" s="462"/>
      <c r="AB41" s="462"/>
      <c r="AC41" s="462"/>
      <c r="AD41" s="462"/>
      <c r="AE41" s="462"/>
      <c r="AF41" s="509" t="s">
        <v>645</v>
      </c>
      <c r="AG41" s="510" t="s">
        <v>654</v>
      </c>
      <c r="AH41" s="511" t="s">
        <v>711</v>
      </c>
      <c r="AI41" s="512"/>
      <c r="AJ41" s="512"/>
      <c r="AK41" s="512"/>
      <c r="AL41" s="512"/>
      <c r="AM41" s="513"/>
      <c r="AN41" s="291"/>
    </row>
    <row r="42" spans="1:40" ht="39.950000000000003" customHeight="1" thickBot="1">
      <c r="A42" s="291"/>
      <c r="B42" s="453"/>
      <c r="C42" s="427"/>
      <c r="D42" s="454"/>
      <c r="E42" s="459"/>
      <c r="F42" s="453"/>
      <c r="G42" s="427"/>
      <c r="H42" s="454"/>
      <c r="I42" s="459"/>
      <c r="J42" s="459"/>
      <c r="K42" s="453"/>
      <c r="L42" s="427"/>
      <c r="M42" s="454"/>
      <c r="N42" s="453"/>
      <c r="O42" s="454"/>
      <c r="P42" s="453"/>
      <c r="Q42" s="454"/>
      <c r="R42" s="459"/>
      <c r="S42" s="466"/>
      <c r="T42" s="467"/>
      <c r="U42" s="466"/>
      <c r="V42" s="467"/>
      <c r="W42" s="462"/>
      <c r="X42" s="453"/>
      <c r="Y42" s="454"/>
      <c r="Z42" s="459"/>
      <c r="AA42" s="462"/>
      <c r="AB42" s="462"/>
      <c r="AC42" s="462"/>
      <c r="AD42" s="462"/>
      <c r="AE42" s="462"/>
      <c r="AF42" s="509" t="s">
        <v>645</v>
      </c>
      <c r="AG42" s="510" t="s">
        <v>655</v>
      </c>
      <c r="AH42" s="511" t="s">
        <v>712</v>
      </c>
      <c r="AI42" s="512"/>
      <c r="AJ42" s="512"/>
      <c r="AK42" s="512"/>
      <c r="AL42" s="512"/>
      <c r="AM42" s="513"/>
      <c r="AN42" s="291"/>
    </row>
    <row r="43" spans="1:40" ht="39.950000000000003" customHeight="1" thickBot="1">
      <c r="A43" s="291"/>
      <c r="B43" s="453"/>
      <c r="C43" s="427"/>
      <c r="D43" s="454"/>
      <c r="E43" s="459"/>
      <c r="F43" s="453"/>
      <c r="G43" s="427"/>
      <c r="H43" s="454"/>
      <c r="I43" s="459"/>
      <c r="J43" s="459"/>
      <c r="K43" s="453"/>
      <c r="L43" s="427"/>
      <c r="M43" s="454"/>
      <c r="N43" s="453"/>
      <c r="O43" s="454"/>
      <c r="P43" s="453"/>
      <c r="Q43" s="454"/>
      <c r="R43" s="459"/>
      <c r="S43" s="466"/>
      <c r="T43" s="467"/>
      <c r="U43" s="466"/>
      <c r="V43" s="467"/>
      <c r="W43" s="462"/>
      <c r="X43" s="453"/>
      <c r="Y43" s="454"/>
      <c r="Z43" s="459"/>
      <c r="AA43" s="462"/>
      <c r="AB43" s="462"/>
      <c r="AC43" s="462"/>
      <c r="AD43" s="462"/>
      <c r="AE43" s="462"/>
      <c r="AF43" s="509" t="s">
        <v>645</v>
      </c>
      <c r="AG43" s="510" t="s">
        <v>656</v>
      </c>
      <c r="AH43" s="511" t="s">
        <v>713</v>
      </c>
      <c r="AI43" s="512"/>
      <c r="AJ43" s="512"/>
      <c r="AK43" s="512"/>
      <c r="AL43" s="512"/>
      <c r="AM43" s="513"/>
      <c r="AN43" s="291"/>
    </row>
    <row r="44" spans="1:40" ht="39" customHeight="1" thickBot="1">
      <c r="A44" s="291"/>
      <c r="B44" s="453"/>
      <c r="C44" s="427"/>
      <c r="D44" s="454"/>
      <c r="E44" s="459"/>
      <c r="F44" s="453"/>
      <c r="G44" s="427"/>
      <c r="H44" s="454"/>
      <c r="I44" s="459"/>
      <c r="J44" s="459"/>
      <c r="K44" s="453"/>
      <c r="L44" s="427"/>
      <c r="M44" s="454"/>
      <c r="N44" s="453"/>
      <c r="O44" s="454"/>
      <c r="P44" s="453"/>
      <c r="Q44" s="454"/>
      <c r="R44" s="459"/>
      <c r="S44" s="466"/>
      <c r="T44" s="467"/>
      <c r="U44" s="466"/>
      <c r="V44" s="467"/>
      <c r="W44" s="462"/>
      <c r="X44" s="453"/>
      <c r="Y44" s="454"/>
      <c r="Z44" s="460"/>
      <c r="AA44" s="462"/>
      <c r="AB44" s="462"/>
      <c r="AC44" s="462"/>
      <c r="AD44" s="462"/>
      <c r="AE44" s="463"/>
      <c r="AF44" s="514" t="s">
        <v>645</v>
      </c>
      <c r="AG44" s="515" t="s">
        <v>657</v>
      </c>
      <c r="AH44" s="516" t="s">
        <v>714</v>
      </c>
      <c r="AI44" s="517"/>
      <c r="AJ44" s="517"/>
      <c r="AK44" s="517"/>
      <c r="AL44" s="517"/>
      <c r="AM44" s="518"/>
      <c r="AN44" s="291"/>
    </row>
    <row r="45" spans="1:40" ht="0.95" customHeight="1" thickBot="1">
      <c r="A45" s="291"/>
      <c r="B45" s="455"/>
      <c r="C45" s="456"/>
      <c r="D45" s="457"/>
      <c r="E45" s="460"/>
      <c r="F45" s="455"/>
      <c r="G45" s="456"/>
      <c r="H45" s="457"/>
      <c r="I45" s="460"/>
      <c r="J45" s="460"/>
      <c r="K45" s="455"/>
      <c r="L45" s="456"/>
      <c r="M45" s="457"/>
      <c r="N45" s="455"/>
      <c r="O45" s="457"/>
      <c r="P45" s="455"/>
      <c r="Q45" s="457"/>
      <c r="R45" s="460"/>
      <c r="S45" s="468"/>
      <c r="T45" s="469"/>
      <c r="U45" s="468"/>
      <c r="V45" s="469"/>
      <c r="W45" s="463"/>
      <c r="X45" s="455"/>
      <c r="Y45" s="457"/>
      <c r="Z45" s="291"/>
      <c r="AA45" s="463"/>
      <c r="AB45" s="463"/>
      <c r="AC45" s="463"/>
      <c r="AD45" s="463"/>
      <c r="AE45" s="291"/>
      <c r="AF45" s="473"/>
      <c r="AG45" s="474"/>
      <c r="AH45" s="455"/>
      <c r="AI45" s="456"/>
      <c r="AJ45" s="456"/>
      <c r="AK45" s="456"/>
      <c r="AL45" s="456"/>
      <c r="AM45" s="457"/>
      <c r="AN45" s="291"/>
    </row>
  </sheetData>
  <mergeCells count="118">
    <mergeCell ref="AE38:AE44"/>
    <mergeCell ref="AH38:AM38"/>
    <mergeCell ref="AH39:AM39"/>
    <mergeCell ref="AH40:AM40"/>
    <mergeCell ref="AH41:AM41"/>
    <mergeCell ref="AH42:AM42"/>
    <mergeCell ref="AH43:AM43"/>
    <mergeCell ref="AF44:AF45"/>
    <mergeCell ref="AG44:AG45"/>
    <mergeCell ref="AH44:AM45"/>
    <mergeCell ref="X38:Y45"/>
    <mergeCell ref="Z38:Z44"/>
    <mergeCell ref="AA38:AA45"/>
    <mergeCell ref="AB38:AB45"/>
    <mergeCell ref="AC38:AC45"/>
    <mergeCell ref="AD38:AD45"/>
    <mergeCell ref="N38:O45"/>
    <mergeCell ref="P38:Q45"/>
    <mergeCell ref="R38:R45"/>
    <mergeCell ref="S38:T45"/>
    <mergeCell ref="U38:V45"/>
    <mergeCell ref="W38:W45"/>
    <mergeCell ref="B38:D45"/>
    <mergeCell ref="E38:E45"/>
    <mergeCell ref="F38:H45"/>
    <mergeCell ref="I38:I45"/>
    <mergeCell ref="J38:J45"/>
    <mergeCell ref="K38:M45"/>
    <mergeCell ref="AE30:AE36"/>
    <mergeCell ref="AH30:AM30"/>
    <mergeCell ref="AH31:AM31"/>
    <mergeCell ref="AH32:AM32"/>
    <mergeCell ref="AH33:AM33"/>
    <mergeCell ref="AH34:AM34"/>
    <mergeCell ref="AH35:AM35"/>
    <mergeCell ref="AF36:AF37"/>
    <mergeCell ref="AG36:AG37"/>
    <mergeCell ref="AH36:AM37"/>
    <mergeCell ref="X30:Y37"/>
    <mergeCell ref="Z30:Z36"/>
    <mergeCell ref="AA30:AA37"/>
    <mergeCell ref="AB30:AB37"/>
    <mergeCell ref="AC30:AC37"/>
    <mergeCell ref="AD30:AD37"/>
    <mergeCell ref="N30:O37"/>
    <mergeCell ref="P30:Q37"/>
    <mergeCell ref="R30:R37"/>
    <mergeCell ref="S30:T37"/>
    <mergeCell ref="U30:V37"/>
    <mergeCell ref="W30:W37"/>
    <mergeCell ref="B30:D37"/>
    <mergeCell ref="E30:E37"/>
    <mergeCell ref="F30:H37"/>
    <mergeCell ref="I30:I37"/>
    <mergeCell ref="J30:J37"/>
    <mergeCell ref="K30:M37"/>
    <mergeCell ref="R22:R29"/>
    <mergeCell ref="S22:T29"/>
    <mergeCell ref="U22:V29"/>
    <mergeCell ref="W22:W29"/>
    <mergeCell ref="AE22:AE28"/>
    <mergeCell ref="AH22:AM22"/>
    <mergeCell ref="AH23:AM23"/>
    <mergeCell ref="AH24:AM24"/>
    <mergeCell ref="AH25:AM25"/>
    <mergeCell ref="AH26:AM26"/>
    <mergeCell ref="AH27:AM27"/>
    <mergeCell ref="AF28:AF29"/>
    <mergeCell ref="AG28:AG29"/>
    <mergeCell ref="AH28:AM29"/>
    <mergeCell ref="U20:V20"/>
    <mergeCell ref="X20:Y20"/>
    <mergeCell ref="AE20:AE21"/>
    <mergeCell ref="AF20:AL20"/>
    <mergeCell ref="B22:D29"/>
    <mergeCell ref="E22:E29"/>
    <mergeCell ref="F22:H29"/>
    <mergeCell ref="I22:I29"/>
    <mergeCell ref="J22:J29"/>
    <mergeCell ref="K22:M29"/>
    <mergeCell ref="B20:D20"/>
    <mergeCell ref="F20:H20"/>
    <mergeCell ref="K20:M20"/>
    <mergeCell ref="N20:O20"/>
    <mergeCell ref="P20:Q20"/>
    <mergeCell ref="S20:T20"/>
    <mergeCell ref="X22:Y29"/>
    <mergeCell ref="Z22:Z28"/>
    <mergeCell ref="AA22:AA29"/>
    <mergeCell ref="AB22:AB29"/>
    <mergeCell ref="AC22:AC29"/>
    <mergeCell ref="AD22:AD29"/>
    <mergeCell ref="N22:O29"/>
    <mergeCell ref="P22:Q29"/>
    <mergeCell ref="B17:AL17"/>
    <mergeCell ref="L18:X18"/>
    <mergeCell ref="B19:I19"/>
    <mergeCell ref="J19:R19"/>
    <mergeCell ref="S19:Z19"/>
    <mergeCell ref="AA19:AD19"/>
    <mergeCell ref="AE19:AL19"/>
    <mergeCell ref="G10:L11"/>
    <mergeCell ref="O12:P14"/>
    <mergeCell ref="Q12:S14"/>
    <mergeCell ref="D13:F15"/>
    <mergeCell ref="G13:L15"/>
    <mergeCell ref="D16:F16"/>
    <mergeCell ref="G16:L16"/>
    <mergeCell ref="B1:B5"/>
    <mergeCell ref="C1:G3"/>
    <mergeCell ref="AI3:AJ4"/>
    <mergeCell ref="V6:AJ6"/>
    <mergeCell ref="AJ7:AJ13"/>
    <mergeCell ref="D8:F8"/>
    <mergeCell ref="G8:L8"/>
    <mergeCell ref="O9:P10"/>
    <mergeCell ref="Q9:S10"/>
    <mergeCell ref="D10:F11"/>
  </mergeCells>
  <pageMargins left="0.3888888888888889" right="0.3888888888888889" top="0.3888888888888889" bottom="0.3888888888888889" header="0" footer="0"/>
  <pageSetup paperSize="9" scale="0" firstPageNumber="0" fitToWidth="0" fitToHeight="0" pageOrder="overThenDown" orientation="landscape" horizontalDpi="300" verticalDpi="30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ff2b73d-50ba-46a8-836e-e5cca1de02b2" xsi:nil="true"/>
    <lcf76f155ced4ddcb4097134ff3c332f xmlns="ef5ade0b-ccac-4c4b-9873-0b8ebc8646ed">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SharedWithUsers xmlns="dff2b73d-50ba-46a8-836e-e5cca1de02b2">
      <UserInfo>
        <DisplayName>Carmen Liliana Villa Reina</DisplayName>
        <AccountId>282</AccountId>
        <AccountType/>
      </UserInfo>
      <UserInfo>
        <DisplayName>Sandra Patricia Pardo Ramirez</DisplayName>
        <AccountId>250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20" ma:contentTypeDescription="Crear nuevo documento." ma:contentTypeScope="" ma:versionID="5b2a1d083b6367817c557440800ade18">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115939de329d7eac11c65256386c7207"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98D097-4EE3-42B5-91ED-91A165250E07}"/>
</file>

<file path=customXml/itemProps2.xml><?xml version="1.0" encoding="utf-8"?>
<ds:datastoreItem xmlns:ds="http://schemas.openxmlformats.org/officeDocument/2006/customXml" ds:itemID="{DC65E845-3572-4BE0-B89E-90AE85DBAB00}"/>
</file>

<file path=customXml/itemProps3.xml><?xml version="1.0" encoding="utf-8"?>
<ds:datastoreItem xmlns:ds="http://schemas.openxmlformats.org/officeDocument/2006/customXml" ds:itemID="{3B24D6AA-B784-4BD4-9852-E179B22C00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Avila Ravelo, Kelly Johanna</dc:creator>
  <cp:keywords/>
  <dc:description/>
  <cp:lastModifiedBy/>
  <cp:revision/>
  <dcterms:created xsi:type="dcterms:W3CDTF">2023-01-05T21:10:37Z</dcterms:created>
  <dcterms:modified xsi:type="dcterms:W3CDTF">2024-02-13T17:31:37Z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2023-01-05T22:08:11Z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856ffb12-b98e-41d2-9429-c38ed3ee2d04</vt:lpwstr>
  </property>
  <property fmtid="{D5CDD505-2E9C-101B-9397-08002B2CF9AE}" pid="8" name="MSIP_Label_5fac521f-e930-485b-97f4-efbe7db8e98f_ContentBits">
    <vt:lpwstr>0</vt:lpwstr>
  </property>
  <property fmtid="{D5CDD505-2E9C-101B-9397-08002B2CF9AE}" pid="9" name="ContentTypeId">
    <vt:lpwstr>0x0101000D04ACE57DE4D542B9E5C31E6EED5A3C</vt:lpwstr>
  </property>
  <property fmtid="{D5CDD505-2E9C-101B-9397-08002B2CF9AE}" pid="10" name="MediaServiceImageTags">
    <vt:lpwstr/>
  </property>
</Properties>
</file>