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HP\Documents\bk 2020\2020\Nueva Distribución Activiades\PLAN DE ACCIÓN\Plan de Accion 2020 01-07-2020 al 31-12-2020\"/>
    </mc:Choice>
  </mc:AlternateContent>
  <bookViews>
    <workbookView xWindow="0" yWindow="0" windowWidth="20490" windowHeight="7050"/>
  </bookViews>
  <sheets>
    <sheet name="MATRIZ PARA APROBAR" sheetId="10" r:id="rId1"/>
    <sheet name="DEPENDENCIAS" sheetId="2" r:id="rId2"/>
    <sheet name="PROPOSITOS" sheetId="3" state="hidden" r:id="rId3"/>
    <sheet name="PROGRAMA" sheetId="4" state="hidden" r:id="rId4"/>
    <sheet name="OBJETIVOS" sheetId="5" state="hidden" r:id="rId5"/>
    <sheet name="PROYECTO" sheetId="9" state="hidden" r:id="rId6"/>
    <sheet name="PLANES" sheetId="6" state="hidden" r:id="rId7"/>
  </sheets>
  <externalReferences>
    <externalReference r:id="rId8"/>
  </externalReferences>
  <definedNames>
    <definedName name="_xlnm._FilterDatabase" localSheetId="0" hidden="1">'MATRIZ PARA APROBAR'!$A$5:$CF$234</definedName>
    <definedName name="listadependencia">DEPENDENCIAS!$A$2:$A$11</definedName>
    <definedName name="listames">#REF!</definedName>
    <definedName name="listaobjetivos">OBJETIVOS!$A$2:$A$9</definedName>
    <definedName name="listaplanes">PLANES!$A$2:$A$20</definedName>
    <definedName name="listaprograma">PROGRAMA!$A$2:$A$6</definedName>
    <definedName name="listapropositos">PROPOSITOS!$A$2:$A$5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L105" i="10" l="1"/>
  <c r="BN78" i="10"/>
  <c r="BN79" i="10"/>
  <c r="BN80" i="10"/>
  <c r="BN81" i="10"/>
  <c r="BN82" i="10"/>
  <c r="BN83" i="10"/>
  <c r="BN84" i="10"/>
  <c r="BN85" i="10"/>
  <c r="BN86" i="10"/>
  <c r="BN87" i="10"/>
  <c r="BN88" i="10"/>
  <c r="BN89" i="10"/>
  <c r="BN90" i="10"/>
  <c r="BN91" i="10"/>
  <c r="BN92" i="10"/>
  <c r="BN93" i="10"/>
  <c r="BN94" i="10"/>
  <c r="BN95" i="10"/>
  <c r="BN96" i="10"/>
  <c r="BN97" i="10"/>
  <c r="BN98" i="10"/>
  <c r="BN99" i="10"/>
  <c r="BN100" i="10"/>
  <c r="BN101" i="10"/>
  <c r="BN102" i="10"/>
  <c r="BN103" i="10"/>
  <c r="BN104" i="10"/>
  <c r="BN105" i="10"/>
  <c r="BN106" i="10"/>
  <c r="BN107" i="10"/>
  <c r="BN108" i="10"/>
  <c r="BN77" i="10"/>
  <c r="BN72" i="10"/>
  <c r="BN69" i="10"/>
  <c r="BN66" i="10"/>
  <c r="BN63" i="10"/>
  <c r="BN64" i="10"/>
  <c r="BN65" i="10"/>
  <c r="BN60" i="10"/>
  <c r="BN61" i="10"/>
  <c r="BN62" i="10"/>
  <c r="BN56" i="10"/>
  <c r="BN57" i="10"/>
  <c r="BN58" i="10"/>
  <c r="BN59" i="10"/>
  <c r="BN55" i="10"/>
  <c r="BN7" i="10"/>
  <c r="BN8" i="10"/>
  <c r="BN9" i="10"/>
  <c r="BN10" i="10"/>
  <c r="BN11" i="10"/>
  <c r="BN12" i="10"/>
  <c r="BN13" i="10"/>
  <c r="BN14" i="10"/>
  <c r="BN15" i="10"/>
  <c r="BN16" i="10"/>
  <c r="BN17" i="10"/>
  <c r="BN18" i="10"/>
  <c r="BN19" i="10"/>
  <c r="BN20" i="10"/>
  <c r="BN21" i="10"/>
  <c r="BN22" i="10"/>
  <c r="BN23" i="10"/>
  <c r="BN24" i="10"/>
  <c r="BN25" i="10"/>
  <c r="BN26" i="10"/>
  <c r="BN27" i="10"/>
  <c r="BN28" i="10"/>
  <c r="BN29" i="10"/>
  <c r="BN30" i="10"/>
  <c r="BN31" i="10"/>
  <c r="BN32" i="10"/>
  <c r="BN33" i="10"/>
  <c r="BN34" i="10"/>
  <c r="BN35" i="10"/>
  <c r="BN36" i="10"/>
  <c r="BN37" i="10"/>
  <c r="BN38" i="10"/>
  <c r="BN39" i="10"/>
  <c r="BN40" i="10"/>
  <c r="BN41" i="10"/>
  <c r="BN42" i="10"/>
  <c r="BN43" i="10"/>
  <c r="BN44" i="10"/>
  <c r="BN45" i="10"/>
  <c r="BN46" i="10"/>
  <c r="BN47" i="10"/>
  <c r="BN48" i="10"/>
  <c r="BN49" i="10"/>
  <c r="BN50" i="10"/>
  <c r="BN51" i="10"/>
  <c r="BN52" i="10"/>
  <c r="BN53" i="10"/>
  <c r="BN54" i="10"/>
  <c r="BN6" i="10"/>
  <c r="BO90" i="10" l="1"/>
  <c r="BO93" i="10"/>
  <c r="BO89" i="10"/>
  <c r="BO91" i="10"/>
  <c r="BO92" i="10"/>
  <c r="BO88" i="10"/>
  <c r="BR110" i="10" l="1"/>
  <c r="BR111" i="10"/>
  <c r="BR112" i="10"/>
  <c r="BR113" i="10"/>
  <c r="BR114" i="10"/>
  <c r="BR115" i="10"/>
  <c r="BR116" i="10"/>
  <c r="BR117" i="10"/>
  <c r="BR118" i="10"/>
  <c r="BR119" i="10"/>
  <c r="BR120" i="10"/>
  <c r="BR121" i="10"/>
  <c r="BR122" i="10"/>
  <c r="BR123" i="10"/>
  <c r="BR124" i="10"/>
  <c r="BR125" i="10"/>
  <c r="BR126" i="10"/>
  <c r="BR127" i="10"/>
  <c r="BR128" i="10"/>
  <c r="BR129" i="10"/>
  <c r="BR130" i="10"/>
  <c r="BR131" i="10"/>
  <c r="BR132" i="10"/>
  <c r="BR133" i="10"/>
  <c r="BR134" i="10"/>
  <c r="BR135" i="10"/>
  <c r="BR136" i="10"/>
  <c r="BR137" i="10"/>
  <c r="BR138" i="10"/>
  <c r="BR139" i="10"/>
  <c r="BR140" i="10"/>
  <c r="BR141" i="10"/>
  <c r="BR142" i="10"/>
  <c r="BR143" i="10"/>
  <c r="BR144" i="10"/>
  <c r="BR145" i="10"/>
  <c r="BR146" i="10"/>
  <c r="BR147" i="10"/>
  <c r="BR148" i="10"/>
  <c r="BR149" i="10"/>
  <c r="BR150" i="10"/>
  <c r="BR151" i="10"/>
  <c r="BR152" i="10"/>
  <c r="BR153" i="10"/>
  <c r="BR154" i="10"/>
  <c r="BR155" i="10"/>
  <c r="BR156" i="10"/>
  <c r="BR157" i="10"/>
  <c r="BR158" i="10"/>
  <c r="BR159" i="10"/>
  <c r="BR160" i="10"/>
  <c r="BR161" i="10"/>
  <c r="BR162" i="10"/>
  <c r="BR163" i="10"/>
  <c r="BR164" i="10"/>
  <c r="BR165" i="10"/>
  <c r="BR166" i="10"/>
  <c r="BR167" i="10"/>
  <c r="BR168" i="10"/>
  <c r="BR169" i="10"/>
  <c r="BR170" i="10"/>
  <c r="BR171" i="10"/>
  <c r="BR172" i="10"/>
  <c r="BR173" i="10"/>
  <c r="BR174" i="10"/>
  <c r="BR175" i="10"/>
  <c r="BR176" i="10"/>
  <c r="BR177" i="10"/>
  <c r="BR178" i="10"/>
  <c r="BR179" i="10"/>
  <c r="BR180" i="10"/>
  <c r="BR181" i="10"/>
  <c r="BR182" i="10"/>
  <c r="BR183" i="10"/>
  <c r="BR184" i="10"/>
  <c r="BR185" i="10"/>
  <c r="BR186" i="10"/>
  <c r="BR187" i="10"/>
  <c r="BR188" i="10"/>
  <c r="BR189" i="10"/>
  <c r="BR190" i="10"/>
  <c r="BR191" i="10"/>
  <c r="BR192" i="10"/>
  <c r="BR193" i="10"/>
  <c r="BR194" i="10"/>
  <c r="BR195" i="10"/>
  <c r="BR196" i="10"/>
  <c r="BR197" i="10"/>
  <c r="BR198" i="10"/>
  <c r="BR199" i="10"/>
  <c r="BR200" i="10"/>
  <c r="BR201" i="10"/>
  <c r="BR202" i="10"/>
  <c r="BR203" i="10"/>
  <c r="BR204" i="10"/>
  <c r="BR205" i="10"/>
  <c r="BR206" i="10"/>
  <c r="BR207" i="10"/>
  <c r="BR208" i="10"/>
  <c r="BR209" i="10"/>
  <c r="BR210" i="10"/>
  <c r="BR211" i="10"/>
  <c r="BR212" i="10"/>
  <c r="BR213" i="10"/>
  <c r="BR214" i="10"/>
  <c r="BR215" i="10"/>
  <c r="BR216" i="10"/>
  <c r="BR217" i="10"/>
  <c r="BR218" i="10"/>
  <c r="BR219" i="10"/>
  <c r="BR220" i="10"/>
  <c r="BR221" i="10"/>
  <c r="BR222" i="10"/>
  <c r="BR223" i="10"/>
  <c r="BR224" i="10"/>
  <c r="BR225" i="10"/>
  <c r="BR226" i="10"/>
  <c r="BR227" i="10"/>
  <c r="BR228" i="10"/>
  <c r="BR229" i="10"/>
  <c r="BR230" i="10"/>
  <c r="BR231" i="10"/>
  <c r="BR232" i="10"/>
  <c r="BR233" i="10"/>
  <c r="BR234" i="10"/>
  <c r="BQ90" i="10" l="1"/>
  <c r="BR90" i="10" s="1"/>
  <c r="BQ91" i="10"/>
  <c r="BR91" i="10" s="1"/>
  <c r="BQ92" i="10"/>
  <c r="BR92" i="10" s="1"/>
  <c r="BQ93" i="10"/>
  <c r="BR93" i="10" s="1"/>
  <c r="BQ94" i="10"/>
  <c r="BR94" i="10" s="1"/>
  <c r="BQ95" i="10"/>
  <c r="BR95" i="10" s="1"/>
  <c r="BQ96" i="10"/>
  <c r="BR96" i="10" s="1"/>
  <c r="BQ97" i="10"/>
  <c r="BR97" i="10" s="1"/>
  <c r="BQ98" i="10"/>
  <c r="BR98" i="10" s="1"/>
  <c r="BQ99" i="10"/>
  <c r="BR99" i="10" s="1"/>
  <c r="BQ100" i="10"/>
  <c r="BR100" i="10" s="1"/>
  <c r="BQ101" i="10"/>
  <c r="BR101" i="10" s="1"/>
  <c r="BQ102" i="10"/>
  <c r="BR102" i="10" s="1"/>
  <c r="BQ103" i="10"/>
  <c r="BR103" i="10" s="1"/>
  <c r="BQ104" i="10"/>
  <c r="BR104" i="10" s="1"/>
  <c r="BQ105" i="10"/>
  <c r="BR105" i="10" s="1"/>
  <c r="BQ106" i="10"/>
  <c r="BR106" i="10" s="1"/>
  <c r="BQ107" i="10"/>
  <c r="BR107" i="10" s="1"/>
  <c r="BQ108" i="10"/>
  <c r="BR108" i="10" s="1"/>
  <c r="BN75" i="10"/>
  <c r="BQ7" i="10"/>
  <c r="BR7" i="10" s="1"/>
  <c r="BQ8" i="10"/>
  <c r="BR8" i="10" s="1"/>
  <c r="BQ9" i="10"/>
  <c r="BR9" i="10" s="1"/>
  <c r="BQ10" i="10"/>
  <c r="BR10" i="10" s="1"/>
  <c r="BQ11" i="10"/>
  <c r="BR11" i="10" s="1"/>
  <c r="BQ12" i="10"/>
  <c r="BR12" i="10" s="1"/>
  <c r="BQ13" i="10"/>
  <c r="BR13" i="10" s="1"/>
  <c r="BQ14" i="10"/>
  <c r="BR14" i="10" s="1"/>
  <c r="BQ15" i="10"/>
  <c r="BR15" i="10" s="1"/>
  <c r="BQ16" i="10"/>
  <c r="BR16" i="10" s="1"/>
  <c r="BQ17" i="10"/>
  <c r="BR17" i="10" s="1"/>
  <c r="BQ18" i="10"/>
  <c r="BR18" i="10" s="1"/>
  <c r="BQ19" i="10"/>
  <c r="BR19" i="10" s="1"/>
  <c r="BQ20" i="10"/>
  <c r="BR20" i="10" s="1"/>
  <c r="BQ21" i="10"/>
  <c r="BR21" i="10" s="1"/>
  <c r="BQ22" i="10"/>
  <c r="BR22" i="10" s="1"/>
  <c r="BQ23" i="10"/>
  <c r="BR23" i="10" s="1"/>
  <c r="BQ24" i="10"/>
  <c r="BR24" i="10" s="1"/>
  <c r="BQ25" i="10"/>
  <c r="BR25" i="10" s="1"/>
  <c r="BQ26" i="10"/>
  <c r="BR26" i="10" s="1"/>
  <c r="BQ27" i="10"/>
  <c r="BR27" i="10" s="1"/>
  <c r="BQ28" i="10"/>
  <c r="BR28" i="10" s="1"/>
  <c r="BQ29" i="10"/>
  <c r="BR29" i="10" s="1"/>
  <c r="BQ30" i="10"/>
  <c r="BR30" i="10" s="1"/>
  <c r="BQ31" i="10"/>
  <c r="BR31" i="10" s="1"/>
  <c r="BQ32" i="10"/>
  <c r="BR32" i="10" s="1"/>
  <c r="BQ33" i="10"/>
  <c r="BR33" i="10" s="1"/>
  <c r="BQ34" i="10"/>
  <c r="BR34" i="10" s="1"/>
  <c r="BQ35" i="10"/>
  <c r="BR35" i="10" s="1"/>
  <c r="BQ36" i="10"/>
  <c r="BR36" i="10" s="1"/>
  <c r="BQ37" i="10"/>
  <c r="BR37" i="10" s="1"/>
  <c r="BQ38" i="10"/>
  <c r="BR38" i="10" s="1"/>
  <c r="BQ39" i="10"/>
  <c r="BR39" i="10" s="1"/>
  <c r="BQ40" i="10"/>
  <c r="BR40" i="10" s="1"/>
  <c r="BQ41" i="10"/>
  <c r="BR41" i="10" s="1"/>
  <c r="BQ42" i="10"/>
  <c r="BR42" i="10" s="1"/>
  <c r="BQ43" i="10"/>
  <c r="BR43" i="10" s="1"/>
  <c r="BQ44" i="10"/>
  <c r="BR44" i="10" s="1"/>
  <c r="BQ45" i="10"/>
  <c r="BR45" i="10" s="1"/>
  <c r="BQ46" i="10"/>
  <c r="BR46" i="10" s="1"/>
  <c r="BQ47" i="10"/>
  <c r="BR47" i="10" s="1"/>
  <c r="BQ48" i="10"/>
  <c r="BR48" i="10" s="1"/>
  <c r="BQ49" i="10"/>
  <c r="BR49" i="10" s="1"/>
  <c r="BQ50" i="10"/>
  <c r="BR50" i="10" s="1"/>
  <c r="BQ51" i="10"/>
  <c r="BR51" i="10" s="1"/>
  <c r="BQ52" i="10"/>
  <c r="BR52" i="10" s="1"/>
  <c r="BQ53" i="10"/>
  <c r="BR53" i="10" s="1"/>
  <c r="BQ54" i="10"/>
  <c r="BR54" i="10" s="1"/>
  <c r="BQ55" i="10"/>
  <c r="BR55" i="10" s="1"/>
  <c r="BQ56" i="10"/>
  <c r="BR56" i="10" s="1"/>
  <c r="BQ57" i="10"/>
  <c r="BR57" i="10" s="1"/>
  <c r="BQ58" i="10"/>
  <c r="BR58" i="10" s="1"/>
  <c r="BQ59" i="10"/>
  <c r="BR59" i="10" s="1"/>
  <c r="BQ60" i="10"/>
  <c r="BR60" i="10" s="1"/>
  <c r="BQ61" i="10"/>
  <c r="BR61" i="10" s="1"/>
  <c r="BQ62" i="10"/>
  <c r="BR62" i="10" s="1"/>
  <c r="BQ63" i="10"/>
  <c r="BR63" i="10" s="1"/>
  <c r="BQ64" i="10"/>
  <c r="BR64" i="10" s="1"/>
  <c r="BQ65" i="10"/>
  <c r="BR65" i="10" s="1"/>
  <c r="BQ66" i="10"/>
  <c r="BR66" i="10" s="1"/>
  <c r="BQ67" i="10"/>
  <c r="BR67" i="10" s="1"/>
  <c r="BQ68" i="10"/>
  <c r="BR68" i="10" s="1"/>
  <c r="BQ69" i="10"/>
  <c r="BR69" i="10" s="1"/>
  <c r="BQ70" i="10"/>
  <c r="BR70" i="10" s="1"/>
  <c r="BQ71" i="10"/>
  <c r="BR71" i="10" s="1"/>
  <c r="BQ72" i="10"/>
  <c r="BR72" i="10" s="1"/>
  <c r="BQ73" i="10"/>
  <c r="BR73" i="10" s="1"/>
  <c r="BQ74" i="10"/>
  <c r="BR74" i="10" s="1"/>
  <c r="BQ75" i="10"/>
  <c r="BR75" i="10" s="1"/>
  <c r="BQ76" i="10"/>
  <c r="BR76" i="10" s="1"/>
  <c r="BQ77" i="10"/>
  <c r="BR77" i="10" s="1"/>
  <c r="BQ78" i="10"/>
  <c r="BR78" i="10" s="1"/>
  <c r="BQ79" i="10"/>
  <c r="BR79" i="10" s="1"/>
  <c r="BQ80" i="10"/>
  <c r="BR80" i="10" s="1"/>
  <c r="BQ81" i="10"/>
  <c r="BR81" i="10" s="1"/>
  <c r="BQ82" i="10"/>
  <c r="BR82" i="10" s="1"/>
  <c r="BQ83" i="10"/>
  <c r="BR83" i="10" s="1"/>
  <c r="BQ84" i="10"/>
  <c r="BR84" i="10" s="1"/>
  <c r="BQ85" i="10"/>
  <c r="BR85" i="10" s="1"/>
  <c r="BQ86" i="10"/>
  <c r="BR86" i="10" s="1"/>
  <c r="BQ87" i="10"/>
  <c r="BR87" i="10" s="1"/>
  <c r="BQ88" i="10"/>
  <c r="BR88" i="10" s="1"/>
  <c r="BQ89" i="10"/>
  <c r="BR89" i="10" s="1"/>
  <c r="BQ6" i="10"/>
  <c r="BR6" i="10" s="1"/>
  <c r="BR109" i="10" l="1"/>
  <c r="BQ109" i="10"/>
  <c r="BH25" i="10"/>
  <c r="BP99" i="10" l="1"/>
  <c r="BO42" i="10" l="1"/>
  <c r="BP42" i="10"/>
  <c r="BO43" i="10"/>
  <c r="BP43" i="10"/>
  <c r="BO44" i="10"/>
  <c r="BP44" i="10"/>
  <c r="BO45" i="10"/>
  <c r="BP45" i="10"/>
  <c r="BO46" i="10"/>
  <c r="BP46" i="10"/>
  <c r="BO47" i="10"/>
  <c r="BP47" i="10"/>
  <c r="BO48" i="10"/>
  <c r="BP48" i="10"/>
  <c r="BO49" i="10"/>
  <c r="BP49" i="10"/>
  <c r="BO50" i="10"/>
  <c r="BP50" i="10"/>
  <c r="BO51" i="10"/>
  <c r="BP51" i="10"/>
  <c r="BO52" i="10"/>
  <c r="BP52" i="10"/>
  <c r="BO53" i="10"/>
  <c r="BP53" i="10"/>
  <c r="BO54" i="10"/>
  <c r="BP54" i="10"/>
  <c r="BO55" i="10"/>
  <c r="BP55" i="10"/>
  <c r="BO56" i="10"/>
  <c r="BP56" i="10"/>
  <c r="BO57" i="10"/>
  <c r="BP57" i="10"/>
  <c r="BO58" i="10"/>
  <c r="BP58" i="10"/>
  <c r="BO59" i="10"/>
  <c r="BP59" i="10"/>
  <c r="BO60" i="10"/>
  <c r="BP60" i="10"/>
  <c r="BO61" i="10"/>
  <c r="BP61" i="10"/>
  <c r="BO84" i="10" l="1"/>
  <c r="BO34" i="10" l="1"/>
  <c r="BP34" i="10"/>
  <c r="BO35" i="10"/>
  <c r="BP35" i="10"/>
  <c r="BO36" i="10"/>
  <c r="BP36" i="10"/>
  <c r="BO37" i="10"/>
  <c r="BP37" i="10"/>
  <c r="BO38" i="10"/>
  <c r="BP38" i="10"/>
  <c r="BO39" i="10"/>
  <c r="BP39" i="10"/>
  <c r="BO40" i="10"/>
  <c r="BP40" i="10"/>
  <c r="AV33" i="10" l="1"/>
  <c r="BP108" i="10" l="1"/>
  <c r="BO108" i="10"/>
  <c r="BP107" i="10"/>
  <c r="BO107" i="10"/>
  <c r="BP106" i="10"/>
  <c r="BO106" i="10"/>
  <c r="BP105" i="10"/>
  <c r="BO105" i="10"/>
  <c r="BP104" i="10"/>
  <c r="BO104" i="10"/>
  <c r="BP103" i="10"/>
  <c r="BO103" i="10"/>
  <c r="BP102" i="10"/>
  <c r="BO102" i="10"/>
  <c r="BP101" i="10"/>
  <c r="BO101" i="10"/>
  <c r="BP100" i="10"/>
  <c r="BO100" i="10"/>
  <c r="BO99" i="10"/>
  <c r="BP98" i="10"/>
  <c r="BO98" i="10"/>
  <c r="BP97" i="10"/>
  <c r="BO97" i="10"/>
  <c r="BP96" i="10"/>
  <c r="BO96" i="10"/>
  <c r="BP95" i="10"/>
  <c r="BO95" i="10"/>
  <c r="BP94" i="10"/>
  <c r="BO94" i="10"/>
  <c r="BP93" i="10"/>
  <c r="BP92" i="10"/>
  <c r="BP91" i="10"/>
  <c r="BP90" i="10"/>
  <c r="BP89" i="10"/>
  <c r="BP88" i="10"/>
  <c r="BP87" i="10"/>
  <c r="BO87" i="10"/>
  <c r="BP86" i="10"/>
  <c r="BO86" i="10"/>
  <c r="BP85" i="10"/>
  <c r="BO85" i="10"/>
  <c r="BP84" i="10"/>
  <c r="BP83" i="10"/>
  <c r="BO83" i="10"/>
  <c r="BP82" i="10"/>
  <c r="BO82" i="10"/>
  <c r="BP81" i="10"/>
  <c r="BO81" i="10"/>
  <c r="BP80" i="10"/>
  <c r="BO80" i="10"/>
  <c r="BP79" i="10"/>
  <c r="BO79" i="10"/>
  <c r="BP78" i="10"/>
  <c r="BO78" i="10"/>
  <c r="BP77" i="10"/>
  <c r="BO77" i="10"/>
  <c r="BP76" i="10"/>
  <c r="BP75" i="10"/>
  <c r="BO75" i="10"/>
  <c r="BP74" i="10"/>
  <c r="BP73" i="10"/>
  <c r="BP72" i="10"/>
  <c r="BO72" i="10"/>
  <c r="BP71" i="10"/>
  <c r="BP70" i="10"/>
  <c r="BP69" i="10"/>
  <c r="BO69" i="10"/>
  <c r="BP67" i="10"/>
  <c r="BP66" i="10"/>
  <c r="BO66" i="10"/>
  <c r="BP65" i="10"/>
  <c r="BO65" i="10"/>
  <c r="BP64" i="10"/>
  <c r="BO64" i="10"/>
  <c r="BP63" i="10"/>
  <c r="BO63" i="10"/>
  <c r="BP62" i="10"/>
  <c r="BO62" i="10"/>
  <c r="BP41" i="10"/>
  <c r="BO41" i="10"/>
  <c r="BB40" i="10"/>
  <c r="AT40" i="10"/>
  <c r="BB39" i="10"/>
  <c r="AT39" i="10"/>
  <c r="BB38" i="10"/>
  <c r="AT38" i="10"/>
  <c r="BB37" i="10"/>
  <c r="AT37" i="10"/>
  <c r="BB36" i="10"/>
  <c r="AT36" i="10"/>
  <c r="BB35" i="10"/>
  <c r="BP33" i="10"/>
  <c r="BO33" i="10"/>
  <c r="BB33" i="10"/>
  <c r="BP28" i="10"/>
  <c r="BO28" i="10"/>
  <c r="BP27" i="10"/>
  <c r="BO27" i="10"/>
  <c r="BP26" i="10"/>
  <c r="BO26" i="10"/>
  <c r="BP25" i="10"/>
  <c r="BO25" i="10"/>
  <c r="BP24" i="10"/>
  <c r="BO24" i="10"/>
  <c r="BP23" i="10"/>
  <c r="BO23" i="10"/>
  <c r="BP22" i="10"/>
  <c r="BO22" i="10"/>
  <c r="BP21" i="10"/>
  <c r="BO21" i="10"/>
  <c r="BP20" i="10"/>
  <c r="BO20" i="10"/>
  <c r="BP19" i="10"/>
  <c r="BO19" i="10"/>
  <c r="BP18" i="10"/>
  <c r="BO18" i="10"/>
  <c r="BP17" i="10"/>
  <c r="BO17" i="10"/>
  <c r="BP16" i="10"/>
  <c r="BO16" i="10"/>
  <c r="BP15" i="10"/>
  <c r="BO15" i="10"/>
  <c r="BP14" i="10"/>
  <c r="BO14" i="10"/>
  <c r="BP13" i="10"/>
  <c r="BO13" i="10"/>
  <c r="BP12" i="10"/>
  <c r="BO12" i="10"/>
  <c r="BP11" i="10"/>
  <c r="BO11" i="10"/>
  <c r="BP10" i="10"/>
  <c r="BO10" i="10"/>
  <c r="BP9" i="10"/>
  <c r="BO9" i="10"/>
  <c r="BP8" i="10"/>
  <c r="BO8" i="10"/>
  <c r="BP7" i="10"/>
  <c r="BO7" i="10"/>
  <c r="BP6" i="10"/>
  <c r="BO6" i="10"/>
</calcChain>
</file>

<file path=xl/comments1.xml><?xml version="1.0" encoding="utf-8"?>
<comments xmlns="http://schemas.openxmlformats.org/spreadsheetml/2006/main">
  <authors>
    <author>Lenovo</author>
  </authors>
  <commentList>
    <comment ref="BG40" authorId="0" shapeId="0">
      <text>
        <r>
          <rPr>
            <b/>
            <sz val="9"/>
            <color indexed="81"/>
            <rFont val="Tahoma"/>
            <family val="2"/>
          </rPr>
          <t>Nota Erika: debería ser 100%???</t>
        </r>
        <r>
          <rPr>
            <sz val="9"/>
            <color indexed="81"/>
            <rFont val="Tahoma"/>
            <family val="2"/>
          </rPr>
          <t xml:space="preserve">
</t>
        </r>
      </text>
    </comment>
  </commentList>
</comments>
</file>

<file path=xl/sharedStrings.xml><?xml version="1.0" encoding="utf-8"?>
<sst xmlns="http://schemas.openxmlformats.org/spreadsheetml/2006/main" count="856" uniqueCount="628">
  <si>
    <t>DEPENDENCIA</t>
  </si>
  <si>
    <t>RECURSOS ASIGNADOS</t>
  </si>
  <si>
    <t>ENERO</t>
  </si>
  <si>
    <t>OBJETIVOS ESTRATEGICOS</t>
  </si>
  <si>
    <t>FECHA DE INICIO</t>
  </si>
  <si>
    <t>FECHA FINAL</t>
  </si>
  <si>
    <t>PROYECTO</t>
  </si>
  <si>
    <t>RECURSOS EJECUTADOS</t>
  </si>
  <si>
    <t>PROGRAMA</t>
  </si>
  <si>
    <t>PLAN DE DESARROLLO</t>
  </si>
  <si>
    <t>PROPÓSITO</t>
  </si>
  <si>
    <t>LÍNEA BASE</t>
  </si>
  <si>
    <t>ARTICULACIÓN CON OTROS PLANES DE LA ENTIDAD</t>
  </si>
  <si>
    <t>PRESUPUESTO
(En caso de que exista)</t>
  </si>
  <si>
    <t xml:space="preserve">ACTIVIDAD PRINCIPAL
</t>
  </si>
  <si>
    <t xml:space="preserve">PRODUCTO ESPERADO
</t>
  </si>
  <si>
    <t>% IMPACTO DE LA ACTIVIDAD EN EL PROYECTO</t>
  </si>
  <si>
    <t>TAREAS</t>
  </si>
  <si>
    <t>ENTREGABLE DE LA TAREA</t>
  </si>
  <si>
    <t xml:space="preserve">% DE EJECUCION DE LA TAREA* </t>
  </si>
  <si>
    <t>DESCRIPCION Y 
EVIDENCIA DE LA TAREA **</t>
  </si>
  <si>
    <t>ANÁLISIS DE EJECUCIÓN PARA LA VIGENCIA</t>
  </si>
  <si>
    <t>% DE EJECUCIÓN ACUMULADO  POR TAREA</t>
  </si>
  <si>
    <t>% DE EJECUCIÓN ACUMULADO  POR ACTIVIDAD</t>
  </si>
  <si>
    <t>ACUMULADO DE RECURSOS POR  EJECUTAR</t>
  </si>
  <si>
    <t xml:space="preserve">% PROGRAMADO </t>
  </si>
  <si>
    <t>PLAN ESTRATEGICO</t>
  </si>
  <si>
    <t>PLAN DE ACCION</t>
  </si>
  <si>
    <t xml:space="preserve"> </t>
  </si>
  <si>
    <t>OFICINA ASESORA DE PLANEACION - OAP</t>
  </si>
  <si>
    <t>OFICINA ASESORA DE COMUNICACIONES - OAC</t>
  </si>
  <si>
    <t>OFICINA ASESORA DE TECNOLOGIAS DE LA INFORMACION Y COMUNICACIONES - TIC</t>
  </si>
  <si>
    <t>OFICINA DE CONTROL INTERNO - OCI</t>
  </si>
  <si>
    <t>SUBDIRECCION ADMINISTRATIVA Y FINANCIERA - SAF</t>
  </si>
  <si>
    <t>SUBDIRECCION DE ASUNTOS LEGALES - SAL</t>
  </si>
  <si>
    <t>SUBDIRECCION DE APROVECHAMIENTO - SAP</t>
  </si>
  <si>
    <t>SUBDIRECCION DE DISPOSICION FINAL - SDF</t>
  </si>
  <si>
    <t>SUBDIRECCION DE RECOLECCIÓN BARRIDO Y LIMPIEZA - SRBL</t>
  </si>
  <si>
    <t>PROPOSITOS</t>
  </si>
  <si>
    <t>Construir Bogotá - Región con gobierno abierto, transparente y ciudadanía consciente.</t>
  </si>
  <si>
    <t>Hacer un nuevo contrato social con igualdad de oportunidades para la inclusión social, productiva y política</t>
  </si>
  <si>
    <t>Cambiar nuestros hábitos de vida para reverdecer a Bogotá y adaptarnos y mitigar la crisis climática.</t>
  </si>
  <si>
    <t>Inspirar confianza y legitimidad para vivir sin miedo y ser epicentro de cultura ciudadana, paz y reconciliación.</t>
  </si>
  <si>
    <t>Gestión Pública Efectiva</t>
  </si>
  <si>
    <t>Subsidios y Transferencias para la equidad</t>
  </si>
  <si>
    <t>Provisión y mejoramiento de servicios públicos</t>
  </si>
  <si>
    <t>Ecoeficiencia, reciclaje, manejo de residuos e inclusión de la población recicladora</t>
  </si>
  <si>
    <t>Espacio público más seguro y construido colectivamente</t>
  </si>
  <si>
    <t>Plan Institucional de Archivos de la Entidad -PINAR</t>
  </si>
  <si>
    <t>Plan Anual de Adquisiciones</t>
  </si>
  <si>
    <t>Plan anual de vacantes</t>
  </si>
  <si>
    <t>Plan previsión de recursos humanos</t>
  </si>
  <si>
    <t>Plan Estratégico de Talento Humano</t>
  </si>
  <si>
    <t>Plan Institucional de Capacitación</t>
  </si>
  <si>
    <t>Plan de incentivos institucionales</t>
  </si>
  <si>
    <t>Plan de Trabajo Anual en Seguridad y Salud en el Trabajo</t>
  </si>
  <si>
    <t>Plan Anticorrupción y de Atención al Ciudadano</t>
  </si>
  <si>
    <t>Plan Estratégico de Tecnologías de la Información y las Comunicaciones -PETI</t>
  </si>
  <si>
    <t>Plan de Tratamiento de Riesgos de Seguridad y Privacidad de la Información</t>
  </si>
  <si>
    <t>Plan de Seguridad y Privacidad de la Información</t>
  </si>
  <si>
    <t>N/A</t>
  </si>
  <si>
    <t>PLANES</t>
  </si>
  <si>
    <t>FEBRERO</t>
  </si>
  <si>
    <t>MARZO</t>
  </si>
  <si>
    <t>ABRIL</t>
  </si>
  <si>
    <t>MAYO</t>
  </si>
  <si>
    <t>JUNIO</t>
  </si>
  <si>
    <t>JULIO</t>
  </si>
  <si>
    <t>AGOSTO</t>
  </si>
  <si>
    <t>SEPTIEMBRE</t>
  </si>
  <si>
    <t>OCTUBRE</t>
  </si>
  <si>
    <t>NOVIEMBRE</t>
  </si>
  <si>
    <t>DICIEMBRE</t>
  </si>
  <si>
    <t>7644 - Ampliación Gestión para la planeación, ampliación y revitalización de los servicios funerarios prestados en los cementerios de propiedad del distrito capital  Bogotá</t>
  </si>
  <si>
    <t>7569 - Transformación Gestión integral de residuos sólidos hacia una cultura de aprovechamiento y valorización de residuos en el distrito capital  Bogotá</t>
  </si>
  <si>
    <t>7652 - Fortalecimiento gestión para la eficiencia energética del servicio de alumbrado público  Bogotá</t>
  </si>
  <si>
    <t>7628 - Fortalecimiento efectivo en la gestión institucional  Bogotá</t>
  </si>
  <si>
    <t>7660 _ Mejoramiento Subenciones y ayudas para dar acceso a los servicios funerarios del distrito destinadas a la población en condición de vulnerabilidad  Bogotá</t>
  </si>
  <si>
    <t xml:space="preserve">Seguimiento a las Políticas de MIPG a cargo de la Oficina Asesora de Planeación </t>
  </si>
  <si>
    <t>Informe de Seguimiento de las Políticas</t>
  </si>
  <si>
    <t>Consolidación de avances reportados por las mesas técnicas de apoyo</t>
  </si>
  <si>
    <t>Informe consolidado</t>
  </si>
  <si>
    <t>Seguimiento al Plan de Acción de MIPG</t>
  </si>
  <si>
    <t>Informe de avance del Plan de Acción de MIPG</t>
  </si>
  <si>
    <t>Presentación y aprobación del Plan de Acción de MIPG</t>
  </si>
  <si>
    <t>Plan de Acción de MIPG aprobado y publicado.</t>
  </si>
  <si>
    <t>Informe mensual de impactos en medios  y de contenidos generados</t>
  </si>
  <si>
    <t>Matriz balance seguimiento indicadores acciones periodisticas o informe.</t>
  </si>
  <si>
    <t>Matriz de de monitoreo de medios o informe.</t>
  </si>
  <si>
    <t>Comité Primario y Consejo de redaccion</t>
  </si>
  <si>
    <t>Buscar las noticias diarias en todos medios de comunicación</t>
  </si>
  <si>
    <t>Acta de Reunion</t>
  </si>
  <si>
    <t>Cumplimiento de la Resolución 2710 de 2017 (Viene de 2019)</t>
  </si>
  <si>
    <t xml:space="preserve">Operación de la red institucional en sistema dual stack </t>
  </si>
  <si>
    <t>2. Pruebas</t>
  </si>
  <si>
    <t xml:space="preserve">1. Informes IPV6
</t>
  </si>
  <si>
    <t>Impementado IPV6</t>
  </si>
  <si>
    <t>3. Migración</t>
  </si>
  <si>
    <t>Implementación del MSPI dentro de la Entidad</t>
  </si>
  <si>
    <t>Sesiones interactivas y de comunicaciones sobre MSPI</t>
  </si>
  <si>
    <t xml:space="preserve"> Reuniones con el equipo</t>
  </si>
  <si>
    <t>Sensibilizaciones a las dependencias</t>
  </si>
  <si>
    <t xml:space="preserve">Enviar mensajes para las piezas </t>
  </si>
  <si>
    <t>Sensibilizaciones realizadas</t>
  </si>
  <si>
    <t>Elaboración Plan de Contingencia de la continuidad de los servicios TI de la Uaesp</t>
  </si>
  <si>
    <t>Implementación del DRP - Plan de Recuperación de Desastres</t>
  </si>
  <si>
    <t>1. Asignar presupuesto</t>
  </si>
  <si>
    <t>2. Elaboración proceso contractual</t>
  </si>
  <si>
    <t>3. Adjudicación de contrato</t>
  </si>
  <si>
    <t>Software implementado</t>
  </si>
  <si>
    <t>Repositorio de documentos y archivos de la Entidad (Fase I)</t>
  </si>
  <si>
    <t>Modernización de la infraestructura inhalambrica de la Entidad</t>
  </si>
  <si>
    <t>Asignar presupuesto</t>
  </si>
  <si>
    <t>Adjudicación de contrato</t>
  </si>
  <si>
    <t>Activación de licenciamiento</t>
  </si>
  <si>
    <t>Red WiFi</t>
  </si>
  <si>
    <t>Sensibilizar en el uso de la herramienta HELP PEOPLE al personal de la entidad.</t>
  </si>
  <si>
    <t>Sesiones interactivas y comunicaciones sobre el uso de la herramienta</t>
  </si>
  <si>
    <t>Reuniones con el equipo</t>
  </si>
  <si>
    <t>Publicación de los procesos de contratación en el sistema de compra pública</t>
  </si>
  <si>
    <t xml:space="preserve">Procesos contractuales publicados
</t>
  </si>
  <si>
    <t xml:space="preserve">Seleccionar desde la plataforma del SECOP los contratos que cada mes, fueron publicados.
</t>
  </si>
  <si>
    <t xml:space="preserve">Documento con enlaces de los contratos publicados en el  SECOP.
</t>
  </si>
  <si>
    <t>Cargar el documento que contiene enlaces de los procesos que fueron publicados en el SECOP</t>
  </si>
  <si>
    <t>Documento cargado en el drive</t>
  </si>
  <si>
    <t>Seguimiento a las politicas de MIPG  de la Subdirección de Asuntos Legales,</t>
  </si>
  <si>
    <t>Plataforma SIPROJ actualizada</t>
  </si>
  <si>
    <t>Verificación a las politicas de defensa judicial y extrajudicial de la SAL</t>
  </si>
  <si>
    <t>Documentos que contienen procesos cargados por cada abogado del grupo de defansa judicial y extrajudicial de la SAL</t>
  </si>
  <si>
    <t>1. Proyecto de pieza comunicativa</t>
  </si>
  <si>
    <t>2. Pieza comunicativa revisada por la OAC, generándose la versión definitiva de la misma</t>
  </si>
  <si>
    <t>Diseñar la pieza comunicativa que en materia de derecho disciplinario, se determine divulgar</t>
  </si>
  <si>
    <t>Solicitud a la OAC de publicación de la pieza comunicativa</t>
  </si>
  <si>
    <t>Fortalecer , implementar y estandarizar el proceso de producción de abonos a partir del aprovechamiento de los residuos sólidos orgánicos en la planta de Mochuelo Bajo</t>
  </si>
  <si>
    <t>Suscripción del contrato</t>
  </si>
  <si>
    <t>Convenio 565 de 2017
Documento de los avances del acuerdo 344 de 2008</t>
  </si>
  <si>
    <t>Elaborar los estudios previos</t>
  </si>
  <si>
    <t>Elaborar el anáisis del sector</t>
  </si>
  <si>
    <t>Realizar la gestión para el proceso contractual con Asuntos Legales
Adquirir CDR y CRP</t>
  </si>
  <si>
    <t>Contrato suscrito</t>
  </si>
  <si>
    <t>Realizar estudios previos para la caracterización física, química y biológica de los Residuos Solidos Orgánicos generados en las 20 localidades de la ciudad de Bogotá, orientada al diseño de sistemas de tratamiento y valorización de residuos orgánicos en la ciudad mediante procesos aeróbicos, anaeróbicos y de recuperación energética.</t>
  </si>
  <si>
    <t>Elaboración de estudios previos</t>
  </si>
  <si>
    <t>Convenio 565 de 2017 
Guía técnica del aprovechamiento de residuos
Documento de los avances del acuerdo 344 de 2008</t>
  </si>
  <si>
    <t xml:space="preserve">
Elaborar el anáisis del sector</t>
  </si>
  <si>
    <t>Estudios elaborados</t>
  </si>
  <si>
    <t>Adquirir  insumos para la operación de rutas de recolección selectiva de residuos orgánicos y para la senbilización de los usuarios de dichas rutas</t>
  </si>
  <si>
    <t xml:space="preserve">"Cartilla separemos y aprovechemos los residuos orgánicos"
Documento de los avances del acuerdo 344 de 2008
Guía técnica del aprovechamiento de residuos
</t>
  </si>
  <si>
    <t xml:space="preserve">Realizar propuestas de cooperación internacional </t>
  </si>
  <si>
    <t>Propuestas realizadas</t>
  </si>
  <si>
    <t>Elaborar propuesta de realización de memorando de entendimiento entre la Agencia para la Cooperación Alemana para el  Desarrollo (GIZ) y la UAESP.</t>
  </si>
  <si>
    <t>Elaborar propuesta de tecnología de pirogasificación  para participación en la convocatoria a ciudades o Entidades Públicas interesadas en participar  en el proyecto " Soluciones innovadoras para la Reduccción y valorización de residuos" del Fondo  FASEP de la Embajada de Francia con El Servicio Económico Regional.</t>
  </si>
  <si>
    <t>Propuestas elaboradas</t>
  </si>
  <si>
    <t xml:space="preserve">Formulación de un modelo de aprovechamiento </t>
  </si>
  <si>
    <t>Modelo de aprovechamiento que  incluya aprovechamiento de residuos orgánicos - Materiales reciclables. Además, que garantice el fortalecimiento de la población recicladora; supervisión y seguimiento a la operación de ECAS.</t>
  </si>
  <si>
    <t>Estudio de caracterización NCU</t>
  </si>
  <si>
    <t>Trabajar en la formulación del Modelo de Aprovechamiento</t>
  </si>
  <si>
    <t>Modelo de Aprovechamiento</t>
  </si>
  <si>
    <t>Convocatoria, inscripción y elección de representantes de sectores (Recicladores de Oficio - Academia -ONG - Industrial)</t>
  </si>
  <si>
    <t>Delegados elegidos por cada uno de los grupos de interés descritos</t>
  </si>
  <si>
    <t>Decreto 495 de 2016</t>
  </si>
  <si>
    <t>Levantamiento de información secundaria, consolidación de información, elaboración de la línea base, para los componentes de aprovechamiento e inclusión de recicladores</t>
  </si>
  <si>
    <t xml:space="preserve">Componentes de aprovechamiento e inclusión de recicladores en la actualización del PGIRS </t>
  </si>
  <si>
    <t>Construcción de línea base para los componentes de aprovechamiento e inclusión de recicladores</t>
  </si>
  <si>
    <t>Fase preparatoria del ciclo de política pública</t>
  </si>
  <si>
    <t>Formulación de objetivos y metas</t>
  </si>
  <si>
    <t>Formulación de programas y proyectos</t>
  </si>
  <si>
    <t>Plan financiero</t>
  </si>
  <si>
    <t>Reuniones grupos Técnico y Coordinador</t>
  </si>
  <si>
    <t>Revisión por parte de Dirección General</t>
  </si>
  <si>
    <t>Adopción de la modificación del PGIRS vía Decreto Distrital.</t>
  </si>
  <si>
    <t>Documento de propuesta de política de acuerdo con el formato de SDP</t>
  </si>
  <si>
    <t>Árboles de problemas y objetivos para los componentes de aprovechamiento en inclusión de recicladores</t>
  </si>
  <si>
    <t>Matrices con los proyectos y actividades para los componentes de aprovechamiento e inclusión de recicladores</t>
  </si>
  <si>
    <t>Matriz con el plan financiero para los componentes de aprovechamiento e inclusión de recicladores</t>
  </si>
  <si>
    <t>Actas de reunión de las sesiones de los grupos técnico y coordinador</t>
  </si>
  <si>
    <t>Documento preliminar del PGIRS a ser enviado a la Alcaldía Mayor</t>
  </si>
  <si>
    <t>Decreto de adopción de la actualización del PGIRS</t>
  </si>
  <si>
    <t>PGIRS
CONPES 3874 de 2016</t>
  </si>
  <si>
    <t>Elaborar el documento de propuesta y los documentos técnicos de soporte</t>
  </si>
  <si>
    <t>Documento de propuesta de política pública de aprovechamiento</t>
  </si>
  <si>
    <t>01/072020</t>
  </si>
  <si>
    <t>Sesiones de definición de problemas, causas y efectos, sesiones de definición de objetivos, medios y fines, para los componentes de aprovechamiento e inclusión de recicladores</t>
  </si>
  <si>
    <t>Sesiones de discusión de programas y proyectos, elaboración de matrices que contengan proyectos, actividades, objetivos, medios de verificación, cronogramas, para los componentes de aprovechamiento e inclusión de recicladores</t>
  </si>
  <si>
    <t>Elaboración del plan finaciero para los componentes de aprovechamiento e inclusión de recicladores</t>
  </si>
  <si>
    <t>Desarrollo de las sesiones de los grupos técnico y coordinador</t>
  </si>
  <si>
    <t>La dirección general debe revisar y aprobar los documentos relacionados con los componentes de aprovechamiento e inclusión de recicladores</t>
  </si>
  <si>
    <t>Gestionar la adopción del PGIRS mediante acto administrativo</t>
  </si>
  <si>
    <t>1- Elaboracion de estudios previos para la contratación de  los estudios y diseños detallados definitivos fase 3 y elaboración del estudio de impacto ambiental junto con la licencia ambiental para disposición final de los residuos sólidos en el relleno sanitario predio Doña Juana localidad ciudad bolívar.</t>
  </si>
  <si>
    <t xml:space="preserve">
2-Elaboración de estudios previos para la contratación de los Estudios de factibilidad para el sistema de aprovechamiento y valorización de residuos mediante el tratamiento térmico y/o similares con generación de energía y/o subproductos inclu-yendo su análisis costo beneficio y evaluación económica y financiera.</t>
  </si>
  <si>
    <t>3-Elaboración de estudios previos para la contrtacion  de los  Estudios de factibilidad para el sistema de tratamiento de lixiviados del relleno sanitario Doña Juana del distrito capital, mediante el tratamiento térmico y/o similares con generación de energía y/o subproductos incluyendo su análisis costo beneficio y evaluación económica y financiera</t>
  </si>
  <si>
    <t>1- Proceso de licitacion en Secop</t>
  </si>
  <si>
    <t xml:space="preserve">
2-Proceso de licitacion en Secop
</t>
  </si>
  <si>
    <t xml:space="preserve">
3-Proceso de licitacion en Secopo</t>
  </si>
  <si>
    <t>Realizar seguimiento a la separación, traslado del material de rechazo (RSO) y acopio transitorio de los residuos de construcción y demolición – RCD que están mezclados y provienen de los puntos críticos y/o de arrojo clandestino de la ciudad de Bogotá.</t>
  </si>
  <si>
    <t>Cumplir con las actividades establecidas en el Plan de acción y seguimiento de gestión social</t>
  </si>
  <si>
    <t>Efectuar segumiento a los compromisos del Operador CGR según el laudo Arbitral</t>
  </si>
  <si>
    <t>Efectuar  Segumiento al  Cumplimiento de las actividades asociadas al  plan de gestión social</t>
  </si>
  <si>
    <t>Efectuar seguimiento al cumplimiento de las  actividades establecidas en el Plan de acción y seguimiento de gestión social</t>
  </si>
  <si>
    <t>Evidencias seguimiento</t>
  </si>
  <si>
    <t>Actualizar e implementar el Plan Integral de gestión de residuos sólidos PGIRS del Distrito</t>
  </si>
  <si>
    <t>PGIRS actualizado</t>
  </si>
  <si>
    <t>Decreto 495 de 2016 
Decreto 652 de 2018</t>
  </si>
  <si>
    <t>Estimación del Plan Financiero
Análisis de alternativas de solución</t>
  </si>
  <si>
    <t>Actualización de los parámetros de la línea base</t>
  </si>
  <si>
    <t>Revisiones en campo de algunos párametros para actualización de línea base</t>
  </si>
  <si>
    <t>Mesas de trabajo con concesionario, interventoría y otras entidades del Distrito.</t>
  </si>
  <si>
    <t>Documento técnico de soporte que contenga los siguiente:
Fichas de formulación 
Plan financiero y seguimiento para los 8 programas que son competencia de RBL
Línea base actualizada
Informe de visita administrativa y de campo
Actas de reunión</t>
  </si>
  <si>
    <t>Garantizar la operación de  recolección, barrido y limpieza de los residuos sólidos al sitio de disposición final, en el marco de lo dispuesto en el PGIRS; y la supervisión de la recolección, transporte y almacenamiento temporal para disposición final de los residuos hospitalarios y similares generados en el Distrito Capital.</t>
  </si>
  <si>
    <t xml:space="preserve">Cumplir  con las obligaciones y reglamentación del esquema de aseo de Bogotá D.C. y del esquema de hospitalarios 
</t>
  </si>
  <si>
    <t xml:space="preserve">Plan de supervisión y control aprobado.
Informes mensuales de supervisión y control para el tema de aseo y del servicio de hositalarios  </t>
  </si>
  <si>
    <t>Gestionar y recolectar  los residuos mixtos en los puntos críticos de la ciudad.</t>
  </si>
  <si>
    <t>Contar con los contratos para recolectar los residuos mixtos y garantizar el cumplimiento de las obligaciones adquiridas</t>
  </si>
  <si>
    <t>Contar con los contratos para recolectar los residuos mixtos y garantizar el cumplimiento de las obligaciones adquiridas, a través de la interventoría.</t>
  </si>
  <si>
    <t>Planear el plan piloto para optimizar 
 la atención de los puntos críticos.</t>
  </si>
  <si>
    <t>FALTA PRODUCTO</t>
  </si>
  <si>
    <t>Cumplimiento de la Resolución 233 de 2018 de la Secretaría General</t>
  </si>
  <si>
    <t>Cumplimiento al seguimiento del Plan Maestro  Integral de Residuos Sólidos</t>
  </si>
  <si>
    <t>Acta de comité suscrita y aprobada</t>
  </si>
  <si>
    <t xml:space="preserve">Garantizar el cumplimiento de las Instancias de Coordinación enfocadas en el desarrollo del Decreto Distrital 190 de 2006 (PMIRS) y sus modificaciones 
</t>
  </si>
  <si>
    <t xml:space="preserve">
Cumplimiento de la Resolución 233 de 2018 de la Secretaría General</t>
  </si>
  <si>
    <t xml:space="preserve">Garantizar el cumplimiento de las Instancias de Coordinación enfocadas en el desarrollo del Decreto Distrital 500 de 2003 y sus modificaciones </t>
  </si>
  <si>
    <t>Cumplimiento al seguimiento del MUAP a través del Comité de Alumbrado Público del Distrito Capital</t>
  </si>
  <si>
    <t>1. Reuniones con algunos procesos</t>
  </si>
  <si>
    <t>2. Documentos de diseño</t>
  </si>
  <si>
    <t>3. Desarrollo de la aplicación</t>
  </si>
  <si>
    <t>Elaboración proceso contractual</t>
  </si>
  <si>
    <t>MIPG - Mapa de riesgos de Seguridad Digital</t>
  </si>
  <si>
    <t>MIPG - Datos Abiertos</t>
  </si>
  <si>
    <t>Seguimiento a la matriz de riesgos de seguridad digital</t>
  </si>
  <si>
    <t>Registro y/o actualización de DataSet</t>
  </si>
  <si>
    <t>1. Realizar reuniones para el seguimiento de los riesgos</t>
  </si>
  <si>
    <t>1. Realizar reuniones con las dependencias (si aplica).</t>
  </si>
  <si>
    <t>dependencias (si aplica).
2. Analisis y aprobación de no pulicar datos sensibles.</t>
  </si>
  <si>
    <t>3. Publicación DataSet en el Portal: datosabaiertosbogota.gov.co</t>
  </si>
  <si>
    <t>Matriz con el seguimiento</t>
  </si>
  <si>
    <t>DataSet publicados</t>
  </si>
  <si>
    <t>Revisar y aprobar los documentos relacionados con los componentes de aprovechamiento e inclusión de recicladores por parte de Dirección General</t>
  </si>
  <si>
    <t>Linea base de los componentes de aprovechamiento e inclusión de recicladores, de acuerdo con lo establecido en la Resolución 754 de 2014</t>
  </si>
  <si>
    <t xml:space="preserve"> Realizar estudios para la contratacion de la implementación del nuevo modelo de gestion integral de residuos solidos  en disposicion final </t>
  </si>
  <si>
    <t>1- Estudios y diseños detallados definitivos fase 3 y elaboración del estudio de impacto ambiental junto con la licencia ambiental para disposición final de los residuos sólidos en el relleno sanitario predio Doña Juana localidad ciudad bolívar.
2-  Estudios de factibilidad para el sistema de aprovechamiento y valorización de residuos mediante el tratamiento térmico y/o similares con generación de energía y/o subproductos inclu-yendo su análisis costo beneficio y evaluación económica y financiera.
3-Estudios de factibilidad para el sistema de tratamiento de lixiviados del relleno sanitario Doña Juana del distrito capital, mediante el tratamiento térmico y/o similares con generación de energía y/o subproductos incluyendo su análisis costo beneficio y evaluación económica y financiera</t>
  </si>
  <si>
    <t>Base de datos  recoleccion puntos criticos y RCD generados.</t>
  </si>
  <si>
    <t>Efectuar el seguimiento al cumplimiento del porcentaje de separación</t>
  </si>
  <si>
    <t>Realizar Seguimiento al cumplimiento del laudo arbitral por parte del operador del RSDJ</t>
  </si>
  <si>
    <t>Elaborar y ejecutar  el plan de supervisión   y control del servicio de  aseo y del servicio de hospitalarios</t>
  </si>
  <si>
    <t xml:space="preserve">  </t>
  </si>
  <si>
    <t>Soporte estratégico para la toma de decisiones, agregando valor al desempeño institucional de la UAESP.</t>
  </si>
  <si>
    <t>Asesoría y formulación de recomendaciones con alcance preventivo y  de fomento a la cultura del control</t>
  </si>
  <si>
    <t>Incrementar en 2,5 puntos porcentuales el indice de desempeño institucional para el 2020.</t>
  </si>
  <si>
    <t>80% de actividades de prevención desarrolladas</t>
  </si>
  <si>
    <t>100% Informes de auditoría interna realizados y divulgados</t>
  </si>
  <si>
    <t>• Informes de auditoría comunicados a lideres de proceso, representante legal y CICCI.
• Informes Publicados en Página Web</t>
  </si>
  <si>
    <t>Documentos relacionados con el procedimiento de Auditoría Interna, analizados y actualizados</t>
  </si>
  <si>
    <t>• Documentos del Procedimiento de Auditorías internas validados por el equipo auditor designado.
• Solicitud de creación y/o modificación de documentos el procedimientos, si es necesario, producto de análisis</t>
  </si>
  <si>
    <t>Plan de mejoramiento institucional operando de forma sistematizada</t>
  </si>
  <si>
    <t xml:space="preserve">• Pruebas piloto del funcionamiento de PM de forma sistematizada.
• Procedimientos ajustados, conforme a operacionalización sistematizada. </t>
  </si>
  <si>
    <t>80% de No Conformidades tratadas por los procesos de la Entidad.
Jose Ignacio</t>
  </si>
  <si>
    <t>• Email de solicitud de presentación dentro de los 10 días (si aplica)
• Plan de Mejoramiento  Interno Actualizado
• Plan de Mejoramiento publicado en página WEB</t>
  </si>
  <si>
    <t>80% de las Acciones Correctivas evaluadas como cerradas, respecto a programación de cierre, producto de auditorías internas y externas</t>
  </si>
  <si>
    <t>• Plan de Mejoramiento  Interno Actualizado
• Plan de mejoramiento publicado en página WEB</t>
  </si>
  <si>
    <t>80% Acompañamientos efectuados, según solicitud y demanda.</t>
  </si>
  <si>
    <t>• Registros en Calendario OCI
• Actas de visita. 
• Registros de alertas, acompañamientos, asesorías o recomendaciones</t>
  </si>
  <si>
    <t>100% Actividades de prevención y fomento de la cultura del control realizados</t>
  </si>
  <si>
    <t>• Actividades realizadas frente elementos de control referentes a la "Planificación" y propósito de  "auditorias internas"</t>
  </si>
  <si>
    <t>100% de requerimientos de entes externos de control gestionados.</t>
  </si>
  <si>
    <t>• Matriz de respuesta a entes de control actualizada y estados comunicados a lideres de proceso.
• Registros de comunicación a lideres de proceso frente a requerimientos, rendición de la Cuenta, entre otros.</t>
  </si>
  <si>
    <t>Efectuar los lineamientos contenidos en el decreto 847 de 2019</t>
  </si>
  <si>
    <t>Efectuar los lineamientos contenidos en el decreto 197 de 2014</t>
  </si>
  <si>
    <t>1. Revisar y actualizar los instrumentos archivísticos en cumplimiento del Acuerdo 1080 del 2015</t>
  </si>
  <si>
    <t xml:space="preserve">2. Contar con la digitalización del 10 % de los documentos de Archivo de de gestion </t>
  </si>
  <si>
    <t>Optimizar la utilización de los módulos que conforman el aplicativo SI-CAPITAL</t>
  </si>
  <si>
    <t>Generar los desarrollos requeridos en el Aplicativo SI CAPITAL</t>
  </si>
  <si>
    <t>Política Pública para la Gestión Integral del Talento Humano Distrital</t>
  </si>
  <si>
    <t>Ejecutar el Plan de Matenimiento</t>
  </si>
  <si>
    <t>20% adicional de lineamientos efectuados.</t>
  </si>
  <si>
    <t>TRD Actualizadas</t>
  </si>
  <si>
    <t>Aprobacion de TRD por el Comité Interno de Archivo</t>
  </si>
  <si>
    <t>Expedientes organizados</t>
  </si>
  <si>
    <t>Expedientes Digitalizados</t>
  </si>
  <si>
    <t>Inventario FUID</t>
  </si>
  <si>
    <t>Información confiable y oportuna</t>
  </si>
  <si>
    <t>Funcionalidad realizada</t>
  </si>
  <si>
    <t>Plan  de intervención para el mejoramiento del clima laboral, ejecutado   en  un 100%</t>
  </si>
  <si>
    <t>Plan para el Fortalecimiento del teletrabajo en la entidad, ejecutado en  un 100%</t>
  </si>
  <si>
    <t>Plan de  Capacitación  Ejecutado en  un  90%</t>
  </si>
  <si>
    <t>Plan de Bienestar Ejecutado en un 90%</t>
  </si>
  <si>
    <t>Evaluación del SGSST  por encima  del 89% (Sideap)</t>
  </si>
  <si>
    <t>Crear el equipo de defensor al ciudadano.</t>
  </si>
  <si>
    <t>1. Actualizar las TRD de acuerdo con el concepto técnico de revisión y evaluación de instrumentos archivísticos enviado por Consejo Distrital de Archivo de Bogotá.</t>
  </si>
  <si>
    <t>2. Presentación y sustentación de las TRD al comité interno de archivo para su aprobación</t>
  </si>
  <si>
    <t>1. Seguimiento a la funcionalidad del sistema SI CAPITAL</t>
  </si>
  <si>
    <t>2. Realizar cierres oportunos de los modulos que integran el sistema SI CAPITAL</t>
  </si>
  <si>
    <t>3. Realizar conciliaciones al interior de la SAF.</t>
  </si>
  <si>
    <t>1. Solicitar y realizar seguimiento a los desarrollos requeridos</t>
  </si>
  <si>
    <t>Equipo creado y funcionando</t>
  </si>
  <si>
    <t>Actas - Correos</t>
  </si>
  <si>
    <t>Estados financieros</t>
  </si>
  <si>
    <t>Conciliaciones</t>
  </si>
  <si>
    <t>El Desarrollo en Producción</t>
  </si>
  <si>
    <t>Actividades ejecutadas según programación</t>
  </si>
  <si>
    <t>Modernización a tecnologia LED  de 5,000 Luminarias entre los meses de octubre a diciembre de 2020 en algunas Zonas del Distrito Capital</t>
  </si>
  <si>
    <t>5.ooo luminarias modernizadas en tecnologia LED.</t>
  </si>
  <si>
    <t>Informe mensual de supervisión, control y  ejecución a la interventoria de la prestación del Servicio de Alumbrado Público</t>
  </si>
  <si>
    <t>3 Informes mensuales de  supervisión, control y  ejecución a la interventoria de la prestación del Servicio de Alumbrado Público</t>
  </si>
  <si>
    <t>Prestar  servicios funerarios integrales en los cementerios de propiedad del Distrito</t>
  </si>
  <si>
    <t>Informe mensual de seguimiento a la prestación de los Servicios Funerarios en los Cementerios de propiedad del Distrito</t>
  </si>
  <si>
    <t>Informe mensual de supervisión, control y  ejecución a la interventoria de la prestación de los Servicios Funerarios</t>
  </si>
  <si>
    <t>3 Informes mensuales de su supervisión, control y  ejecución a la interventoria de la prestación de los Servicios Funerarios</t>
  </si>
  <si>
    <t>Adelantar procesos de contratación para la adecuación, revitalización y/o modernización de los Cementerios de propiedad del Distrito</t>
  </si>
  <si>
    <t xml:space="preserve">Procesos precontractuales o contractales adelantados para la adecuación, revitalización y/o modernización de los Cementerios de propiedad del Distrito 
</t>
  </si>
  <si>
    <t>375 Subsidios funerarios  autorizados a población en condición de vulnerabilidad</t>
  </si>
  <si>
    <t>Informe mensual de seguimiento a la autorización de los Subsidios Funerarios otorgados</t>
  </si>
  <si>
    <t>267.000 LUMINARIAS</t>
  </si>
  <si>
    <t>Establecer plan de Modernización con el operador de red, en compañía de la Interventoria.</t>
  </si>
  <si>
    <t>Informe   avance de Modernización en el servicio de alumbrado público de Bogotá.</t>
  </si>
  <si>
    <t>consolidar la información correspondientea los  informes de supervisión, control y ejecución.</t>
  </si>
  <si>
    <t>Presentar 3 informes de supervisión, control y ejecución.</t>
  </si>
  <si>
    <t>Realizar seguimiento prestación de los Servicios Funerarios</t>
  </si>
  <si>
    <t>Presentar 3 informes de seguimiento que incluya tipo y cantidad de servicios prestados.</t>
  </si>
  <si>
    <t xml:space="preserve">Realizar los documentos juridicos y tecnicos tendientes a la adecuación, revitalización y/o modernización de los Cementerios de propiedad del Distrito  </t>
  </si>
  <si>
    <t>Presentar informe de los docuMEntos y/o procesos  adelantados</t>
  </si>
  <si>
    <t>Realizar seguimiento a la autorización de los Subsidios Funerarios</t>
  </si>
  <si>
    <t>Presentar 3 informes de seguimiento  a la autorización de los Subsidios Funerarios</t>
  </si>
  <si>
    <t>Plan de comunicaciones implementado e  informe mensual del desarrollo del trabajo periodístico.</t>
  </si>
  <si>
    <t>Implementación de la nueva solución tecnológica de ultima generación</t>
  </si>
  <si>
    <r>
      <t>1.</t>
    </r>
    <r>
      <rPr>
        <sz val="7"/>
        <rFont val="Times New Roman"/>
        <family val="1"/>
      </rPr>
      <t xml:space="preserve">       </t>
    </r>
    <r>
      <rPr>
        <sz val="11"/>
        <rFont val="Calibri"/>
        <family val="2"/>
      </rPr>
      <t>Organización de expedientes por vigencia de acuerdo con las TRD</t>
    </r>
  </si>
  <si>
    <r>
      <t>2.</t>
    </r>
    <r>
      <rPr>
        <sz val="7"/>
        <rFont val="Times New Roman"/>
        <family val="1"/>
      </rPr>
      <t xml:space="preserve">       </t>
    </r>
    <r>
      <rPr>
        <sz val="11"/>
        <rFont val="Calibri"/>
        <family val="2"/>
      </rPr>
      <t>Digitalización de cada uno de los expedientes organizados</t>
    </r>
  </si>
  <si>
    <r>
      <t>3.</t>
    </r>
    <r>
      <rPr>
        <sz val="7"/>
        <rFont val="Times New Roman"/>
        <family val="1"/>
      </rPr>
      <t xml:space="preserve">       </t>
    </r>
    <r>
      <rPr>
        <sz val="11"/>
        <rFont val="Calibri"/>
        <family val="2"/>
      </rPr>
      <t>Levantamiento de inventario FUID de cada unos de los expedientes organizados</t>
    </r>
  </si>
  <si>
    <t xml:space="preserve">Separar  y clasificar el  25% de los residuos provenientes de puntos críticos </t>
  </si>
  <si>
    <t xml:space="preserve">Cumplimiento actividades asociadas al plan de gestión social </t>
  </si>
  <si>
    <t>Seguimiento a medidas de compensación</t>
  </si>
  <si>
    <t>Seguimiento a las actividades asociadas al  plan de gestión social</t>
  </si>
  <si>
    <t>Ejecutar  el Plan anual del sistema de seguridad y salud en el trabajo con 5 actividades para el  cuarto trimestre   de la vigencia</t>
  </si>
  <si>
    <t>Ejecutar  el Plan Bienestar Social e Incentivos  con 13 actividades para el  cuarto trimestre   de la vigencia</t>
  </si>
  <si>
    <t>Ejecutar el Plan Institucional de Capacitación con 17 actividaes para el  cuarto trimestre   de la vigencia</t>
  </si>
  <si>
    <t>Ejecutar  el plan   para el fortalecimiento del teletrabajo  con 2 actividades adicionales a las ya programadas</t>
  </si>
  <si>
    <t>Ejecutar el plan de intervención para el mejoramiento del clima laboral, minimo en un 10%  de las actividades programadas para el cuarto trimestre 2020</t>
  </si>
  <si>
    <t>Actualizar la documentación del proceso de servicio al ciudadano, con su debida aprobacion.</t>
  </si>
  <si>
    <t>Garantizar la infraestructura física para la atención de la ciudadanía.</t>
  </si>
  <si>
    <t>Documentación actualizada y aprobada.</t>
  </si>
  <si>
    <t>Oficina/s dotadas con normatividad vigente, para la atención de la ciudadanía de las diferentes poblaciones.</t>
  </si>
  <si>
    <t>Garantizar la arquitectura tecnológica para la atención de la ciudadanía.</t>
  </si>
  <si>
    <t>Canales de atención virtuales en óptima operación y funcionamiento.</t>
  </si>
  <si>
    <t xml:space="preserve">TRD convalidadas por el Consejo Distrital de Archivo </t>
  </si>
  <si>
    <t xml:space="preserve">3. Envío de las TRD al Consejo Distrital de Archivo para su revisión y convalidación </t>
  </si>
  <si>
    <t xml:space="preserve">TRD convalidadas en el Consejo Distrital de Archivo </t>
  </si>
  <si>
    <t>Plan de mantenimiento ejecutado al 15%</t>
  </si>
  <si>
    <t>Adecuar el punto de atención de la Sede Principal</t>
  </si>
  <si>
    <t>Punto de atención adecuado</t>
  </si>
  <si>
    <t>Herramienta desarrollada y en pruebas</t>
  </si>
  <si>
    <t>FORTALECIMIENTO INSTITUCIONAL</t>
  </si>
  <si>
    <t>PARTICIPACIÓN CIUDADANA</t>
  </si>
  <si>
    <t>ECONOMÍA CIRCULAR EN EL MANEJO INTEGRAL DE RESIDUOS</t>
  </si>
  <si>
    <t>CULTURA CIUDADANA</t>
  </si>
  <si>
    <t>GESTIÓN DE ALUMBRADO PÚBLICO</t>
  </si>
  <si>
    <t>GESTIÓN DE SERVICIOS FUNERARIOS</t>
  </si>
  <si>
    <t>Se publicaron en el SECOP los contratos suscritos por la Unidad, durante el curso del mes de octubre de 2020.</t>
  </si>
  <si>
    <t>Se cargó en el drive compartido por la OAP el documento que contiene los contratos suscritos por la Unidad durante el curso del mes de octubre de 2020 y que fueron subidos al SECOP.</t>
  </si>
  <si>
    <t>Se agregan a la carpeta OnDrive compartida por la OAP, los cuadros en formato excel del SIPROJ WEB, correspondientes a los siguientes abogados, que dan cuenta de la actualización de las actuaciones derivadas de los procesos, en los cuales la Unidad, es sujeto procesal, así: Carlos Alberto Álvarez; Carlos Medellín; Pablo Marquez; Edith Johana Vargas; Juan Carlos Jimémez, Gustavo Romero Álvarez; Juan José Gómez; Marco Andrés Mendosa y Zurek Abogados y Victor Acevedo. Destaca el hecho de que en esta oportunidad, los abogados externos también actualizaron el SIPROJ.</t>
  </si>
  <si>
    <t>Se generó el informe de avance de las políticas del MIPG a través de las herramientas de autodiagnóstico (informe trimeste 3 del 2020)</t>
  </si>
  <si>
    <t>Aunque no ha sido aprobado el Plan de acción del MIPG del segundo semestre del 2020, la entidad ya tiene su plan y le ha dado cumplimiento a las actividades programadas.</t>
  </si>
  <si>
    <t>• La oficina de Control Interno ha venido ejecutando el Plan Anual de Auditorias 2020 de acuerdo con lo programado.
• Durante el 1er semestre del año, se han realizado 15 ejercicios de auditorías internas integradas y/o combinadas de las 32 auditorías internas programadas. Respecto al porcentaje programado del hito a junio 30 en el PAI del 50%, se registra un avance acumulado del 42,5%, con una ejecución de auditorías distribuidas así:
Ene - feb = 7 auditorias.
 Mar - Abr = 5 auditorias.
 May - Jun = 3 auditorias.</t>
  </si>
  <si>
    <t xml:space="preserve">Según PAA 2020,  para los meses de julio y agosto se programaron 4 ejercicios de  auditorias, las cuales se realizaron las 4 auditorias.
1. Auditoria No. 2: Auditoria al SIG informada mediante radicado No. 20201100032623 del 24/07/2020.
2. Auditoria No. 3: Servicio al Ciudadano, informada mediante radicado No. 20201100038163 del 04/09/2020.
3. Auditoria No.5 SISTEMA DE CONTROL INTERNO CONTABLE.
4. Auditoria No.8 Austeridad en el Gasto informada mediante radicado No. 20201100036263 del 20/08/2020. </t>
  </si>
  <si>
    <t>Durante el primer semestre del año, el hito presenta un avance 50% de acuerdo con lo programado. 
El equipo de trabajo de la Oficina de Control Interno realizó la gestión de revisión y análisis de los 12 formatos vigentes del proceso de Evaluación y Mejora, con el propósito de verificar si estos se encuentran actualizados. Como resultado, se consolido en una matriz la verificación realizada con el análisis respectivo de cada formato, concluyendo que la respectiva documentación no requiere modificación y/o actualización</t>
  </si>
  <si>
    <t>Durante el primer semestre del año, el hito presenta un avance del 17%, respecto al 50% programado.
Se planificó la Contratación del Ingeniero de sistemas, con el fin de dar continuidad al Proyecto. En CICCI, según Acta No 1 de 2020, se aprobaron los recursos, entre otros, la del ingeniero.
Aunque se cuenta con los candidatos para la contratación, por motivos de la emergencia sanitaría y las restricciones dispuestas, ha imposibilitado la realización de las entrevistas y pruebas. 
No obstante, se solicitó recursos del Plan de Desarrollo para realizar la gestión de la contratación del Ingeniero de Sistemas que ayude a soportar técnicamente el desarrollo de la labor.</t>
  </si>
  <si>
    <t>El hito de las ”No conformidades con tratamiento” tiene un resultado a cierre del primer semestre del 90%, con un avance en proporción a la meta establecida en el PAI según lo programado del 46%.
De acuerdo con los resultados de las auditorías realizadas, con corte a 30 de junio de 2020, respecto de Planes de Mejoramiento Interno y externo (Contraloría General de la Republica y la Contraloría de Bogotá), se tiene la siguiente gestión:
Total de hallazgos = 219
Hallazgos en tratamiento = 195 (Acciones correctivas)
Hallazgos sin tratamiento = 24 (Acciones sin informar).</t>
  </si>
  <si>
    <t>El hito de las ”Acciones correctivas evaluadas como cerradas” tiene un resultado a cierre del primer semestre del 46% en los planes de mejoramiento (interno y externo), con un avance en proporción a la meta establecida en el PAI según lo programado del 26%.
De acuerdo con la gestión corte a 30 de junio de 2020, se tiene la siguiente gestión:
Total de acciones = 193
Acciones programadas para cierre = 132
Acciones con recomendación cierre = 83
Acciones pendientes de cierre = 110</t>
  </si>
  <si>
    <t>Durante el primer semestre del año se recibieron 50 solicitudes de acompañamiento por parte de las Dependencias, de las cuales la Oficina de Control Interno gestionó en su totalidad, para un avance acumulado del 50%.
Se destaca el acompañamiento a los diferentes comités (Directivo, contratación, conciliación, Coordinación de Control Interno, Seguimiento y Control Financiero, Gestión Institucional, entre otros). Capacitaciones sobre el FURAG, Seguridad informática, Helpeople, tramite de pagos. Talleres de Salud financiera, ANDESCO y clima laboral, y en general asesorías y mesas de trabajo por parte del equipo de la OCI.</t>
  </si>
  <si>
    <t>Durante el primer semestre del año, se han realizado 4 actividades de prevención y fomento de la cultura del control, como se describen a continuación:
1. Se publicó el 2 de enero del 2020, nuevamente el video sobre la definición de Acciones Correctivas y Preventivas en el marco de la prevención y fomento de la CULTURA DE CONTROL en las pantallas de los Televisores de la UAESP.
2. El 12 febrero de 2020 se grabó video por parte del Jefe de la Oficina de Control Interno sobre la gestión en las auditorias 2020.
3. El 19 de febrero se grabaron las capsulas de los Gestores de Integridad con colaboración del jefe de Control Interno.
4. El día 11 de marzo se publica en las pantallas de la entidad un video sobre gestión en las auditorias, como parte de la cultura de control que se promueve desde la Oficina de Control Interno.
El hito presenta un avance el 34%, dado que en el bimestre mayo –junio no se registra avance, y se debe replantear la estrategia, debido a la emergencia sanitaria presentada.</t>
  </si>
  <si>
    <t>Durante el primer semestre del año se realizó el registro del 100% de los requerimientos efectuados por los entes de control e informados a la Oficina de Control Interno. Adicionalmente la Oficina realizó los seguimientos respectivos, elaborando los informes de los meses de enero a junio de 2020.
Estos informes de seguimiento fueron comunicados a la Dirección, Subdirectores y Jefes de Oficina, para su debido monitoreo y gestión.
Por lo anterior, se observa un avance del 50%, de acuerdo con la programación del PAI.</t>
  </si>
  <si>
    <t>Hito no tiene programación para el periodo julio - agosto de 2020.</t>
  </si>
  <si>
    <t xml:space="preserve">Se solicito recursos del plan de desarrollo para realizar la contratación del ingeniero de sistemas que ayude a soportar técnicamente el desarrollo de la labor.  </t>
  </si>
  <si>
    <t>Con corte a 30/08/2020; en el Plan de mejoramiento Interno se encuentran identificados 102 hallazgos; de los cuales, 48 corresponden a No Conformidades (NC) y 54 a observaciones (OB). Para estos hallazgos, se formularon 55 Acciones Correctivas y 63 Acciones de Mejora para un total de 118 acciones. Para los Planes de Mejoramiento Externo, 80 NC (Acciones Correctivas formuladas) contiene el de la Contraloría de Bogotá y 19 NC (Acciones Correctivas) el de la Contraloría General de la República. En total son 201 Hallazgos; de los cuales, 22 del Plan de Mejoramiento Interno, no han comunicado tratamiento por parte de los auditados. Por lo anterior, se concluye que el 89% (179) de los Hallazgos cuentan con el tratamiento respectivo y tan solo el 11%, se encuentran sin tratamiento (22 de 201). En este sentido, se infiere que se viene dando cumplimiento a lo establecido en el Hito Clave del PAI de la OCI.</t>
  </si>
  <si>
    <t>Se observa un total de 219 acciones formuladas para los planes de mejoramiento institucional y externos (Plan de mejoramiento Contraloría de Bogotá D.C., Plan de Mejoramiento Contraloría General de la Republica y Plan de Mejoramiento Veeduría Distrital). Es de aclarar que de las 118 acciones formuladas para el Plan de Mejoramiento institucional 63 son acciones de mejora, para los planes de mejoramiento de la Unidad las acciones a tener en cuenta para esta actividad son las acciones correctivas que en total serían 156, discriminadas de la siguiente manera:
Plan de mejoramiento Interno: 55 acciones correctivas y 63 acciones de mejora.
Se observa que de las 55 acciones correctivas 20 están para cierre por la OCI, 9 en proceso 16 no han comunicado tratamiento y 10 se observan vencidas en proceso.
Plan de Mejoramiento Contraloría de Bogotá: 80 acciones correctivas.
Se observa que de las 80 acciones 21 están para recomendación de cierre ante el ente de control, 45 se observan en proceso dentro de términos y 14 se observan incumplidas, las cuales se pueden consultar en al Plan de mejoramiento publicado en la página web de la unidad.
Plan de Mejoramiento Contraloría General de la Republica: 19 acciones correctivas.
Se observan 19 acciones formuladas de las cuales 8 están para recomendación de cierre ante el ente de control 9 se observan en proceso y 2 incumplidas. Cabe resaltar que la SRBL y la SDF son las responsables de las autoevaluaciones y seguimientos de estas acciones. 
Mediante oficio No. 20191100320961de fecha 23/12/2019, se solicitó a la Contraloría general de la Republica -CGR, realizar el cierre de las 5 acciones de los años 2014 y 2016, ya que se cumplieron en términos establecidos.
Plan de Mejoramiento Veeduría Distrital: 2 acciones correctivas.
Se observan 2 acciones correctivas las cuales también fueron tratadas en el Plan de mejoramiento institucional. Las dos acciones se cerraron en el plan de mejoramiento institucional y se recomendara el cierre ante el ente de control.
De las 156 acciones; con corte al 31 de agosto de 2020, se observa gestión para el cierre de 8 acciones del Plan de Mejoramiento de la Contraloría General de la Republica, 21 acciones para el Plan de Mejoramiento de la Contraloría de Bogotá D.C., 2 acciones para el Plan de Mejoramiento de la Veeduría Distrital y 55 acciones correctivas para el Plan de Mejoramiento Institucional; para un total de 59 acciones gestionadas para el cierre.
De las 156 acciones correctivas formuladas se observa gestión a 59 acciones para cerrar equivalentes al 37.8% del total, tanto para los planes de mejoramiento externos y el plan de mejoramiento institucional.</t>
  </si>
  <si>
    <t xml:space="preserve">Durante los meses de julio y agosto la OCI recibió y participo en 65 solicitudes de asesoría y acompañamientos, las cuales 38 corresponden al mes de julio, 27 al mes de agosto. Así
1.	Comité primario  realizado el 1/07/2020.  Todo  el equipo
2.	Comité de conciliación. 1/7/2020 Dr. Andrés
3.	Reunión informe siproj. 1/7/2020 Dr. Andrés y Harold
4.	Conferencia adaptación y salud 2/07/2020 
5.	Reunión Seguimiento Austeridad en el Gasto. 3/07/2020. Dr. Andrés y Abel
6.	Capacitación Grupo de valor de la eficiencia administrativa – Veeduría. 6/07/2020 –Dr. Andrés 
7.	Comité de contratación. 6/07/2020. Dr. Andrés P.
8.	Comité de Archivo. 7/07/2020.  Dr. Andrés P.  
9.	Charla comunicación asertiva. 9/07/2020. Todos
10.	Comité control interno sector Habitat. 9/07/2020. Dr. Andrés P. 
11.	Seguimiento resultado Auditoria No. 2.  10/07/2020. Dr. Andrés.
12.	Reunión Seguimiento auditoria SIG – MECI – ISO. 10/07/2020. Dr. Andrés.
13.	Primer seguimiento a las acciones incumplidas según Informe final auditoria de regularidad Contraloría de Bogotá D.C. COD 223 PAD 2020. 14/07/2020. Equipo Auditor.
14.	Seguimiento PVE cardiovascular 14/07/2020  Martha 
15.	Decálogo del ciudadano, delegada de Eficiencia y laboratorio. 15/07/2020. Dr. Andrés.
16.	Ciclo formación para pre pensionados 15/07/2020 Abel Osorio
17.	Capacitación Formato informe semestral de seguimiento al sistema de control Interno 16/07/2020. Equipo
18.	Sesión manejo de ansiedad. 16/07/2020.  Abel
19.	Charla Pre pensionados. Motivación al cambio. 17/07/2020. Abel, Martha
20.	Solicitud concepto convocatoria para el proceso de elecciones de las delegaciones al grupo coordinador PGIRS 2020 – 2032  17/07/2020.  Dr. Andrés.
21.	Consulta Control Interno Convocatoria. 21/07/2020.  Dr. Andrés
22.	Comité de conciliación 21/07/2020. Dr. Andrés P
23.	Elección del delegado prestación de servicios públicos 22/07/2020. Dr. Andrés 
24.	Capacitación Mapa de aseguramiento. 23/07/2020.  Equipo.
25.	Módulo 2.  Prepensionado: Manejo de ansiedad. 24/08/2020. Abel
26.	Elección delegado de la academia. 24/07/2020. Andrés P.
27.	Sesión trabajo en equipo. 23/07/2020. Todos
28.	Elección del delegado del sector industrial. 24/072020. Dr. Andrés P
29.	Verificación de información y conocimientos. 27/07/2020. Harold y dr. Andrés
30.	Taller virtual ruta del agua. 27/07/2020. Equipo
31.	Seguimiento cronograma rendición de cuentas 27/07/2020. Iván y Edgar
32.	Capacitación implementación de acciones de prevención conflicto de intereses 28/07/2020. Equipo 
33.	Comité de Contratación. 28/07/2020 Dr. Andrés
34.	Mesas técnicas operativas 29/07/2020. Ivan, Dr. Andrés
35.	Inducción rendición de  cuentas 29/07/2020. Dr. Andrés, Iván y Edgar
36.	Capacitación de la guía de auditoria.  30/07/2020. Equipo
37.	Metodología y reglamentación de funcionamiento de los grupos de coordinación y Técnico del PGIRS. 30/07/2020 Dr. Andrés e Iván
38.	Capacitación Prepensionados, asesoría Legal. 31/07/2020. Abel Osorio 
1	Comité de contratación extraordinario proceso vigilancia. 3/08/2020. Dr. Andrés
2	Planificación Auditoria. Gestión Documental 5/08/2020. Equipo Auditor
3	Segunda sesión Metodología y reglamentación de funcionamiento de los grupos de coordinación y Técnico del PGIRS  5/08/2020. Iván 
4	Comité CICCI. 10/08/2020. Dr. Andrés
5	Dudas Plan Mejoramiento Auditoria Control Interno Anexo 2. SAF 11/08/2020. Harold. Dr. Andrés
6	Comité de Contratación 11/08/2020. Dr. Andrés.
7	Capacitación elaboración de informes de auditoría. 13/08/2020. Equipo Auditor
8	Sesión manejo de estrés 13/08/2020. Equipo
9	Evaluación Desempeño 1er Semestre de 2020. 13 y 18/08/2020 Dr. Andrés y Equipo
10	Charla salud mental 18/08/2020. Equipo
11	Seguimiento de Rendición de Cuentas. 18/08/2020. Dr. Andrés, Edgar e Iván
12	comité de Contratación. 19/08/2020. Dr. Andrés P
13	Inducción y entrenamiento. 20/09/2020 Dr. Andrés-  contratistas.
14	 Sesión liderazgo. Ruta del bienestar laboral y salud mental. 20/0872020. Equipo
15	Sorteo conformación de listas de oferentes proceso UAESP – SAMC-02 -2020. 21/08/2020. Dr. Andrés y Harold.
16	Rumba tropical folclórica con el IDRD - Semana de la prevención y la promoción UAESP. 21/08/2020. Equipo
17	Revisión ajustes evidencias Ev. Previsionales. 21/08/2020. Harold Dr. Andrés.
18	Retroalimentación control interno contable. 25/08/2020.  Abel Osorio María Alejandra.
19	Reunión para la construcción del documento PIGA para en nuevo cuatrienio. 25/08/2020. Iván
20	Comité de conciliación. 25/08/2020. Andrés P
21	Reunión entrenamiento Auditoria No. 4 Y 6. 25/09/2020. Equipo Auditor
22	Sesión prevención y manejo de la depresión. 27/08/2020. Equipo
23	Invitación a la reunión de Webex: Capacitación Virtual Acuerdos de Gestión para Gerentes Públicos. DASCD. Dr. Andrés
24	Reunión instrucciones regreso a la unidad. 28/08/2020.  Equipo
25	Comité de Contratación 28/08/2020. Dr. Andrés
26	Jornada de orientación en temas contractuales. 31/08/2020 Martha y Harold 
27	Comité de conciliación  31/08/2020. Dr. Andrés
Acompañamientos solicitados Vs acompañamientos realizados 65/65
</t>
  </si>
  <si>
    <t>Se hace la publicacion atravez de comunicaciones del video auxilio tengo auditoria el 18/08/2020</t>
  </si>
  <si>
    <t>Se realizó el registro del 100% de los requerimientos efectuados por los entes de control e informados a la OCI, allegados en los meses de julio y agosto en la Matriz diseñada para el seguimiento. Se realizó el respectivo seguimiento y se elaboró informes de julio y agosto los cuales fueron comunicados a la Dirección, Subdirectores y Jefes de Oficina mediante radicados Nos. 20201100033953 del 5/08/2020 y 20201100038243 del 4/09/2020.</t>
  </si>
  <si>
    <t>Según PAA 2020,  para el mes de septiembre,  se programaron 2 ejercicios de  auditorias, las cuales se realizaron de manera integral las auditorias 4 y 6.
1. Auditoria No 4 y 6: Evaluación a la gestión Institucional: Se informo a los jefes de cada mediante los radicados Nos. SSFAP 20201100042283, SAL 20201100044343, SAF 20201100044333, OTIC 20201100044403, OAP 20201100044373, SAPROV 20201100043243, SDF 20201100044223, RBL 20201100044013, OACRI 20201100044003 . Estos radicados fueron enviados los dias 24, 25, 28 y 29/09/2020    
Con base a lo anterior con corte a Septiembre se han realizado 21 auditorias sobre 24 programadas.</t>
  </si>
  <si>
    <t>Hito no tiene programación para el mes de septiembre de 2020.</t>
  </si>
  <si>
    <t>Se realizó el proceso de contratación del Ingeniero de Sistemas, quien realizará la gestión tecnica del desarrollo de la actividad.</t>
  </si>
  <si>
    <t>La evalaucion a los planes de mejoramiento, se realizó en la auditoría No. 6 (3er ciclo). Por lo anterior el avance del hito continua como se reportó en el mes de agosto, es decir una gestión de los hallazgos con tratamiento del 89%.</t>
  </si>
  <si>
    <t>La evalaucion a los planes de mejoramiento, se realizó en la auditoría No. 6 (3er ciclo). Por lo anterior el avance del hito continua como se reportó en el mes de agosto, es decir una gestión de las acciones correctivas para cierre del 38%.</t>
  </si>
  <si>
    <t xml:space="preserve">En el mes de septiembre la OCI recibió y participo en 30 solicitudes de asesoría y acompañamientos. Así._x000D_
1.	Solicitud concejal Rivera. 1/09/2020. Dr. Andrés._x000D_
2.	Modificación para indicadores GUTIC RunMyProcess.  1/09/2020. Martha _x000D_
3.	Sesión gestión del cambio, ruta del bienestar laboral y mental. 2/09/2020_x000D_
4.	Mesas de Trabajo Planes de Acción Políticas de Prevención Daño Antijurídico. 2/09/2020 Harold, Dr Andrés._x000D_
5.	Informe de Gestión interno, y plan de Desarrollo. 3/09/2020. Equipo_x000D_
6.	Comité Distrital de Auditoría.  0/09/2020 Dr. Andrés._x000D_
7.	Charla organización de archivos, implementación e tablas e inventario documental. 8/0972020.  Martha Olaya_x000D_
8.	Sesión trabajo en casa y a familia. 10/09/2020. _x000D_
9.	SUBASTA ELECTRONICA UAESP-SASI-01-2020 11/09/2020. Dr. Andrés._x000D_
10.	Reprogramación Comité de conciliación  11/09/2020. Dr. Andrés_x000D_
11.	Formulación PAI 2020. 14/09/2929. Edgar Ortiz_x000D_
12.	Charla prevención del riesgo Cardiovascular. 14/09/2020 Martha_x000D_
13.	Comité De Contratación. 16/09/2020. Dr. Andrés_x000D_
14.	Sesión Inteligencia emocional en familia - Ruta del Bienestar en familia. 17/09/2020_x000D_
15.	Mesa de Trabajo Plan de Acción Manual Políticas de Prevención Daño Antijurídico. 17/09/2020. Dr. Andrés._x000D_
16.	Capacitación en temas administrativos Archivo y Orfeo. 17/09/2020. María Alejandra Sara Martha_x000D_
17.	Formularios flujo de información estadística. Iván y Dr. Andrés._x000D_
18.	verificación de entrega de información matriz de ejecución presupuestal y proyección de ejecución 2020. 21/08/2020. Dr. Andrés._x000D_
19.	Reunión Auditoria Contable. Equipo auditor._x000D_
20.	Conversatorio Acelerando nuestro bienestar. 23/09/2020 Martha _x000D_
21.	Comité de conciliación. 24/08/2020. Dr. Andrés_x000D_
22.	Plan de Acción Mesas de Trabajo Manual de Políticas de Prevención Daño Antijurídico 24/09/2020. Harold y Dr. Andrés._x000D_
23.	Audiencia de subasta UAESP-SASI-02-2020 25/09/2020. Dr. Andrés._x000D_
24.	Aspectos previos Auditoría Información Financiera. 25/08/2020. Equipo auditor_x000D_
25.	Inicio Seminario Contratación Estatal (40H) - Reunión informativa – 25/09/2020. Harold_x000D_
26.	SEGUIMIENTO A LA NORMATIVIDAD ARCHIVÍSTICA Secretaría General Alcaldía mayor. 28/09/2020. Andrés P_x000D_
27.	Capacitación LIMAY. 28/09/2020. María Alejandra Dr. Andrés_x000D_
28.	Comité Conciliación. 28/09/2020. Dr. Andrés_x000D_
29.	Invitación actualizada: JORNADA DE SOCIALIZACION SIPROJ WEB. 29/09/2020. Dr. Andrés_x000D_
30.	Capacitación SAI-SAE-PERNO. 30/09/2020. María Alejandra y Dr. Andrés._x000D_
_x000D_
Acompañamientos solicitados Vs acompañamientos realizados 30/30_x000D_
</t>
  </si>
  <si>
    <t>Se hace video para el Noticiero Intero "La UAESP te cuenta" Septiembre 9 2020                                            Se publico boletin informativo mes de septiembre en su pagina esta publicado preparate para las auditorias.</t>
  </si>
  <si>
    <t>Se realizó el registro del 100% de los requerimientos efectuados por los entes de control e informados a la OCI, allegados en septiembre en la Matriz diseñada para el seguimiento. Se realizó el respectivo seguimiento y se elaboró informe de septiembre el cual fue comunicado a la Dirección, Subdirectores y Jefes de Oficina mediante radicado Nos. 20201100045463 del 6/10/2020.</t>
  </si>
  <si>
    <t>Según PAA 2020,  para el mes de octubre,  se programaron 4 ejercicios de  auditorias, las cuales se realizo una(1).
1. Auditoria No  15: Verficar aspectos tecnologicos y de sistema de informacion de la UAESP en concordancia con la politica nacional y Distrital de Gobierno Digital. Informada mediante radicado No. 20201100049883 del 29/10/2020. 
Con base a lo anterior con corte a Octubre se han realizado 22 auditorias sobre 28 programadas.</t>
  </si>
  <si>
    <t>Durante el mes de octubre, de acuerdo a la gestión realizada por la OCI, no hubo necesidad de actualizar la documentacion del proceso.</t>
  </si>
  <si>
    <t>En el mes de octubre se convocó reunión con el Jefe de la OTIC y grupo de trabajo cuyo proposito fue la socialización y alcance de la implementación del módulo para la gestión de planes de mejoramiento de la UAESP.
Adicionalmente, se hizo solicitud de los accesos necesarios (Red Privada Virtual) para realizar la actualización de los planes de mejoramiento cargados en la herramienta (vigenicia 2014 - 2019) y ajustes en la parametrización. Se proporcionaron los accesos brindados en la vigencia anterior IP local y puerto de conexión que a la fecha no estan habilitados.
Se ha realizado seguimiento permanente a la puesta en funcionamiento (on line) del aplicaivo, dado que desde el punto de vista de administración de la infraestructura se identificaron novedades en las configuraciones de Roles y Usuarios, que han impedido poner en funcionamiento el servicio virtualizado en la maquina designada para tal fin.</t>
  </si>
  <si>
    <t xml:space="preserve">En el Plan de mejoramiento Interno se encuentran identificados 103 hallazgos; de los cuales, 49 corresponden a No Conformidades (NC) y 54 a observaciones (OB). Para estos hallazgos, se formularon 57 Acciones Correctivas y 63 Acciones de Mejora para un total de 120 acciones. Para los Planes de Mejoramiento Externo, 80 NC (Acciones Correctivas formuladas) contiene el de la Contraloría de Bogotá y 19 NC (Acciones Correctivas) el de la Contraloría General de la República. En total son 202 Hallazgos; de los cuales, 22 del Plan de Mejoramiento Interno, no han comunicado tratamiento por parte de los auditados. Por lo anterior, se concluye que el 89,11% (180) de los Hallazgos cuentan con el tratamiento respectivo y tan solo el 11%, se encuentran sin tratamiento (22 de 201). En este sentido, se infiere que se viene dando cumplimiento a lo establecido en el Hito Clave del PAI de la OCI.
</t>
  </si>
  <si>
    <t>Se realizo seguimiento a los Planes de Mejoramiento de la Contraloría de Bogotá D.C. - PMCB, Contraloría General de la Republica - PMCGR, Veeduria Distrital - PMV e Instituciona - PMIl, mediante la auditoría No. 6 Ciclo 3 en el mes de agosto de 2020.
Se observa un total de 221 acciones para los 4 Planes de Mejoramiento, de las cuales 23 acciones estan para recomendación de cierre en el PMCB, 8 acciones estan para recoendación de cierre en el PMCGR, 2 acciones estan para recomendación de cierre en el PMV y 29 acciones se cerraron en el PMI, para un total de cierre de 62 acciones en los 4 planes de mejoramiento. Por otra partes se observan 101 acciones en proceso, 36 acciones incumplidas y 22 acciones sin tratamiento, estas ultimas solo aplican para el PMI. 
De acuerdo a lo anterior se observa una gestión de las acciones correctivas para cerrar así:  recomedación de cierre (Planes de mejoramiento externo) para 33 acciones y cirre para 29 acciones (plan de mejoramiento institucional) para un total de 62 acciones para cierre equivalentes al 28,5% del total.</t>
  </si>
  <si>
    <t xml:space="preserve">En el mes de octubre se recibieron 20 solicitudes de acompañamiento Así:
1.	Capacitación PREDIS. 1/10/2020. Dr. Andrés y Mara Alejandra.
2.	Sensibilización cargue informes SECOP. 1/10/2020. Dr. Andrés y Mara Alejandra, Sara, Javier y Harold
3.	Aplicativo de Gestión para sistematizar los Planes de Mejoramiento. 2/10/2020. . Dr. Andrés y Javier sarmiento.
4.	Mesa de Trabajo Planes de Acción Manual de Políticas de Prevención del Daño Antijurídico. 7/10/2020.  Dr. Andrés  Pabón y Harold P.
5.	Capacitación OPGET. 2/10/2020. Dr. Andrés y Mara Alejandra-
6.	Centro de escucha. 6/10/2020.  Martha 
7.	Capacitación Gestión de riesgo. 7/10/2020 Equipo Auditor
8.	Comité de Contratación. 13/10/2020. Dr. Andrés Pabón
9.	Desarrollo Acciones Mitigación Manual de Políticas de Prevención Daño Antijurídico. 14/10/2020.  Dr. Andrés Pabón y Harold 
10.	Inducción PIGA. 15/10/2020. Iván Sierra
11.	Audiencia pública de ADJUDICACIÓN UAESP-LP-001-2020. 15/10/2020. Dr. Andrés Pabón
12.	Seguimiento cronograma Rendición de cuentas.  15/10/2020 Iván Sierra
13.	INSTALACIÓN MESAS DE TRABAJO GRUPOS COORDINADOR Y TÉCNICO PGIRS. Dr.  16/10/2020 Andrés Pabón.
14.	Comité de contratación. 19/10/2020. Dr. Andrés Pabón.
15.	inducción jefes para concertación de nuevos funcionarios que se posesionaran desde el viernes 23OCT. 22/10/2020. Dr. Andrés Pabón. 
16.	SORTEO UAESP-03-2020. 23/10/2020. Dr. Andrés Pabón.
17.	Reunión en UAESP de Directivos. 26/10/2020. Dr. Andrés Pabón
18.	Comité Primario MIPG – FONCEP. 27/10/2020. Dr. Andrés Pabón.
19.	Mesa de Trabajo Planes de Acción Manual Políticas de Prevención Daño Antijurídico Subdirecciones RBL y Administrativa y Financiera. 27/10/2020. Dr. Andrés Pabón.
20.	Comité de Contratación. 28/10/2020. Dr. Andrés Pabón.
Acompañamientos solicitados Vs  acompañamientos realizados 20/20
</t>
  </si>
  <si>
    <t>En el mes de octubre se realizó el video " así vamos UAESP", donde el jefe de la OCI intervino para mencionar que actividades hace la Oficina y el aporte a la Entidad.</t>
  </si>
  <si>
    <t>Se realizó el registro del 100% de los requerimientos efectuados por los entes de control e informados a la OCI, allegados en octubre en la Matriz diseñada para el seguimiento. Se realizó el respectivo seguimiento y se elaboró informe de octubre para comunicar a la Dirección, Subdirectores y Jefes de Oficina mediante radicado No. 20201100051633 del 6/11/2020.</t>
  </si>
  <si>
    <t>En la actualidad se implementan acciones de comunicación interna, externa, digital, diseño, producción audiovisual, para el mes de julio.
Estrategia1. Posicionamiento y fortalecimiento de la imagen institucional: 20 contenidos 
Estrategia 2. Gestión y logros de las acciones desarrolladas por la entidad:  14 contenidos 
Estrategia3. Promover el sentido de pertenencia hacia la Uaesp por parte de los funcionarios y/o contratistas: 15 contenidos.</t>
  </si>
  <si>
    <t xml:space="preserve">
Para el mes de julio 2020 se publicaron 232 noticias, de las cuales, el 14,782 % fueron positivas. A continuación, se relacionan la cantidad de noticias de acuerdo con los temas misionales de la Entidad:
RBL: 17 noticias
Aprovechamiento: 11 noticias
Disp.Final: 87 noticias
Alumbrado/Funerarios: 100 noticias
Otros: 17 noticias</t>
  </si>
  <si>
    <t>En la actualidad se implementan acciones de comunicación interna, externa, digital, diseño, producción audiovisual, para el mes de agosto.
Estrategia1. Posicionamiento y fortalecimiento de la imagen institucional: 16 contenidos 
Estrategia 2. Gestión y logros de las acciones desarrolladas por la entidad:  15 contenidos 
Estrategia3. Promover el sentido de pertenencia hacia la Uaesp por parte de los funcionarios y/o contratistas:8 contenidos.</t>
  </si>
  <si>
    <t xml:space="preserve">
Para el mes de agosto 2020 se publicaron 102 noticias, de las cuales, el 14,286 % fueron positivas. A continuación, se relacionan la cantidad de noticias de acuerdo con los temas misionales de la Entidad:
RBL: 5 noticias
Aprovechamiento: 28 noticias
Disp.Final: 16 noticias
Alumbrado/Funerarios: 36 noticias
Otros: 17 noticias</t>
  </si>
  <si>
    <t>En la actualidad se implementan acciones de comunicación interna, externa, digital, diseño, producción audiovisual, para el mes de septiembre.
Estrategia1. Posicionamiento y fortalecimiento de la imagen institucional: 25 contenidos 
Estrategia 2. Gestión y logros de las acciones desarrolladas por la entidad:  8 contenidos 
Estrategia3. Promover el sentido de pertenencia hacia la Uaesp por parte de los funcionarios y/o contratistas: 10 contenidos.</t>
  </si>
  <si>
    <t xml:space="preserve">
Para el mes de septiembre 2020 se publicaron 80 noticias, de las cuales, el 23,75 % fueron positivas. A continuación, se relacionan la cantidad de noticias de acuerdo con los temas misionales de la Entidad:
RBL: 6 noticias
Aprovechamiento: 26 noticias
Disp.Final: 6 noticias
Alumbrado/Funerarios: 13 noticias
Otros: 29 noticias</t>
  </si>
  <si>
    <t>En la actualidad se implementan acciones de comunicación interna, externa, digital, diseño, producción audiovisual, para el mes de octubre.
Estrategia1. Posicionamiento y fortalecimiento de la imagen institucional: 23 contenidos 
Estrategia 2. Gestión y logros de las acciones desarrolladas por la entidad:  24 contenidos 
Estrategia 3. Promover el sentido de pertenencia hacia la Uaesp por parte de los funcionarios y/o contratistas: 9 contenidos.</t>
  </si>
  <si>
    <t xml:space="preserve">
Para el mes de octubre 2020 se publicaron 80 noticias, de las cuales, el 41,04 % fueron positivas. A continuación, se relacionan la cantidad de noticias de acuerdo con los temas misionales de la Entidad:
RBL: 23 noticias
Aprovechamiento: 11 noticias
Disp.Final: 52 noticias
Alumbrado/Funerarios:  31 noticias
Otros: 17 noticias</t>
  </si>
  <si>
    <t>El el presente mes se trabajaron los primeros borradores de los Estudios Previos para las contrataciones en mencion. ( ver evidencias )</t>
  </si>
  <si>
    <t>- En el mes de julio se generaron las siguientes cantidades de residuos (en Toneladas) a partir de los Residuos Proveninentes de Puntos Críticos y/o Arrojo Clandestino - RPCC, luego del correspondiente proceso de separación y clasificación: RPCC: 22.739,99 Disp. Final: 9.773,42 Ingreso PL: 12.964,57 Rechazo: 5.365,67 Madera: 8,5 RCD: 7.590,40</t>
  </si>
  <si>
    <t xml:space="preserve">- Ejecución de la Matriz de Seguimiento a las Obligaciones de la Interventoría en Relación al Laudo Arbitral.
- Reunión LAUDO ARBITRAL - RDJ - Mié 01/07/2020, 'de' 8:30 a 9:00, en la cual se analizan los criterios por medio del cual se implementará la estrategia de Control para el cumplimiento. Matriz, Contrato y asignación de pesos porcentuales a las actividades
- Cuantificacación en pesos  de los Presuntos incumplmientos, indicados en el sancionatorio que actualmente se adelanta. </t>
  </si>
  <si>
    <t xml:space="preserve">1. Convenio 375-2016 UNIVERSIDAD DISTRITAL:_x000D_
* El 8 de julio de 2020, se envió mediante correo electrónico el Acta de Liquidación del convenio a la Universidad Distrital para adelantar la firma por parte de los representantes de la Universidad,  por solicitud del IDEXUD de la Universidad se hizo revisión y verificación de las cifras del convenio se envió documento mediante correo electrónico el 16 de julio del 2020._x000D_
_x000D_
2. Convenio 377-2016 UNIVERSIDAD NACIONAL:  _x000D_
* Se envió correo electrónico a los profesionales de la Subdirección de Administrativa y financiera para averiguar el tema del reintegro realizado por la Universidad Nacional y así mismo, saber el procedimiento para la devolución de $5.460._x000D_
_x000D_
 3. Convenio 178-2018 UNIVERSIDAD DISRITAL:_x000D_
*Se lleva a cabo el pago a los estudiantes por parte de la UDFJC. El convenio finalizó el pasado 30 de junio. _x000D_
_x000D_
4. Convenio 371-2019 UNAD: _x000D_
*Se revisó el informe de ejecución radicado por la Universidad con radicado UAESP 20207000212582._x000D_
*Se realizó el informe se seguimiento y de supervisión para el trámite del segundo desembolso por un valor de $209.512.966._x000D_
_x000D_
5. Convenio 505-2019 UNIVERSIDAD PEDAGÓGICA: Convenio en etapa de liquidación._x000D_
_x000D_
14 de julio se llevó a cabo reunión con la UPN con el fin de evaluar las acciones necesarias para llevar a cabo el convenio en el periodo 2020-2._x000D_
_x000D_
6 Convenio 549-2019 UNIVERSIDAD NACIONAL: Convenio en etapa de liquidación._x000D_
*Actualización de la carpeta contractual con los soportes correspondientes para iniciar con el trámite de liquidación._x000D_
*Se envió correo electrónico a la profesional financiera para la revisión del presupuesto dentro del convenio._x000D_
*Se envió correo electrónico a la Universidad solicitando certificado de parafiscales._x000D_
</t>
  </si>
  <si>
    <t xml:space="preserve">Medida # 5:_x000D_
-En el mes de julio se inicia la elaboración de Estudios Previos para llevar a cabo una consultoría para el tema de redes de Mochuelo Bajo, lo anterior, para avanzar en el cumplimiento a esta medida._x000D_
Medida # 7:_x000D_
- Convenio 565-2017 UNIVERSIDAD NACIONAL- -En liquidación- _x000D_
*Ajustes a la Resolución del pasivo exigible para realizar el último pago por un valor de $11.355.849._x000D_
*Solicitud de CDP a la profesional de la subdirección de Disposición Final._x000D_
_x000D_
Nuevo Convenio: _x000D_
Se consolidaron los Estudios Previos, se está a la espera de que se tome la decisión por parte de las directivas de la entidad  de llevar a cabo el proceso contractual, a fin de dar cumplimiento a la medida de compensación.  Es de aclarar, que se debe hacer reporte semestral del avance del cumplimiento de la medida en las Fichas ICA ante la ANLA, es decir que en el mes de septiembre se debe reportar Ier. semestre del 2020. _x000D_
_x000D_
 Medida # 8 y 9_x000D_
-Contrato 602/19: Se prorroga el contrato hasta el 10/10/20. El contratista de manera reiterada ha solicitado  la necesidad del englobe de los predios para poder llevar a cabo el trámite de la licencia de construcción ante la Curaduría Urbana. _x000D_
_x000D_
-Contrato 558/19 Anklar:_x000D_
Se actualizó informe final con ajustes comentados por el Ingeniero Fredy, proceso con radicado UAESP 20203000026733._x000D_
</t>
  </si>
  <si>
    <t xml:space="preserve">El el presente mes se trabajaron los primeros borradores de los Estudios Previos para las contrataciones en mencion, para que este mes se trabajo con el Area de asuntos legales, y se ajustan las observaciones solicitadas. ( ver evidencias ) </t>
  </si>
  <si>
    <t>En el mes de agosto se generaron las siguientes cantidades de residuos  (en Toneladas) a partir de los Residuos Proveninentes de Puntos Críticos y/o Arrojo Clandestino - RPCC, luego del correspondiente proceso de separación y clasificación:
RPCC:  22.709,73 
Disp. Final: 10.665,98 Ingreso PL: 10.043,75
Rechazo: 4.398,95 
Madera: 15,5
RCD:  5.796,57</t>
  </si>
  <si>
    <t>- Ejecución de la Matriz de Seguimiento a las Obligaciones de la Interventoría en Relación al Laudo Arbitral.
- Reunión Técnico/Jurídica - 4 ago. 2020 / 16:30, para ajustar la Matriz que se va a utilizar dentro del seguimiento de las obligaciones a la interventoría UT InterDJ, en relación al Laudo
- Comité de Seguimiento a las Obligaciones del Contrato de Interventoría con la UT InterDJ - 26 ago. 2020 / 09:00 - En este comité interno, se revisó el cumplimiento de las obligaciones Laudo de la Interventoría UT InterDJ</t>
  </si>
  <si>
    <t xml:space="preserve">1. Convenio 375-2016 UNIVERSIDAD DISTRITAL:_x000D_
* El Acta de liquidación ha sido firmada por los representantes de la Universidad Distrital, se encuentra para firma en la subdirección de Disposición Final por parte del ingeniero Fredy._x000D_
_x000D_
2. Convenio 377-2016 UNIVERSIDAD NACIONAL:  _x000D_
* No hubo avance en el mes de agosto, en julio se envió correo electrónico a los profesionales de la Subdirección de Administrativa y financiera para averiguar el tema del reintegro realizado por la Universidad Nacional y así mismo, saber el procedimiento para la devolución de $5.460, pero aún no se obtiene respuesta. _x000D_
_x000D_
 3. Convenio 178-2018 UNIVERSIDAD DISRITAL:_x000D_
*El convenio finalizó el pasado 30 de junio, se está a la espera del informe final por parte de la UDFJC._x000D_
_x000D_
Nuevo Convenio: _x000D_
*Mediante radicado UAESP 20207000278122, se recibe la propuesta de nuevo convenio con la UDFJC._x000D_
*El equipo ha adelantado el borrador de los estudios previos, estudio de mercado, estudio técnico y matriz de riesgos._x000D_
_x000D_
4. Convenio 371-2019 UNAD: _x000D_
* Actualización de la carpeta contractual con los soportes correspondientes para iniciar con el trámite de liquidación._x000D_
* Se solicitó a la profesional de la Subdirección de Administrativa y financiera el PREDIS correspondiente. _x000D_
_x000D_
Nuevo Convenio: _x000D_
*El día 18 de agosto el equipo social realizó reunión con la abogada de la Subdirección de asuntos legales para tratar los temas pertinentes a los estudios previos, minuta, estudio de mercado y estudio técnico._x000D_
*El 20 de agosto el equipo social realizó reunión con el abogado de la UNAD, para buscar soluciones para beneficiar a los estudiantes que vienen en el proceso de la suscripción del Convenio._x000D_
_x000D_
*Mediante memorando con radicado UAESP 20203000035893, se envió a la subdirección de asuntos legales la solicitud de suscripción del convenio con la UNAD._x000D_
_x000D_
5. Convenio 505-2019 UNIVERSIDAD PEDAGÓGICA: _x000D_
Convenio en etapa de liquidación._x000D_
_x000D_
Nuevo Convenio: _x000D_
*Mediante correo electrónico del 11/08/20 se solicita a la UPN dar respuesta al radicado No. 20203000106021 enviado el 17 de julio._x000D_
*Mediante correo electrónico del 14/08/20 la UPN da respuesta al radicado No. 20203000106021 enviado el 17 de julio._x000D_
*El equipo ha adelantado el borrador de los estudios previos, estudio de mercado, estudio técnico y matriz de riesgos._x000D_
_x000D_
6 Convenio 549-2019 UNIVERSIDAD NACIONAL: Convenio en etapa de liquidación._x000D_
*Se proyectó memorando con radicado UAESP 202030000034103 dirigido a la Subdirección de Asuntos Legales para iniciar con el proceso de liquidación._x000D_
*Se realizó los ajustes respectivos al informe final de ejecución del convenio por instrucciones del jefe. _x000D_
_x000D_
Nuevo Convenio: _x000D_
*El 18 de agosto el equipo social realizó reunión con los representantes de la Universidad Nacional para tratar los temas pertinentes a la suscripción del convenio._x000D_
*El equipo ha adelantado el borrador de los estudios previos, estudio de mercado, estudio técnico y matriz de riesgos._x000D_
</t>
  </si>
  <si>
    <t xml:space="preserve">Medida # 5:_x000D_
-En el mes de agosto se continúa con la elaboración de Estudios Previos y los ajustes al anexo técnico  para llevar a cabo una consultoría para el tema de redes de alcantarillado en Mochuelo Bajo._x000D_
_x000D_
Medida # 7:_x000D_
- Convenio 565-2017 UNIVERSIDAD NACIONAL- -En liquidación- _x000D_
*Se envió el borrador de la Resolución del pasivo exigible a la abogada de la subdirección de Asuntos Legales para la aprobación para continuar con el pago correspondiente._x000D_
_x000D_
Nuevo Convenio: _x000D_
En el mes de agosto se encontraba en proceso de definir la modalidad de contratación para el cumplimiento y ejecución de los recursos._x000D_
_x000D_
 Medida # 8 y 9_x000D_
-Contrato 602/19: Presentación presupuesto por capitulo incluyendo el capítulo de bioseguridad por parte del CONSORCIO ECO-EDISEÑOS del proyecto jardín Infantil y Centro de Desarrollo. _x000D_
El CONSORCIO envía versión final del presupuesto para; revisión y aprobación así: _x000D_
1.Presupuesto de Obra _x000D_
*Presupuesto resumido por capítulos _x000D_
*Presupuesto detallado _x000D_
*Discriminación A.I.U. _x000D_
*Análisis de Precios Unitarios _x000D_
*Lista de materiales _x000D_
2.Especificaciones de Construcción _x000D_
3.Programacion de Obra _x000D_
*Programa resumido por capítulos _x000D_
*Programa detallado _x000D_
4.Memoria cuantificación cantidades de obra _x000D_
*Cimentación y Estructura _x000D_
*Arquitectura _x000D_
5.Cotizaciones _x000D_
_x000D_
-Contrato 558/19 Anklar:_x000D_
*El informe final se encuentra modificándose por parte de los profesionales que acompañaron el proceso para determinar el cumplimiento de las obligaciones por parte del contratista. _x000D_
_x000D_
_x000D_
Nuevo Proceso: _x000D_
Avance de los Estudios Previos del Jardín Infantil y Centro de Desarrollo Comunitario Barrio Paticos, se describe a continuación: El documento principal de los Estudio Previos lo está desarrollando la Arquitecta Elizabeth García, quien lo lleva muy adelantado en su estructura con un porcentaje de avance estimado del 80%. (Está pendiente la licencia de construcción por parte de la Curaduría Urbana). El anexo social lo está desarrollando Rosita Mesa.  La matriz de riesgos fue desarrollada por Karell Useche con un 100% de ejecución. Estudio del Sector a cargo de Néstor Mendoza, 95% de ejecución. (Falta incorporar las conclusiones al documento principal de los Estudios Previos)._x000D_
_x000D_
_x000D_
</t>
  </si>
  <si>
    <t>Se incluyo en el presupuesto la adquisición del software que permitira a la Entidad contar con un datacenter alterno para que cuente con un sistema de continuidad de negocio ante cualquier tipo de eventualidad</t>
  </si>
  <si>
    <t>1. Configuración del protocolo IPV6 en aplicativos y sistemas de comunicaciones, sistemas de almanecmiento y en general de los equipos suceptibles a emplear el direccionamineto IP.</t>
  </si>
  <si>
    <t xml:space="preserve">2. Activación de politicas de seguridad IPV6 en los equipos de seguridad y comunicaciones.
</t>
  </si>
  <si>
    <t>1. Se incluyo en el presupuesto la solución de un sistema inhalambrico para la entidad.</t>
  </si>
  <si>
    <t>2. Se realizaron los documentos para el proceso de contratación y se hizo la radicación en la Subdirección de Asuntos Legales</t>
  </si>
  <si>
    <t>Se realizaron piezas comunicaticas sobre alertas de seguridad</t>
  </si>
  <si>
    <t>Se realizo la primera reunión del proyecto, donde se plasmo la necesidad para dar inicio al levantamineto de información</t>
  </si>
  <si>
    <t>1. Se realizo la primera reunión con la Subdirección de Asuntos Legales, donde se dieron a conocer los procedimientos para definir los documentos que estaran en el repositorio.</t>
  </si>
  <si>
    <t>2. Se hizo la documentación del diseño, para ser presentado para aprobación</t>
  </si>
  <si>
    <t>Se realizo el estudio de mercado y elaboración de los estudios previos para dar inicio al proceso</t>
  </si>
  <si>
    <t>Se realizo el primer ciclo de inducción de la herramienta Helppeople a los funcionarios y contratistas de la entidad</t>
  </si>
  <si>
    <t>La reunión del Comité de Alumbrado públco se celebró el 11 de junio de 2020, cumpliendo el 100% con este entregable</t>
  </si>
  <si>
    <t>Se reporta el dato acumulado de junio a de octubre se modernizaron  5209 luminarias, las localidades que tuvieron  mayor modernización  de luminarias fueron Suba, seguido por Puente Aranda</t>
  </si>
  <si>
    <t>Contratación de nueva interventoría. Contrato Nº 355 del 2020, con la Universidad Nacional de Colombia,el informe de supervisión y control de los meses junio, julio,agosto y septiembre ya fueron reportados y publicados en página web, el mes de octubre se encuentra en consolidación y posterior revisión y publicación</t>
  </si>
  <si>
    <r>
      <t xml:space="preserve">Se presentan de junio a octubre 5 informes que contienen la siguiente informacion de Servicios prestados: inhumación 3.392 , exhumación 1.678, cremación 9.294 alquiler capilla 0, transporte de restos 313, manejo del duelo 0 y asesoría legal 0 </t>
    </r>
    <r>
      <rPr>
        <b/>
        <sz val="11"/>
        <rFont val="Calibri"/>
        <family val="2"/>
        <scheme val="minor"/>
      </rPr>
      <t>TOTAL 14,677</t>
    </r>
    <r>
      <rPr>
        <sz val="11"/>
        <rFont val="Calibri"/>
        <family val="2"/>
        <scheme val="minor"/>
      </rPr>
      <t xml:space="preserve"> servicios prestados</t>
    </r>
  </si>
  <si>
    <t xml:space="preserve">el informe de supervisión y control de  servicios funerarios de los meses junio, julio,agosto y septiembre ya fueron reportados y publicados en página web, el mes de octubre se encuentra en consolidación y posterior revisión y publicación </t>
  </si>
  <si>
    <t>Adquisición e instalación de contenedores, actualización y operación de los hornos y funcionamiento de contenedores refrigerados</t>
  </si>
  <si>
    <t>De junio a a octubre se han tramitado 1058  solicitudes servicios funerarios de las  cuales se autorizaron  a 949 y 109 fueron negadas por no cumplir todos los requisitos, se presenteron requerimientos de subsidios  en los 4 cemeterios proipedad del Distrito</t>
  </si>
  <si>
    <t>Elaboración de estudios previos y análisis del sector para la suscripción de un convenio con la Universidad Distrital Francisco Jose de Caldas.
Entrega a la Subdirección de Asuntos Legales del paquete contractual.</t>
  </si>
  <si>
    <t>* Identificación de objetivos comunes, funciones responsabilidades para la elaboración del memorando de entendimiento, el cual fue focalizado en la formalización y formación de la población recicladora de oficio.
* Coordinación  para la elaboración de la propuesta del Fondo FASEP como ciudad y  Entidad elegible.
* Elaboración del documento borrador de la propuesta del Fondo FASEP para ser socializado con  Secretaría Distrital del Hábitat.
* Exposición de la problematica de residuos sólidos en Bogotá y la necesidad de implementar  nuevas tecnologías en la ciudad, ante la empresa francesa grupo Keran.</t>
  </si>
  <si>
    <t>Se inició la construcción de la propuesta del modelo de aprovechamiento enfocado a: Residuos Orgánicos - Plásticos - Residuos de Construcción y Demolición (pequeños generadores). Se socializa a diferentes grupos de trabajo de la subdirección de aprovechamiento para su revisión y aportes del documento borrador del modelo de aprovechamiento</t>
  </si>
  <si>
    <t>Elaboración de documentos técnicos de soporte: Documento problema, función pública y documento de participación</t>
  </si>
  <si>
    <t>Elaboración documentos  de las elecciones de representantes  del PGIRS</t>
  </si>
  <si>
    <t>Elaboración de documentos para el levantamiento de información de la línea base</t>
  </si>
  <si>
    <t>Árboles de programas y objetivos elaborados</t>
  </si>
  <si>
    <t>Gestión entre la Subdirección de Asuntos Legales y la Subdirección de Aprovechamiento para la elaboración del paquete contractual para el modelo de Selección Abreviada de Menor Cuantía.</t>
  </si>
  <si>
    <t xml:space="preserve">* Revisión de  borrador memorando de entendimiento.
* Reuniones de seguimiento y complementación a los puntos de la propuesta para la convocatoria fondo FASEP.
</t>
  </si>
  <si>
    <t>Se presenta el documento borrador al equipo de despacho de la SDHT. Se realizan reuniones con la Cámara de Comercio de Bogotá para definir los detalles de trabajo conjunto entre el distrito y la CCB de cara a la formulación del modelo de aprovechamiento</t>
  </si>
  <si>
    <t>Entrega de documento de propuesta de política pública (5 hojas) y sus respectivos DTS.
Documento problema
Función pública
Documento participación</t>
  </si>
  <si>
    <t xml:space="preserve">Asistencia y votación en las elecciones de los dos representantes al grupo coordinador del PGIRS por parte de las organizaciones de recicladores </t>
  </si>
  <si>
    <t xml:space="preserve"> Línea base para los componentes de aprovechamiento e inclusión de recicladores</t>
  </si>
  <si>
    <t xml:space="preserve"> Líneas de proyecto para los componentes de aprovechamiento e inclusión de recicladores</t>
  </si>
  <si>
    <t>Recepción y elaboración de ajustes solicitados por Subdirección de Asuntos Legales</t>
  </si>
  <si>
    <t>Elaboración 50% de los estudios previos</t>
  </si>
  <si>
    <t>Elaboración de estudios previos para la adquisición de contenedores y canecas para la disposición y transporte de residuos orgánicos.</t>
  </si>
  <si>
    <t>Seguimiento al borrador de la propuesta del memorando de  entendimiento que se encuentra en revisión en Alemania.
*Reunión con Secretaría Distrital del Hábitat, Universidad Nacional</t>
  </si>
  <si>
    <t>Se estructura un equipo de profesionales en la subdirección de aprovechamiento para apoyar la formulación del modelo. Se realiza un proceso de inducción. Se inician las reuniones de sesión metodologica con la Cámara de Comercio de Bogotá para la construcción del modelo de aprovechamiento</t>
  </si>
  <si>
    <t xml:space="preserve">Envió documento de propuesta de política pública al asesor de despacho de la SDHT de la </t>
  </si>
  <si>
    <t>Componentes de aprovechamiento e inclusión de recicladores en la actualización del PGIRS elaborados</t>
  </si>
  <si>
    <t>Se  pùblica en el secop II la licitaciòn UAESP-SAMC-03-2020 cuyo objeto es "Adecuaciòn de la planta de compostaje y lombricultura, ubicada en el sector mochuelo bajo para el fortalecimiento, implementaciòn y estandarizaciòn dle proceso de producciòn de abonos a partir del aprovechamiento de residuos sòlidos orgànicos" y se responden las observaciones realizadas por los oferentes al proyecto del pliego de condiciones y al proyecto de pliego definitiva</t>
  </si>
  <si>
    <t>Se decide que la caracterizaciòn se realizarà en alianza con la GIZ (Agencia de Cooperaciòn Alemana) y la DBFZ (Alianza Biomasa Alemana)</t>
  </si>
  <si>
    <t>La licitaciòn cuyo objeto es "Adqusiciòn de contenedores, canecas y bolsas plàsticas para la implementaciòn del proyecto Bogotà a cielo abierto en pro de generar una cultura ciudadana en Bogota`",estuvo en revisiòn en la subdirecciòn de asuntos legales para su publicacaciòn en Secop en noviembre.</t>
  </si>
  <si>
    <t xml:space="preserve">* Reunión con el Instituto Alemán de Biomasa-DBFZ a fin de definr acciones de cooperación para el aprovechamiento de residuos orgánicos en Bogotá.
*Reunión con Secretaría del Hábitat, el Grupo de Investigación en Biomasa y Optimización Térmica de Procesos- BIOT de la Universidad Nacional, con el fin de dar a conocer postulación a la convocatoria del Fondo FASEP con el proyecto de pirogasificación.
*Reunión con la Empresa Grupo Keran, SDHT, DDRI y la Uaesp con el fin de hacer seguimiento, revisión y complementación a la propuesta convocatoria Fondo FASEP.
 </t>
  </si>
  <si>
    <t>Desarrollo de las líneas temáticas de los residuos sólidos incluidos en el modelo (orgánicos - plásticos - RCD)
Consolidación de los principios del modelo
Avances en la estructura y desarrollo de los contenidos temáticos propuestos para el modelo de aprovechamiento</t>
  </si>
  <si>
    <t>Se elaboro Modelo económico para el plan Financiero PGIRS Aprovechamiento</t>
  </si>
  <si>
    <t>Se desarrollaron relatorías de las sesiones del grupo coordinador</t>
  </si>
  <si>
    <t>Se suscribe el contrato No. UAESP 632-2020</t>
  </si>
  <si>
    <t xml:space="preserve">Se realiza una alianza con la agencia de cooperaciòn alemana GIZ, quien a travès del Instituto Alemàn de biomasa DBFZ realizarà los estudios con los cuales se analizaràn los resultados de los muestreos del proceso de caracterizaciòn de los residuos orgànicos, entre otros productos.  Por su parte la UAESP realizarà los anàlisis de campo que sean requeridos por DBFZ para adelantar dichos estudios. 
A la fecha esta en espera de las especificaciones tècnicas del trabajo de campo, las cuales seràn enviadas por la DBFZ. con este insumo la UAESP definirà el modelo contractual o la alianza a travès de la cual se obtendrà la informaciòn de campo </t>
  </si>
  <si>
    <t>El proceso de adquisiciòn de insumos para la separaciòn de residuos orgànicos quedò publicado en el Secop II el dìa viernes 13 de noviembre a travès del proceso UAESP-SASI-05-2020. Segùn el cronograma establecido, el contrato serà adjudicado el dìa 18 de diciembre.</t>
  </si>
  <si>
    <t>Articulación con Cámara de Comercio de Bogotá frente a los resultados adelantados por esa entidad y el modelo de aprovechamiento</t>
  </si>
  <si>
    <t xml:space="preserve"> La Política Pública de Aprovechamiento se
encuentra finalizando la fase preparatoria.
</t>
  </si>
  <si>
    <t>Relatorías de las sesiones del grupo coordinador</t>
  </si>
  <si>
    <t>Se suscribieron dos (2) contratos de prestaciónde servicios profesionales con geodestas con el proposito de generar información para la actualización del PGIRS.</t>
  </si>
  <si>
    <t xml:space="preserve">consolidación de información para la línea base </t>
  </si>
  <si>
    <t xml:space="preserve">Se realizaron visitas de campo para verificar la indormación, se anexan los informes </t>
  </si>
  <si>
    <t>Se realizaron las mesas de trabajo, se anexan actas</t>
  </si>
  <si>
    <t>Se cuenta con planes de acción aprobados y con los informes de supervisión y control del mes de junio</t>
  </si>
  <si>
    <t>Se realizó comité y se publicó acta en la página web</t>
  </si>
  <si>
    <t>revisión fichas de formulación y seguimiento plan financiero</t>
  </si>
  <si>
    <t>Se cuenta con planes de acción aprobados y con los informes de supervisión y control del mes de julio</t>
  </si>
  <si>
    <t>Se suscribieron las siguientes adiciones en el marco de los contratos de concesión así:  Adición y Prorroga No 1 a la Adición No 14 al contrato de Interventoría No 396 de 2018, Adición y Prorroga No 1 a la Adición No 11 al contrato de Concesión No 284 de 2018, suscrito con LIMPIEZA METROPOLITANA S.A. E.S.P con el fin de garantizar la recolección de residuos clandestinos en puntos críticos.</t>
  </si>
  <si>
    <t>Se cuenta con planes de acción aprobados y con los informes de supervisión y control del mes de agosto</t>
  </si>
  <si>
    <t>EN SEPTIEMBRE NO SE SUSCRIBIERON ADICIONES</t>
  </si>
  <si>
    <t xml:space="preserve">se realizó la planeación del plan piloto </t>
  </si>
  <si>
    <t>Se cuenta con planes de acción aprobados y con los informes de supervisión y control del mes de septiembre</t>
  </si>
  <si>
    <t>se realiza supervisión a la ejecución de las adiciones, se anexan informes</t>
  </si>
  <si>
    <t>gereferenciación de puntos criticos</t>
  </si>
  <si>
    <t xml:space="preserve"> De acuerdo a la mesa de trabajo con el Archivo de Bogotá el 25 de septiembre, en los siguientes meses, se realizaron los ajustes a las TRD, CCD, FVD, entre otros y  se presentaron al Subdirector Administrativo – Dr. Rubén Perilla </t>
  </si>
  <si>
    <t> </t>
  </si>
  <si>
    <t xml:space="preserve"> Se continúa con la organización de los expedientes en físico para posteriormente ir digitalizándolos, de acuerdo con los contratos solicitados. 
Por la cuarentena del covid-19, no se ha podido retomar las actividades al 100%
</t>
  </si>
  <si>
    <t>El equipo segun decreto esta creado por el subdirector adminstrativo y financier, quien es el defensor ciudadano segun resolucion 332 de 2020. Adicionalmente lo acompaña el un profesional especializado quien lidera el proceso de atencion y otro profesionales quien tramita y atiende los canales de defensor al ciudadano como lo muestra el conmutador general.</t>
  </si>
  <si>
    <t>Los documentos se encuentran actualizados a la fecha, se deben relizar nuevas actualizaciones por cambios en el proceso. tarea que se relizara en 2021</t>
  </si>
  <si>
    <t>Las oficinas de atencion personal tiene por pandemia la estructura basica para la atencion, se cumple la accion.</t>
  </si>
  <si>
    <t>Todos los canales de atencion se encuentra en operacion, adicionalmente se encuentra las redes sociales, por cuanto las PQRS que allegan por alli tambien se radican.</t>
  </si>
  <si>
    <t>El 22 de diciembre se realizo mesa de trabajo de Asistencia Técnica - TRD UAESP con el grupo del Archivo de Bogotá. Pendiente citar al comite de archvio</t>
  </si>
  <si>
    <t> El 6 de noviembre se realizó con el Archivo de Bogotá Mesa de Trabajo Oferta Inventarios Documentales con UAESP
Se comenzó con el levantamiento de inventarios en estado natural de la documentación del archivo de gestión centralizado</t>
  </si>
  <si>
    <t>en el marco de la estrategia para fortalecer el clima laborar  en los componentes del  Fortalecimiento de:
1. Proceso de inducción - reinducción 
2. Entrenamiento en puesto de trabajo:  se adelantaron las siguientes  jornadas 
"1. Jornada de inducción sobre Derecho de petición, realizada el 14 e octubre con la participación de 55 personas.
2. Jornada de inducción - reinducción dobre PIGA, realizada el 15 de octubre con la participación de 62 personas.
3. Jornadas de inducción para el nuevo personal de carrera administrativa realizadas los días 6, 9, 10, 11, 13, 17, 18, 20, 23, 24, 27 y 30 de noviembre, en las que se abordaron las siguientes temáticas: Contextualización general, evaluación de desempeño, SG-SST, situaciones administrativas, herramientas office, orfeo, gestión documental, atención al ciudadano, MIPG - sig, plataforma estratégica, caja de compensación. 
4. Se hizo inducción sobre estudios previos y SECOP II para personal de DF, el 7 de diciembre
5. Se hizo inducción sobre supervisión de contratos  el 9 de diciembre
6. Se hizo inducción sobre PIGA el 18 de diciembre
7. Jornadas de inducción para el nuevo personal de carrera administrativa realizadas los días 1, 2,4, 9, 11, 14, 15, 16, 17, 18, 21 y 22 de diciembre"
(se  anexa   avance de indicador   en el cual se encuentra el plan de intervencion y su ejecución detallada.</t>
  </si>
  <si>
    <t>En el marco del nuevo plan de Accion de la dependencia se adicionaron  dos actividade la de indución y reindución del persona en  materia de teletrabajo.   jornadas adelantadas  así:  Se realizó la Inducción - reinducción en Contextualización General UAESP en la que se trató este tema los días 6, 18 y 27 de noviembre Se realizó la Inducción - reinducción en Contextualización General UAESP en la que se trató este tema los días 6, 18 y 27 de noviembre 
  Así mismo se dio cumplimiento a  la Expedición de la Resolución N° 615 del 2020, mediante la cual se ordenan los gastos de energía, teléfono e internet generados por teletrabajo en la vigencia 2020</t>
  </si>
  <si>
    <t xml:space="preserve">Durante el cuatro  trimestre entre  los meses de   octubre y noviembre se han adelantado 15  jornadas así: 1.	Realización de presentaciones: Se dio inicio al curso de habilidades comunicativas el 1 de octubre, terminandolo el 30 de noviembre
2.	Redacción y Ortografía: Se dio inicio al curso de habilidades comunicativas el 1 de octubre, terminandolo el 30 d noviembre	
3.	Gestión del Cambio:  Se convocó jornada de gestión del cambio realizada por Compensar el 15 de octubre, orientada de forma especial al cambio por efectos de los concursos de méritos en el Distrito. 
4.	Normas, principios y generalidades de la Contratación estatal :  Se dio continuidad en el mes de Octubre al seminario en modalidad virtual denominado “Contratación Estatal”, desarrollado por la Cámara de Comercio de Bogotá, con una intensidad horaria de cuarenta (40) horas, los días lunes, martes, miércoles y jueves de 7:00 am a 9:00 am y sábados de 8:00 am a 10:00 am, iniciando el 28 de septiembre y fializando el 26 de octubre. Este seminario contiene esta temática
5.	Aplicativos internos (Orfeo, Outlook): Se realizó charla sobre power platform (Herramientas Office 365), el día 21 de octubre con el apoyo de microsoft, con la participación de 64 personas :  Se realizaron jornadas de inducción sobre Orfeo los días: 10, 23 y 24 de Noviembre y los días 1 y 22 de diciembre;  Se realizaron jornadas de inducción sobre herramientas Office los días: 9, 20 y 30 de Noviembre y el 15 de diciembre y Se realizó jornada de inducción en runmyprocess el 25 de noviembre
6.	Gestión  documental (Normatividad, procesos y procedimientos):  Se realizaron jornadas de inducción sobre Gestión documental los días 10 y 24 de noviembre 
7.	Plan estratégico de la entidad (Estructura, procesos y procedimientos): Se realizó inducción de plataforma estratégica el 13 de noviembre y los días 2 y 16 de diciembre
8.	Modelos de gestión (MIPG, SIG, MTO): Se realizó inducción de MIPG -SIG el 13 de noviembre y los días 2 y 17 de diciembre
9.	Socialización del Código de Integridad - Valores Organizacionales: Se realizó la Inducción - reinducción en Contextualización General UAESP en la que se trató este tema los días 6, 18 y 27 de noviembre y el 11 de diciembre
10.	Situaciones Administrativas y actualización normativa: Se realizó inducción de situaciones administrativas los días 11 y 18 de noviembre y los días 3 y 18 de diciembre
11.	Sistema de Gestión del Rendimiento (Sistema Tipo evaluación del  Desempeño, teletrabajo): Se realizó inducción sobre evaluación de desempeño los días 6, 17 y 27 de noviembre y el 11 de diciembre
12.	Innovación Pública: Se divulgó el 16 de octubre la charla el rol de la mujer en la innovación pública ofertada por Veeduría Distrital para inscripción de funcionarios
13.	Se divulgó el 15 de diciembre el taller innovación y gestión del conocimiento ofertado por el DASC para inscripción de funcionarios
14.	Gestión del Conocimiento: Se adelantó la sesión de asesoría para la implementación de la política de gestión del conocimiento con el DAFP, realizada el 2 de octubre
15.	Se divulgó el 15 de diciembre el taller innovación y gestión del conocimiento ofertado por el DA
</t>
  </si>
  <si>
    <t xml:space="preserve">Durante lo corrido del 4to trimestre se han  desarrollado las siguientes actividades1.	Se realizó sesión de divulgación de servicios y asesoría con el Fondo Nacional del Ahorro el 16 de diciembre para el nuevo personal, esta actividad reemplaza la que no se realizó en noviembre."	"La actividad de octubre fue adelantada en el segundo trimestre.
2.	Así mismo se continuó con la divulgación de la oferta de actividades de la Caja para tiempos de pandemi y para navidad (Ej: novena y evento de cierre de año)
3.	Promoción de programas para adquisición de vivienda (Feria de Vivienda y Servicios de vivienda): El 18 de noviembre se divulgó la feria de vivienda de Davivienda
4.	Divulgación de beneficios para servidores y colaboradores por las alianzas (Del Distrito y otras):  Se realizaron las siguientes divulgaciones en octubre: Programa fórmate del distrito el 23 de octubre, Curso de artes electrónicas el 22 de octubre, Foro de movilidad el 20 de octubre, Habilit-artes el 5 de octubre, Semana de protección animal el 5 de octubre, Semana de seguridad vial el 2 de octubre, Semana ecodivertida el 2 de octubre.
5.	Se realizaron las siguientes divulgaciones en noviembre: Taller de reparaciones el 25 de noviembre
6.	Se realizaron las siguientes divulgaciones en diciembre: Jornada de actualización de VIH el 1 de diciembre, charla hábitos sobre rueda el 2 de diciembre, Actividades de navidad el 2 de diciembre."	
7.	"Se reaizó jornada de rendición de cuentas el 19 de noviembre, al ser virtual fue convocada 'Jornadas de informes de gestión: para todo el personal, esta actividad homologó la segunda sesión de informe de gestión planeada
8.	se realizó un evento virtual en vivo para el cierre de año 2020, con el concepto de gratitud, en el que se envió mensaje a todos los servidores y colaboradores y se reconoció a los mejores compañeros"	
9.	Celebración día del trabajo decente:  Se envió comunicado en conmemoración al día del trabajo decente el día 7 de octubre
10.	Celebración día del Servidor Público Distrital: Se enviaron comunicados de reconocimiento el día 1 de octubre	
11.	Conmemoración del día de la no violencia contra la mujer: Se envió comunicado en conmemoración al día de la no violencia contra la mujer el 25 de noviembre	
12.	Campaña Orgullo UAESP: En el marco de la celebración del aniversario se enviaron  comunicados de reconocimiento a funcionarios y colaboradores, con el fin de impactar positivamente su orgullo por la entidad	
13.	"Celebración aniversario UAESP:Se realizaron las siguientes actividades: Se enviaron comunicados en el marco de los 26 años de la UAESP, Notas en el noticiero la UAESP te cuenta y boletín de diciembre,  Celebración con evento virtual en vivo el 30 de noviembre
14.	'Campaña ""En este lugar promovemos una Bogotá libre de discriminación""_Adicionalmente se enviaron comunicados alusivos al poblaciones negra, palenquera y afro el 8 y 22 de octubre, el festival por igualdad el 30 de octubre y conversatorio sobre estereotipos el  4 de noviembre dicho reconocimiento en la Gala "Talento al Servicio de Bogotá" celebrada el 1 de octubre
15.	Reconocimiento a la antigüedad: En el marco del aniversario # 26 de la UAESP se reconoció a 7 funcionarios por antigüedad en categoría de más de 25 años de servicio, lo cual se hizo mediante comunicados y en el evento del 30 de noviembre		
16.	Reconocimiento al mejor funcionario por nivel de Carrera Administrativa y de LNR: El 1 de octubre se divulgaron los comunicados de reconocimiento a los mejores funcionarios de carrera administrativa (Carmen Devia, José González y Sergio Jiménez)  y se gestionó el incentivo no pecuniario respectivo, así mismo se tramitó dicho reconocimiento en la Gala "Talento al Servicio de Bogotá" celebrada el 1 de octubre	
</t>
  </si>
  <si>
    <t xml:space="preserve">Durante  lo corrido del   trimetre se ejecutaron la siguientes actividades programadas:  1.	Realizar la evaluación inicial teniendo en cuenta la Resolución 312 de febrero  2019 para el periodo 2020:  se realiza el 24 de Noviembre por parte de los profesionales del SGSST 
2.	Realizar seguimiento a  las reuniones  del Copasst:  el dia 13 de noviembre se realizo acompañamiento al copasst y el dia 17 de Diciembre.
3.	Socializar la Política y objetivos del Sistema de Gestión de Seguridad y Salud en el Trabajo, utilizando los medios que sean necesarios para su difusión:  10 y 17 de  Noviembre, y el 14 de Diciembre  se realizaron  las inducciones  al sistema para la poblacion nueva
4.	Jornada de vacunación: jornadas el 12 y 19 de Noviembrey el 10 y 17 de diciembre
</t>
  </si>
  <si>
    <t>No se ha relizado ninguna actividad por pandemia, debido a que no se pueden generar aglomeracion.</t>
  </si>
  <si>
    <t>No se pudo relizar el envio al concejo distrital de archivo.</t>
  </si>
  <si>
    <t> El 6 de noviembre se realizó con el Archivo de Bogotá Mesa de Trabajo Oferta Inventarios Documentales con UAESP
Se continua con el levantamiento de inventarios en estado natural de la documentación del archivo de gestión centralizado</t>
  </si>
  <si>
    <t xml:space="preserve">Se realizaron visitas de campo para verificar la información, se anexan los informes </t>
  </si>
  <si>
    <t>Se suscribieron las siguientes adiciones en el marco de los contratos de concesión así: Adición No 18 al contrato de Concesión No 283 de 2018, suscrito conPROMOAMBIENTAL DISTRITO S.A.S. E.S.P, Adición No 13 al contrato de Concesión No 284 de 2018, suscrito conLIMPIEZA METROPOLITANA S.A. E.S.P,  Adición No 15 al contrato de Concesión No 285 de 2018, suscrito conCIUDAD LIMPIA BOGOTÁ S.A. E.S.P,  Adición No 15 al contrato de Concesión No 286 de 2018, suscrito conBOGOTÁ LIMPIA S.A.S E.S.P,  Adición No 17 al contrato de Concesión No 287 de 2018, suscrito con ÁREALIMPIA DISTRITO CAPITAL S.A.S E.S.P y la Adición No 17 al contrato de Interventoría No 396 de 2018,  con el fin de garantizar la recolección de residuos clandestinos en puntos críticos</t>
  </si>
  <si>
    <t xml:space="preserve">se Identificaron puntos de acopio para adelantar el piloto y se 
Organizaron las frecuencias de recolección. </t>
  </si>
  <si>
    <t>Se fijó como compromiso del profesional encargado, el anàlisis frente a las Normas de Atributos del Instituto de Auditores Internos.</t>
  </si>
  <si>
    <t>La OCI participó en la jornada virtual convocada por el IDU para resolucion de dudas técnicas con la administración del aplicativo. En este espacio se socializaron las preguntas principales que se han identificado en la administración del aplicativo, toda estas inquietudes requieren de un desarrollo (programación) a la medida ya que acualmente algunas variables no son configurables.
Ante los inconvenientes presentados por la OTIC para poner a disposición el acceso solicitado al aplicativo de PM, La OCI procedió a realizar la configuración del aplicativo en una maquina virtual local que sirva como base a la OTIC para poner en funcionamiento el aplicativo.
En este sentido la OCI remitió memorando 20201100055363 del  25/11/2020 dirigido a la OTIC informando de manera detallada los inconvenientes que se han identificado en la implementación del aplicativo de PM desde el punto de vista técnico y de infraestructura con el propósito de obtener respuesta concreta por parte de la OTIC frente al acceso al aplicativo y el avance logrado en la vigencia 2019. El 5% de avance corresponde a la configuración de la máquina virtual.</t>
  </si>
  <si>
    <t>CORTE NOVIEMBRE/2020: Con corte a 30/11/2020; en el Plan de mejoramiento Interno se encuentran identificados 103 hallazgos; de los cuales, 48 corresponden a No Conformidades (NC) y 55 a observaciones (OB). Para estos hallazgos, se formularon 56 Acciones Correctivas y 68 Acciones de Mejora para un total de 124 acciones. Para los Planes de Mejoramiento Externo, 80 NC (Acciones Correctivas formuladas) contiene el de la Contraloría de Bogotá y 19 NC (Acciones Correctivas) el de la Contraloría General de la República. En total son 202 Hallazgos; de los cuales, 21 del Plan de Mejoramiento Interno, no han comunicado tratamiento por parte de los auditados. Por lo anterior, se concluye que el 89,6% (181) de los Hallazgos cuentan con el tratamiento respectivo y tan solo el 10,4%, se encuentran sin tratamiento (21 de 201). En este sentido, se infiere que se viene dando cumplimiento a lo establecido en el Hito Clave del PAI de la OCI.</t>
  </si>
  <si>
    <t>Se realizó seguimiento a los Planes de Mejoramiento de la Contraloría de Bogotá D.C. - PMCB, Contraloría General de la Republica - PMCGR, Veeduría Distrital - PMV e Institucional - PMIl, mediante la auditoría No. 6 Ciclo 3 en el mes de agosto de 2020.
Se observa un total de 225 acciones para los 4 Planes de Mejoramiento, de las cuales 23 acciones están para recomendación de cierre en el PMCB, 8 acciones están para recomendación de cierre en el PMCGR, 2 acciones están para recomendación de cierre en el PMVD y 38 acciones se cerraron en el PMI, para un total de cierre de 71 acciones en los 4 planes de mejoramiento. Por otra parte, se observan 97 acciones en proceso, 38 acciones incumplidas y 19 acciones sin tratamiento, estas últimas solo aplican para el PMI. 
De acuerdo a lo anterior se observa una gestión de las acciones correctivas para cerrar así:  recomendación de cierre (Planes de mejoramiento externo) para 33 acciones y cierre para 38 acciones (plan de mejoramiento institucional) para un total de 71 acciones para cierre equivalentes al 31,55% del total.</t>
  </si>
  <si>
    <t xml:space="preserve">En el mes de noviembre se recibieron 25 solicitudes de acompañamiento Así:
1.	Comité Primario MIPG- 011-2020 Oficina de Control Interno FONCEP. 4/11/2020. Dr. Andrés Pabón
2.	Invitación Rendición de Cuentas “Una Contraloría aliada con Bogotá 2020” 5/11/2020 Dr. Andrés Pabón
3.	Marcos conceptuales y guía COVID.  Sala Virtual INCP  6/11/2020. Dr. Andrés Pabón
4.	Comité Primario MIPG 010-1 OCI FONCEP. 9/11/2020. Dr. André Pabón
5.	Comité Institucional de Gestión y Desempeño Mar 10/11/2020. Dr. Andrés Pabón
6.	AUDIENCIA ASIGNACIÓN DE RIESGOS UAESP-LP-02-2020 11/11/2020. Dr. Andrés Pabón
7.	Empalme vacaciones 11/11/2020, FONCEP. Dr. Andrés Pabón
8.	SORTEO UAESP-SAMC-05-2020, 17/11/2020, Dr. Andrés Pabón
9.	Comité de Contratación  17/11/2020, Dr. Andrés Pabón
10.	Comité Primario MIPG- Seguimiento semana 17 al 20 de noviembre de 2020, 18/11/2020. Dr. André Pabón
11.	Mesa de Trabajo Contraloría de Bogotá (Aud. 237) 18/11/2020, Dr. Andrés Pabón
12.	Reunión de acercamiento OCI 18/11/2020, María Alejandra Dr. Andrés Pabón
13.	SORTEO UAESP-SAMC-04-2020 18/11/2020, Dr. Andrés Pabón
14.	Convocatoria Extraordinaria Comité I. Gestión y D. Discusión Certificación ISO, 19/11/2020. Dr. Andrés Pabón
15.	Comité de Contratación Jue 19/11/2020. Dr. Andrés Pabón
16.	AUDIENCIA DE RIESGOS UAESP-LP-03-2020 Jue 19/11/2020, Dr. Andrés Pabón
17.	SORTEO UAESP-SAMC-006-2020 Lun 23/11/2020. Dr. Andrés Pabón
18.	Comité Distrital de Auditoría Mar 24/11/2020, Dr. Andrés Pabón
19.	Reunión informativa sobre Belbin Mar 24/11/2020, Dr. Andrés Pabón
20.	Dinámica oportunidad de respuesta Contraloría. 24/11/2020 Dr. André Pabón y Martha Olaya
21.	Comité de contratación, 25/11/2020, Dr. Andrés Pabón
22.	SORTEO UAESP-SAMC-07-2020,  26/11/2020. Dr. Andrés Pabón
23.	SORTEO UAESP-SAMC-08-2020,  27/11/2020. Dr. Andrés Pabón
24.	Audiencia de Adjudicación UAESP-SASI-03-2020, 30/11/2020. Dr. Andrés Pabón
25.	Encargo como Jefe de OCI FONCEP del 11/11/2020 al 3/12/2020. Dr. Andrés Pabón
Acompañamientos solicitados Vs  acompañamientos realizados 25/25
</t>
  </si>
  <si>
    <t>Fue solicitado mediante correo electrónico unas piezas comunicacionales sobre los Roles de Auditoría del 27/11/2020 para la Oficina Asesora de Comunicaciones.  Fueron programadas 4 actividades en el año,, las cuales ya se ejecutaron.  También participamos en la Rendición de Cuentas 2019-2020 .</t>
  </si>
  <si>
    <t>Se realizó el registro del 100% de los requerimientos efectuados por los entes de control e informados a la OCI, allegados en el mes de noviembre en la Matriz diseñada para el seguimiento. Se realizó el respectivo seguimiento y se elaboró informe de noviembre para comunicar a la Dirección, Subdirectores y Jefes de Oficina mediante radicado No. 20201100057593 del 7/12/2020.</t>
  </si>
  <si>
    <t>Informes realizados y publicados Noviembre: Análisis Requerimientos (PQRSD) agosto y septiembre de 2020 (Aud. 3); Informe Auditoría Directiva 03 de 2013. (Aud. 10); Entrega Informe Auditoría Estados Financieros FASE I (Aud. 5); Entrega Informe Auditoría Sistema de Gestión de Seguridad y Salud en el Trabajo (Aud. 11)
Informes realizados y publicados Diciembre: Resultados de verificación de medidas de Austeridad del Gasto (Aud. 10). Adicionalmente, se realizó la auditoría "Gestión documental" informada mediante radicado N° 20201100058383 del 10 de diciembre del 2020, la cual no estaba planificada en el PAA 2020, y se presentó un avance en la ejecución de las siguientes auditorías que se encuentran en desarrollo:
1. "Plan Maestro Integral de Residuos Sólidos" Auditoría N° 12 del PAA 2020:  Según comunicado del auditor designado para el ejercicio, se encuentra en un porcentaje de avance del 70% y se estima entregar informe final para el mes de enero del 2021.
2. "Auditoría a Estados Financieros": Según comunicado del Auditor designado para el ejercicio, lo correspondiente a  la fase 2 y Caja menor, se encuentran en revisión final para entrega el 31 de diciembre del 2020 y para  la fase 3 lleva un porcentaje  de ejecución del  66% y se estima entregar informe final para el mes de enero del 2021.
3. "Evaluación del Sistema de Gestión de la Seguridad de la Información Operante de la UAESP": Según comunicado del Auditor designado para el ejercicio, se encuentra en un porcentaje del 75%  y se estima entregar informe final para el mes de enero del 2021.
De acuerdo con lo anterior, se eviencian 28 trabajos de auditoria de 32 previstos en PAA 2020, (88%), sin embargo al considerar los tres trabajos de auditoria en proceso, el indicador logrará estar en el 96,9%</t>
  </si>
  <si>
    <t>Indagamos el Marco Internacional para la Práctica Profesional de la Auditoría Interna vigente (año 2017) e iniciamos la elaboración de la Estructura de la Matriz de la Evaluación frente a dichas normas.</t>
  </si>
  <si>
    <t xml:space="preserve">En el mes de diciembre se desarrolló reunion presencial con el Jefe de la OTIC, en este espacio se expuso el aplicativo de PM en funcionamiento en un entorno local (Maquina Virtual) y se reiteró la necesidad de poner en funcionamiento el aplicativo de PM en los servidores de la UAESP para actualizar el PM vigente en la entidad. 
Se propuso por parte de la OCI asisitir técnicamente al area de infraestructura de la OTIC en todo lo relacionado con la puesta en marcha del aplicativo de PM, El jefe de la OTIC inidicó que se reuniria con el administrador de infraestructura  tecnologica de la UAESP para fijar plan de trabajo e informar a la OCI, a la fecha no se ha comunicado el desarrollo de acciones en este sentido.  </t>
  </si>
  <si>
    <t xml:space="preserve">En el Plan de mejoramiento interno se encuentran identificados 59 No conformidades (NC)de las cuales 14 no cuentan con tratamiento. Para los planes de mejoramiento externos (Contraloría General de la República, Contraloría de Bogotá y Veeduría) se evidenció que hay actualmente 79 hallazgos con tratamiento.
Por lo anterior se concluye que hay actualmente 138 No conformidades de las cuales 14 no cuentan con tratamiento, alcanzando un cumplimiento del indicador en un 89.5% es decir 9 puntos por encima de la meta planeada. </t>
  </si>
  <si>
    <t>Se observa un total de 231 acciones, 71 acciones de mejora y 160 acciones correctivas para los 4 Planes de Mejoramiento. Por lo anterior se debe aclarar que las acciones correctivas son a las que se realiza el seguimiento para verificar el cierre y con corte a la vigencia 2020, es decir se verificara el cierre de 138 acciones correctivas con corte a 31 de diciembre de 2020. Aclarando para el PMI 71 acciones son de mejora y 5 acciones se verificará el cierre en 2021, para el PMCB de las 80 acciones correctivas para 22 se verificará el cierre en la vigencia 2021.
 • PMCB = 58 acciones correctivas formuladas, de las cuales el ente de control cerro 4, 17 se observan para recomendación de cierre, 23 se observan en proceso y 14 como incumplidas.
 • PMCGR = 19 acciones correctivas formuladas, de las cuales 8 se observan para recomendación de cierre, 9 en proceso y 2 como incumplidas. 
• PMVD = 2 acciones correctivas formuladas las cuales se observan para recomendación de cierre. 
• PMI = 59 acciones correctivas formuladas, de las cuales 23 se observan cerradas, 11 en proceso, 15 sin tratamiento y 10 en proceso incumplidas. 
En total se observan 138 acciones correctivas formuladas con corte a la vigencia 2020 de las cuales 54 acciones están para cierre, es decir el 39.1%.</t>
  </si>
  <si>
    <t>En el mes de diciembre se recibieron 20 solicitudes de acompañamiento Así:
1.	Jornada de Socialización de la Circular 35 - Éxito procesal. 1/12/2020 Dr. Andrés P.
2.	Reprogramación - Nueva fecha Invitación Metodología riesgos de corrupción Trámites y servicios. 2/12/2020. Dr. Andrés Pabón
3.	Coordinación sesiones para SAF Jue 3/12/2020. Dr. Andrés Pabón
4.	SORTEO UAESP-SAMC-11-2020 Jue 3/12/2020. Dr. Andrés Pabón
5.	SEGUNDA VISITA A LA ENTIDAD SHD  segunda reunión de acompañamiento al proceso contable Jue 3/12/2020.  María Alejandra y Dr. Andrés Pabón
6.	Entrega encargo Jefe OCI Jue 3/12/2020. Dr. Andrés Pabón
7.	Comité de Contratación Lun 7/12/2020. Dr. Andrés Pabón
8.	Jornada de Socialización Circular Pagos. 9/12/2020. Dr. Andrés Pabón.
9.	Lineamientos PAI. 10/12/2020 Iván Sierra
10.	Inducción planes de mejoramiento y rendición de la cuenta Vie 11/12/2020. Dr. Andrés Pabón
11.	Sensibilización CI a SAF (Grupo de Apoyo Administrativo) Lun 14/12/2020. Dr. Andrés Pabón
12.	Sensibilización de CI a SAF (Grupo de Apoyo Logístico) Mar 15/12/2020. Dr. Andrés Pabón
13.	Sensibilización de CI a SAF (Grupos Contabilidad/Financiera/Presupuesto/Tesorería). 16/12/2020 Dr. Andrés Pabón
14.	Reunión Definición Mesa Técnica SST ó Comité de SST. 16/12/2020.  Andrés Pabón
15.	Formulación PAAC 2021 - Caracterización de usuarios. 16/12/2020. Dr. Andrés Pabón, Erika Huari e Iván Sierra.
16.	Sensibilización de CI a SAF (Grupo Atención al ciudadano - PQRs) 16/12/2020, Dr. Andrés Pabón
17.	Sensibilización de CI a SAF (Grupo Talento Humano). 17/12/2020. Dr. Andrés Pabón
18.	Comité Distrital de Auditoría. 18/12/2020. Dr. Andrés Pabón
19.	AUDIENCIA DE ADJUDICACIÓN UAESP-LP-03-2020 Lun 21/12/2020. Dr. Andrés Pabón
20.	COMITE DE CONCILIACIÓN Lun 28/12/2020. Dr. Andrés Pabón
 Acompañamientos solicitados Vs  acompañamientos realizados 20/20</t>
  </si>
  <si>
    <t>Capacitación "Inducción planes de mejoramiento y rendición de la cuenta" 11/12/2020.
Asì mismo, se realizaron capacitaciones frente al Contro Interno  en los grupos de trabajo de la Subdirecciòn Administrativa y Financiera durante el mes de diciembre. En conclusión se 
evidencia que se hicieron todas las actividades de control frente a las programadas.</t>
  </si>
  <si>
    <t>Se realizó el registro del 100% de los requerimientos efectuados por los entes de control e informados a la OCI, con corte a diciembre 27, en la Matriz diseñada para el seguimiento. Se está realizando el respectivo seguimiento y se elaborara el informe con corte al 27 de diciembre de acuerdo a los lineamientos dados en comité primario del 22/12/2020, para el envío a la Dirección General, Subdirectores y Jefes de oficina, en la primera semana de enero 2021.</t>
  </si>
  <si>
    <t xml:space="preserve">El el presente mes se continuo trabajando en  los Estudios Previos para las contrataciones en mencion, para que este mes se trabajo con el Area de asuntos legales, y se ajustan las observaciones solicitadas. ( ver evidencias ) 
</t>
  </si>
  <si>
    <t>- En el mes de septiembre se generaron las siguientes cantidades de residuos  (en Toneladas) a partir de los Residuos Proveninentes de Puntos Críticos y/o Arrojo Clandestino - RPCC, luego del correspondiente proceso de separación y clasificación:
RPCC:  23.239,39 
Disp. Final: 13.974,54 
Ingreso PL: 9.264,85
Rechazo: 3.183,31 
Madera: 10,0
RCD:  6.166,16</t>
  </si>
  <si>
    <t>1. Se emitieron las observaciones al informe Semestral de interventoría InterDJ, con respecto al seguimiento y verificación al cumplimiento del Laudo Arbitral.
2. Mesa de trabajo - Incorporación del Laudo Arbitral en la Matriz de Obligaciones  para generar seguimiento y Control.</t>
  </si>
  <si>
    <t xml:space="preserve">1. Convenio 375-2016 UNIVERSIDAD DISTRITAL:
* El Acta de liquidación ha sido firmada por los representantes de la Universidad Distrital, se en-cuentra para firma en la subdirección de Disposición Final por parte del ingeniero Fredy.
2. Convenio 377-2016 UNIVERSIDAD NACIONAL:  
* El proceso de liquidación se encuentra para aprobación en la subdirección de Asuntos Legales
3. Convenio 178-2018 UNIVERSIDAD DISRITAL:
*El convenio finalizó el pasado 30 de junio, el 08/09/2020 la UDFJC radicó el informe final, se ela-boró borrador de Acta de Liquidación y se está a la espera de que la universidad nos envié el certificado de ejecución de sus aportes en especie.
Nuevo Convenio: 
*El equipo de Gestión social realizó los estudios previos, estudio de mercado, anexo técnico, matriz de riesgos para la suscripción del convenio. 
*El día 25 de septiembre se suscribe el Convenio No. 437/20 con la UDFJC y  se envió el Acta de Inicio para firma por parte de la UDFJC. 
4. Convenio 371-2019 UNAD: 
*Se elaboró informe final de ejecución y acta de liquidación del convenio 371-2019
*Se envió el informe final de ejecución y acta de liquidación para aprobación de la profesional de la parte financiera para continuar con el trámite de liquidación.
*Se proyectó oficio con radicado UAESP 20203000132731 dirigido a la Universidad UNAD, solici-tando la certificación de contrapartida y los documentos de los solicitantes al convenio del semestre 2020 I. 
Nuevo Convenio No. 410/20: 
*El equipo de Gestión social realizó los estudios previos, estudio de mercado, anexo técnico, matriz de riesgos para la suscripción del convenio. 
*El día 18 de septiembre se suscribe el Convenio No. 410/20 con la UNAD y  se envió el Acta de Inicio para firma por parte de la UNAD. 
5. Convenio 505-2019 UNIVERSIDAD PEDAGÓGICA: 
Convenio en etapa de liquidación.
Nuevo Convenio: 
*Se envió correo el pasado 22/09/2020 a la UPN, en donde se compartían los Estudios Previos y los respectivos soportes para adelantar el proceso de revisión por parte de la UPN, en tan sentido, se hizo la revisión conjunta y se consolidaron los documentos para la suscripción del convenio el pasado 30 de septiembre, se está a la espera de poder adelantar la solicitud de CDP para una vez se tenga dicho documento poder enviar el proceso a la SAL.
6 Convenio 549-2019 UNIVERSIDAD NACIONAL: Convenio en etapa de liquidación.
*El proceso de liquidación se encuentra para aprobación en la subdirección de Asuntos Legales mediante radicado UAESP 202030000034103
Nuevo Convenio: 
*El equipo ha adelantado el borrador de los estudios previos, estudio de mercado, estudio técnico y matriz de riesgos, se envió a la UN para revisión y consulta con el área jurídica. 
</t>
  </si>
  <si>
    <t xml:space="preserve">Medida # 5:
-En el mes de septiembre se envía a SAL mediante correo electrónico los Estudios Previos,  de los estudios y diseños detallados para completar al 100 las redes de alcantarillado sanitario y pluvial de mochuelo alto y mochuelo bajo y la optimización de la planta de aguas residuales de ambos sectores, en la localidad de Ciudad Bolívar, se tiene CDP No. 969 por valor de 1,685,287,695 del 25 de septiembre. 
Medida # 7:
- Convenio 565-2017 UNIVERSIDAD NACIONAL- -En liquidación- 
* Se envió la Resolución del pasivo exigible al profesional de la subdirección administrativa y financiera para la firma del subdirector Rubén para continuar con el trámite de pago.
Nuevo Convenio: 
En el mes de septiembre se consolidó todo el proceso precontractual para subir el proceso a página en el mes de octubre. 
 Medida # 8 y 9
-Contrato 602/19: 
* El Consorcio ha dado respuestas a cada una de las observaciones de carácter técnico a la fecha el proyecto cumple técnicamente a las observaciones ante la Curaduría Urbana No. 1.
* Con respecto al trámite de Licencia de Construcción que adelanta la Consultoría Eco-ediseños, se atendieron las observaciones de la Curaduría, (excepto las prediales) y se radicaron nuevamente.
* No se han logrado allegar a la Curaduría las escrituras de los dos (2) predios que están en proce-so de escrituración por parte de la SAL.
-Contrato 558/19 Anklar:
* El informe final se encuentra en revisión por parte del profesional de la subdirección de Disposición Final encargo del tema de maquinarias.
Nuevo Proceso: 
Se terminó la Formulación de los Estudios Previos para el proceso de contratación de la Construc-ción del Centro Comunitario y se iniciaron las mesas de trabajo con Asuntos legales para la Cons-trucción de los pre-pliegos.
Se inició la Formulación de los Estudios Previos para la contratación de la Interventoría del Centro Comunitario.
</t>
  </si>
  <si>
    <t>S+AY93+BA96</t>
  </si>
  <si>
    <t xml:space="preserve">1- Elaboracion de estudios previos para la contratación de  los estudios y diseños detallados definitivos fase 3 y elaboración del estudio de impacto ambiental junto con la licencia ambiental para disposición final de los residuos sólidos en el relleno sanitario predio Doña Juana localidad ciudad bolívar. , para el presente mes se realizo: 
1.1. Publicacon de  estudios Previos 
1.2. Publicacion de Pliegos preliminar 
1.3. Respuesta a las observaciones del Pleigo de Condiciones
la Evidencia en general de los avances en el proceso de contratacion se pueden evidenciar en el siguiente link: https://www.secop.gov.co/CO1BusinessLine/Tendering/ContractNoticeView/Index?prevCtxLbl=Buscar+procesos&amp;prevCtxUrl=https%3a%2f%2fwww.secop.gov.co%3a443%2fCO1BusinessLine%2fTendering%2fContractNoticeManagement%2fIndex&amp;notice=CO1.NTC.1548056
</t>
  </si>
  <si>
    <t>2-Elaboración de estudios previos para la contratación de los Estudios de factibilidad para el sistema de aprovechamiento y valorización de residuos mediante el tratamiento térmico y/o similares con generación de energía y/o subproductos inclu-yendo su análisis costo beneficio y evaluación económica y financiera , para el presente mes se realizo: 
2.1. Publicacon de  estudios Previos 
2.2. Publicacion de Pliegos preliminar 
2.3. Respuesta a las observaciones del Pleigo de Condiciones
la Evidencia en general de los avances en el proceso de contratacion se pueden evidenciar en el siguiente link: https://www.secop.gov.co/CO1BusinessLine/Tendering/ContractNoticeView/Index?prevCtxLbl=Buscar+procesos&amp;prevCtxUrl=https%3a%2f%2fwww.secop.gov.co%3a443%2fCO1BusinessLine%2fTendering%2fContractNoticeManagement%2fIndex&amp;notice=CO1.NTC.1592307 .</t>
  </si>
  <si>
    <t>3-Elaboración de estudios previos para la contrtacion  de los  Estudios de factibilidad para el sistema de tratamiento de lixiviados del relleno sanitario Doña Juana del distrito capital, mediante el tratamiento térmico y/o similares con generación de energía y/o subproductos incluyendo su análisis costo beneficio y evaluación económica y financiera, para el presente mes se realizo: 
3.1. Publicacon de  estudios Previos 
3.2. Publicacion de Pliegos preliminar 
3.3. Respuesta a las observaciones del Pleigo de Condiciones
la Evidencia en general de los avances en el proceso de contratacion se pueden evidenciar en el siguiente link:  
https://www.secop.gov.co/CO1BusinessLine/Tendering/ContractNoticeView/Index?prevCtxLbl=Buscar+procesos&amp;prevCtxUrl=https%3a%2f%2fwww.secop.gov.co%3a443%2fCO1BusinessLine%2fTendering%2fContractNoticeManagement%2fIndex&amp;notice=CO1.NTC.1555638</t>
  </si>
  <si>
    <t>- En el mes de octubre se generaron las siguientes cantidades de residuos  (en Toneladas) a partir de los Residuos Proveninentes de Puntos Críticos y/o Arrojo Clandestino - RPCC, luego del correspondiente proceso de separación y clasificación:
RPCC:  22.875,16 
Disp. Final: 13.762,17 
Ingreso PL: 9.112,99
Rechazo: 2.734,19 
Madera: 15,5
RCD:  6.362,70</t>
  </si>
  <si>
    <t xml:space="preserve">
Se generó Presentación de la Directora ante la Contraloría: 
1. EJECUCIÓN DE LAS OBLIGACIONES DEL LAUDO ARBITRAL EN LA VIGENCIA 2019.​ (Matriz)
2. CUÁLES SON LOS ARGUMENTOS PARA LA PRESENTACIÓN DEL INCUMPLIMIENTO DEL LAUDO ARBITRAL.​ (10 Diaposotivas)
Comité Técnico con el funcionario contratado para el seguimiento de la Información del Laudo Arbitral que se adelanta en ocasión a la operación del Relleno, en lo correspondiente a automatización . Adicionalmente se le da una explicación detallada del estado actual del seguimiento al Laudo Arbitral y del procedimiento de respuesta ante presuntos incumplimientos.
</t>
  </si>
  <si>
    <t xml:space="preserve">1. Convenio 375-2016 UNIVERSIDAD DISTRITAL:
* El proceso de liquidación lo firmó la UDFJC y por parte de UAESP el Ingeniero Fredy Subdirector de Disposición Final y la directora Luz Amanda Camacho. 
2. Convenio 377-2016 UNIVERSIDAD NACIONAL:  
* El proceso se encuentra para aprobación de acta de liquidación por parte de la Subdirección de Asuntos Legales, la abogada que lleva el proceso, indico que se encuentra en revisión parte de la coordinadora.
3. Convenio 178-2018 UNIVERSIDAD DISRITAL:
*El convenio finalizó el pasado 30 de junio, el 08/09/2020 la UDFJC radicó el informe final, se ela-boró borrador de Acta de Liquidación y se está a la espera de que la universidad nos envié el certificado de ejecución de sus aportes en especie.
4. Convenio . 437-2020 UNIVERSIDAD DISRITAL:: 
* El 19 de octubre se realizó primer comité técnico con la Universidad.
* La convocatoria se realizará desde el 23 de octubre al 06 de noviembre de 2020.
5. Convenio 371-2019 UNAD: 
*Se elaboró informe final de ejecución y acta de liquidación del convenio 371-2019
*Se envió el informe final de ejecución y acta de liquidación para aprobación de la profesional de la parte financiera para continuar con el trámite de liquidación.
*Se proyectó oficio con radicado UAESP 20203000132731 dirigido a la Universidad UNAD, solici-tando la certificación de contrapartida y los documentos de los solicitantes al convenio del semestre 2020 I. en el mes de octubre no existe avance.
6. Convenio No. 410/20 UNAD: 
*El 8 de octubre se realizó primer comité técnico entre el equipo social jurídico de Disposición Final y el abogado de la Universidad para tratar los siguientes temas:
Presentación del equipo UNAD-UAESP.
Acta de inicio.
Identificación de periodos de convocatoria 
Metodología para la recepción de documentos de estudiantes interesados en pertenecer al con-venio.
Fecha de verificación de documentos.
Fecha de publicación de resultados.
*La convocatoria se realizó desde el 13 de octubre al 20 de octubre de 2020.
*El 22 de octubre de 2020 se reúne el equipo social y el abogado de la Universidad para realizar la verificación de los documentos de los estudiantes interesados en pertenecer al convenio, se presentaron 106 personas de las cuales se han seleccionado 66 estudiantes.
*El 24 de octubre de 2020 el abogado de la Universidad envío correo a los estudiantes con el pro-cedimiento para gestionar el descuento por pertenecer al convenio.
*Los estudiantes realizan su proceso de registro para el semestre 16_06 hasta el 31 de octubre de 2020
7. Convenio 505-2019 UNIVERSIDAD PEDAGÓGICA: 
Convenio en etapa de liquidación.
Nuevo Convenio: 
*Mediante radicado No. 20203000047713 se envió a la SAL la Solicitud de trámite del proceso precontractual para firma de convenio con la Universidad Pedagogica 
8. Convenio 549-2019 UNIVERSIDAD NACIONAL: Convenio en etapa de liquidación.
* El proceso de liquidación se encuentra para aprobación en la subdirección de Asuntos Legales mediante radicado UAESP 202030000034103, la abogada que lleva el proceso indicó que esta para aprobación de la coordinadora.
Nuevo Convenio: 
*El equipo ha adelantado el borrador de los estudios previos, estudio de mercado, estudio técnico y matriz de riesgos, se envió a la UN para revisión y consulta con el área jurídica, se envió mediante radicado No. 20203000040193 a la SAL, la solicitud de proceso contractual. 
</t>
  </si>
  <si>
    <t xml:space="preserve">Medida # 5:
-En el mes de octubre se hacen los ajustes de acuerdo a las observaciones de la SAL, al proceso mediante radicado No. 20203000042193, mediante correo electrónico se envían las observaciones y los documentos solicitados .
Medida # 7:
- Convenio 565-2017 UNIVERSIDAD NACIONAL- -En liquidación- 
* Se envió la Resolución del pasivo exigible al profesional de la subdirección administrativa y financiera para la firma del subdirector Rubén para continuar con el trámite de pago, en el mes de octubre no existe avance.
Nuevo Convenio: 
En el mes de octubre se sube a página el Proceso de selección No. UAESP-SAMC-3-2020, tal como se puede evidenciar en el link https://community.secop.gov.co/Public/Tendering/OpportunityDetail/Index?noticeUID=CO1.NTC.1480380&amp;isFromPublicArea=True&amp;isModal=False 
 Medida # 8 y 9
-Contrato 602/19: 
* El Consorcio ha dado respuestas a cada una de las observaciones de carácter técnico a la fecha el proyecto cumple técnicamente a las observaciones ante la Curaduría Urbana No. 1.
* Con respecto al trámite de Licencia de Construcción que adelanta la Consultoría Eco-ediseños, se atendieron las observaciones de la Curaduría, (excepto las prediales) y se radicaron nuevamente.
* No se han logrado allegar a la Curaduría las escrituras de los dos (2) predios que están en proce-so de escrituración por parte de la SAL.
-Contrato 558/19 Anklar:
* El informe final se encuentra en revisión por parte del profesional de la subdirección de Disposición Final encargo del tema de maquinarias, desde el 29/09/2020, el proceso se encuentra en el aplicativo Orfeo mediante el radicado No- 20203000026733
Nuevo Proceso: 
Se terminó la Formulación de los Estudios Previos para el proceso de contratación de la Construc-ción del Centro Comunitario y se iniciaron las mesas de trabajo con Asuntos legales para la Cons-trucción de los pre-pliegos.
Se inició la Formulación de los Estudios Previos para la contratación de la Interventoría del Centro Comunitario.
</t>
  </si>
  <si>
    <t xml:space="preserve">2-Elaboración de estudios previos para la contratación de los Estudios de factibilidad para el sistema de aprovechamiento y valorización de residuos mediante el tratamiento térmico y/o similares con generación de energía y/o subproductos inclu-yendo su análisis costo beneficio y evaluación económica y financiera,  , para el presente mes se realizo: 
2.1. Publicacion de Pliegos Definitivos  
2.2. Expedición y publicación acto administrativo de apertura del proceso de selección
la Evidencia en general de los avances en el proceso de contratacion se pueden evidenciar en el siguiente link: https://www.secop.gov.co/CO1BusinessLine/Tendering/ContractNoticeView/Index?prevCtxLbl=Buscar+procesos&amp;prevCtxUrl=https%3a%2f%2fwww.secop.gov.co%3a443%2fCO1BusinessLine%2fTendering%2fContractNoticeManagement%2fIndex&amp;notice=CO1.NTC.1592307 .
</t>
  </si>
  <si>
    <t>3-Elaboración de estudios previos para la contrtacion  de los  Estudios de factibilidad para el sistema de tratamiento de lixiviados del relleno sanitario Doña Juana del distrito capital, mediante el tratamiento térmico y/o similares con generación de energía y/o subproductos incluyendo su análisis costo beneficio y evaluación económica y financiera, para el presente mes se realizo: 
3.1. Publicacion de Pliegos Definitivos  
3.2. Expedición y publicación acto administrativo de apertura del proceso de selección
3.3.Respuesta a las observaciones al Pliego de Condiciones Def
la Evidencia en general de los avances en el proceso de contratacion se pueden evidenciar en el siguiente link:  
https://www.secop.gov.co/CO1BusinessLine/Tendering/ContractNoticeView/Index?prevCtxLbl=Buscar+procesos&amp;prevCtxUrl=https%3a%2f%2fwww.secop.gov.co%3a443%2fCO1BusinessLine%2fTendering%2fContractNoticeManagement%2fIndex&amp;notice=CO1.NTC.1555638</t>
  </si>
  <si>
    <t>- En el mes de noviembre se generaron las siguientes cantidades de residuos  (en Toneladas) a partir de los Residuos Proveninentes de Puntos Críticos y/o Arrojo Clandestino - RPCC, luego del correspondiente proceso de separación y clasificación:
RPCC:  20.895,3 
Disp. Final: 15.083,42 
Ingreso PL: 5.811,88
Rechazo: 2.057,96 
Madera: 11,43
RCD:  4.009,41</t>
  </si>
  <si>
    <t>- Incorporación y actualización de la información correspondiente al LAUDO ARBITRAL, en el Informe SyC al mes de Octubre 2020.
- Comité de Seguimiento a las Obligaciones del Contrato de Interventoría con la UT InterDJ - 26 ago. 2020 / 09:00 - En este comité interno, se revisó el cumplimiento de las obligaciones Laudo de la Interventoría UT InterDJ</t>
  </si>
  <si>
    <t xml:space="preserve">1. Convenio 375-2016 UNIVERSIDAD DISTRITAL:
* El proceso de liquidación lo firmó la UDFJC y por parte de UAESP el Ingeniero Fredy Subdirector de Disposición Final y la directora Luz Amanda Camacho. Trámite finalizado y aprobado el 3 de noviembre de 2020.    
2. Convenio 377-2016 UNIVERSIDAD NACIONAL:  
* El proceso se encuentra para aprobación de acta de liquidación por parte de la Subdirección de Asuntos Legales, la abogada que lleva el proceso, indico que se encuentra en revisión parte de la coordinadora. No presenta avances respecto al mes anterior. 
3. Convenio 178-2018 UNIVERSIDAD DISRITAL:
*El convenio finalizó el pasado 30 de junio, el 08/09/2020 la UDFJC radicó el informe final, se ela-boró borrador de Acta de Liquidación y radicó mediante No. 20207000443062 del 26/11/20 el cer-tificado de ejecución de sus aportes en especie, se consolida informe final y borrador de acta de liquidación y se envía a revisión para aprobación y posterior firma. 
4. Convenio . 437-2020 UNIVERSIDAD DISRITAL:: 
*Los días 4 y 17 de noviembre se llevaron a cabo visitas de habitabilidad de manera aleatoria, en la zona de influencia indirecta del RSDJ, a fin de verificar la residencia de algunos de los estudian-tes postulados como beneficiarios del convenio. 
5. Convenio 371-2019 UNAD: 
* El 17 de noviembre de 2020 se proyectó oficio con radicado UAESP 20203000176411 dirigido a la Universidad UNAD, reiterando la solicitud enviada del 03 de septiembre de 2020 solicitando la certificación de contrapartida y los documentos de los solicitantes al convenio del semestre 2020 I. 
6. Convenio No. 410/20 UNAD: 
El 24 de noviembre de 2020 los estudiantes beneficiarios del convenio inician su semestre aca-démico que finaliza el 06 de abril de 2020. 
7. Convenio 505-2019 UNIVERSIDAD PEDAGÓGICA: 
Convenio en etapa de liquidación.
8. Convenio 604 de 2020-UNIVERSIDAD PEDAGÓGICA NACIONAL
El 20 de noviembre de 2020 se firma el convenio interadministrativo No 604/2020 con la Univers-diad Pedagógica Nacional por un valor de Trescientos setenta y ocho millones noventa y cinco mil ochocientos sesenta y sesis pesos  m/cte ($378.095.866) por un plazo de 4 meses. 
9. Convenio 549-2019 UNIVERSIDAD NACIONAL: Convenio en etapa de liquidación.
* El proceso de liquidación se encuentra para aprobación en la subdirección de Asuntos Legales mediante radicado UAESP 202030000034103, la abogada que lleva el proceso indicó que esta para aprobación de la coordinadora. En noviembre no presenta avances. 
Nuevo Convenio: 
*El equipo ha adelantado el borrador de los estudios previos, estudio de mercado, estudio técni-co y matriz de riesgos, se envió a la UN para revisión y consulta con el área jurídica, se envió me-diante radicado No. 20203000040193 a la SAL, la solicitud de proceso contractual. 
</t>
  </si>
  <si>
    <t xml:space="preserve">Medida # 5:
-En el mes de noviembre se dan respuestas a observaciones de los posibles oferentes del proceso No. CMA-04-2020 el cual se encuentra publicado en el SECOP. 
Medida # 7:
- Convenio 565-2017 UNIVERSIDAD NACIONAL- -En liquidación- 
* Se llevó a cabo el pago por valor de $11.355.849el pasado 23 de noviembre, mediante la OP No. 2567, se consolida informe final y Acta de Liquidación para revisión. 
Contrato N° UAESP-632-2020: 
Se suscribe CONTRATO DE APOYO DE ACCIONES AFIRMATIVAS Y EJECUCIÓN DE ACTIVIDAES DE INTERES PÚBLICO N° UAESP-632-2020 CELEBRADO ENTRE LA UNIDAD ADMINISTRATIVA ESPECIAL DE SERVICIOS PÚBLICOS - UAESP E INGEVEC S.A.S
 Medida # 8 y 9
-Contrato 602/19: 
* Se está a la espera de que la licencia sea expedida
-Contrato 558/19 Anklar:
* El informe final continua en revisión por parte del profesional de la subdirección de Disposición Final encargo del tema de maquinarias, desde el 29/09/2020, el proceso se encuentra en el aplicativo Orfeo mediante el radicado No- 20203000026733
Nuevo Proceso: 
Se publica en el SECOP el proceso No. UAESP-CMA-04-2020 (Presentación de oferta), con el objeto de ELABORACIÓN DE LOS ESTUDIOS Y DISEÑOS DETALLADOS PARA COMPLETAR AL 100% LAS REDES DE ALCANTARILLADO SANITARIO Y PLUVIAL DE MOCHUELO ALTO Y MOCHUELO BAJO Y LA OPTIMIZACION DE LA PLANTA DE AGUAS RESIDUALES DE AMBOS SECTORES, EN LA LOCALIDAD DE CIUDAD BOLIVAR, por valor de 1.685.000.000 COP
Se publica en el SECOP el proceso No. UAESP-CMA-05-2020 (Presentación de oferta), con el objeto de INTERVENTORÍA, TÉCNICA, ADMINISTRATIVA, JURIDICO, FINANCIERA y CONTABLE PARA LA EJECUCION DEL PROYECTO CONSTRUCCION DEL JARDIN INFANTIL Y CENTRO DE DESARROLLO COMUNITARIO EN EL SECTOR MOCHUELO BAJO DE LA LOCALIDAD DE CIUDAD BOLIVAR, por valor de 318.082.971 COP
</t>
  </si>
  <si>
    <t>1- Elaboracion de estudios previos para la contratación de  los estudios y diseños detallados definitivos fase 3 y elaboración del estudio de impacto ambiental junto con la licencia ambiental para disposición final de los residuos sólidos en el relleno sanitario predio Doña Juana localidad ciudad bolívarpara el presente mes se realizo: 
1.1. Publicacion de Pliegos Definitivos  
1.2. Expedición y publicación acto administrativo de apertura del proceso de selección
la Evidencia en general de los avances en el proceso de contratacion se pueden evidenciar en el siguiente link: https://www.secop.gov.co/CO1BusinessLine/Tendering/ContractNoticeView/Index?prevCtxLbl=Buscar+procesos&amp;prevCtxUrl=https%3a%2f%2fwww.secop.gov.co%3a443%2fCO1BusinessLine%2fTendering%2fContractNoticeManagement%2fIndex&amp;notice=CO1.NTC.1548056</t>
  </si>
  <si>
    <t>1- Elaboracion de estudios previos para la contratación de  los estudios y diseños detallados definitivos fase 3 y elaboración del estudio de impacto ambiental junto con la licencia ambiental para disposición final de los residuos sólidos en el relleno sanitario predio Doña Juana localidad ciudad bolívar, en el presente mes se esperaba recibir las propuestas por parte de los proponntes, sin embargo no se presentaron ofertas, por tanto el proceso de declaro "Desierto". 
La Evidencia en general de los avances en el proceso de contratacion se pueden evidenciar en el siguiente link: https://www.secop.gov.co/CO1BusinessLine/Tendering/ContractNoticeView/Index?prevCtxLbl=Buscar+procesos&amp;prevCtxUrl=https%3a%2f%2fwww.secop.gov.co%3a443%2fCO1BusinessLine%2fTendering%2fContractNoticeManagement%2fIndex&amp;notice=CO1.NTC.1548056</t>
  </si>
  <si>
    <t>2-Elaboración de estudios previos para la contratación de los Estudios de factibilidad para el sistema de aprovechamiento y valorización de residuos mediante el tratamiento térmico y/o similares con generación de energía y/o subproductos inclu-yendo su análisis costo beneficio y evaluación económica y financiera, , para el presente mes se realizo: 
3.1. Evaluacion de propuestas e elaboracion de  informe Preliminar   
3.2. Revision de aclaraciones y elaboracion de informe Definitivo 
La Evidencia en general de los avances en el proceso de contratacion se pueden evidenciar en el siguiente link: https://www.secop.gov.co/CO1BusinessLine/Tendering/ContractNoticeView/Index?prevCtxLbl=Buscar+procesos&amp;prevCtxUrl=https%3a%2f%2fwww.secop.gov.co%3a443%2fCO1BusinessLine%2fTendering%2fContractNoticeManagement%2fIndex&amp;notice=CO1.NTC.1592307 .</t>
  </si>
  <si>
    <t>3-Elaboración de estudios previos para la contrtacion  de los  Estudios de factibilidad para el sistema de tratamiento de lixiviados del relleno sanitario Doña Juana del distrito capital, mediante el tratamiento térmico y/o similares con generación de energía y/o subproductos incluyendo su análisis costo beneficio y evaluación económica y financiera, para el presente mes se realizo: 
3.1. Evaluacion de propuestas e elaboracion de  informe Preliminar   
3.2. Revision de aclaraciones y elaboracion de informe Definitivo 
la Evidencia en general de los avances en el proceso de contratacion se pueden evidenciar en el siguiente link:  
https://www.secop.gov.co/CO1BusinessLine/Tendering/ContractNoticeView/Index?prevCtxLbl=Buscar+procesos&amp;prevCtxUrl=https%3a%2f%2fwww.secop.gov.co%3a443%2fCO1BusinessLine%2fTendering%2fContractNoticeManagement%2fIndex&amp;notice=CO1.NTC.1555638</t>
  </si>
  <si>
    <t xml:space="preserve">- Con corte al 14 de diciembre, se generaron las siguientes cantidades de residuos  (en Toneladas) a partir de los Residuos Proveninentes de Puntos Críticos y/o Arrojo Clandestino - RPCC, luego del correspondiente proceso de separación y clasificación:
RPCC:  11.493.81
Disp. Final:  8.241.3
Ingreso PL:  3.252.51
Rechazo:  973.53
Madera: 
RCD:  </t>
  </si>
  <si>
    <t>Construcción de las respuestas a la Auditoría  237, de la Contraloría de Bogotá y del Plan de Mejoramiento de la UAESP, en relación a los hallazgos relacionados con el cumplimiento del Laudo Arbitral.</t>
  </si>
  <si>
    <t xml:space="preserve">1. Convenio 375-2016 UNIVERSIDAD DISTRITAL:
* El proceso de liquidación lo firmó la UDFJC y por parte de UAESP el Ingeniero Fredy Subdirector de Disposición Final y la directora Luz Amanda Camacho. Trámite finalizado y aprobado el 3 de noviembre de 2020.    
2. Convenio 377-2016 UNIVERSIDAD NACIONAL:  
* El proceso se encuentra para aprobación de acta de liquidación por parte de la Subdirección de Asuntos Legales, la abogada que lleva el proceso, indico que se encuentra en revisión parte de la coordinadora. No presenta avances respecto al mes anterior. 
3. Convenio 178-2018 UNIVERSIDAD DISRITAL:
* Por parte del abogado de la Subdirección de Asuntos Legales aprueba el contenido de acta de liquidación, informe final de ejecución y soportes.
4. Convenio . 437-2020 UNIVERSIDAD DISRITAL:: 
* El 3 de diciembre de 2020 se realizó segundo comité técnico para realizar seguimiento y control al convenio con la participación de los representantes de la Universidad Distrital y el equipo Social.
* El día 16 de diciembre mediante radicado UAESP 20203000060433, se envía memo a SAL para adelantar prórroga al convenio, lo anterior de acuerdo al radicado UAESP No. 20207000463812 del 10 de diciembre, en el cual la universidad remite oficio con intención de realizar prorroga No 1 al convenio debido a la ejecución del calendario académico de la Universidad.
5. Convenio 371-2019 UNAD: 
* El 17 de noviembre de 2020 se proyectó oficio con radicado UAESP 20203000176411 dirigido a la Universidad UNAD, reiterando la solicitud enviada del 03 de septiembre de 2020 solicitando la certificación de contrapartida y los documentos de los solicitantes al convenio del semestre 2020 I. 
6. Convenio No. 410/20 UNAD: 
*El 10 de diciembre de 2020 se realizó segundo comité técnico para realizar seguimiento y control a la ejecución del convenio con la participación del abogado de la Universidad Unad y el equipo Social.
7. Convenio 505-2019 UNIVERSIDAD PEDAGÓGICA: 
*Convenio en etapa de liquidación. Mediante radicado UAESP 20203000188181 se solicitó a la Universidad certificados bancarios de la ejecución del convenio 505 de 2019.
8. Convenio 604 de 2020-UNIVERSIDAD PEDAGÓGICA NACIONAL
*Los días 21,23 y 29 de diciembre de 2020 se realizaron comités técnicos para realizar la verificación de los documentos de los potenciales beneficiarios del convenio con la participación de los representantes de la Universidad y el equipo de Gestión Social
9. Convenio 549-2019 UNIVERSIDAD NACIONAL: Convenio en etapa de liquidación.
* El proceso de liquidación se encuentra para aprobación en la subdirección de Asuntos Legales mediante radicado UAESP 202030000034103, la abogada que lleva el proceso indicó que esta para aprobación de la coordinadora. En diciembre no presenta avances. 
Nuevo Convenio: 
*El equipo ha adelantado el borrador de los estudios previos, estudio de mercado, estudio técni-co y matriz de riesgos, se envió a la UN para revisión y consulta con el área jurídica, se envió me-diante radicado No. 20203000040193 a la SAL, la solicitud de proceso contractual; sin embargo, por los tiempos no se logra llevar a cabo la suscripción del Convenio. 
</t>
  </si>
  <si>
    <t xml:space="preserve">Medida # 2:
-Se suscribe el Convenio Marco  No. JBB-C 009 DE 2020 celebrado entre el Jardín Botánico José Celestino Mutis y la Unidad Administrativa Especial de Servicios Publicos – UAESP, se encuentra en etapa precontractual el Convenio Específico con la misma entidad. 
Medida # 5:
-Se adjudica el proceso de selección No. UAESP-CMA-04-2020 para la elaboración de estudios y diseños detallados para completar al 100 %  las redes de alcantarillado sanitario y pluvial de los Mochuelos y la optimización de la planta de aguas residuales de ambos sectores, al proponente Ingenieria e intereventoria Nacional INALTER. 
Medida # 7:
- Convenio 565-2017 UNIVERSIDAD NACIONAL- -En liquidación- 
* Se llevó a cabo el pago por valor de $11.355.849el pasado 23 de noviembre, mediante la OP No. 2567, se consolida informe final y Acta de Liquidación para revisión. 
Contrato N° UAESP-632-2020: 
Se suscribe CONTRATO DE APOYO DE ACCIONES AFIRMATIVAS Y EJECUCIÓN DE ACTIVIDAES DE INTERES PÚBLICO N° UAESP-632-2020 CELEBRADO ENTRE LA UNIDAD ADMINISTRATIVA ESPECIAL DE SERVICIOS PÚBLICOS - UAESP E INGEVEC S.A.S
 Medida # 8 y 9
-Contrato 602/19: 
* Se está a la espera de que la licencia sea expedida
-Contrato 558/19 Anklar:
* El informe final continua en revisión por parte del profesional de la subdirección de Disposición Final encargo del tema de maquinarias, desde el 29/09/2020, el proceso se encuentra en el aplicativo Orfeo mediante el radicado No- 20203000026733
Nuevo Proceso: 
UAESP-LP-03-2020/ Construcción Jardín Infantil: Ya tiene resolución de Adjudicación aprobada en SECOP - Contrato ya Firmado por la Entidad a la espera de la firma del contratista en SECOP.
UAESP-CMA-05-2020/ Interventoría Jardín Infantil: Ya tiene resolución de Adjudicación aprobada en SECOP - La Interventoría tiene cita en la DIAN el día 30 para RUT del Consorcio para poder firmar contrato.
</t>
  </si>
  <si>
    <t xml:space="preserve">Se valida el modelo de aprovechamiento en construcción de la propuesta enfocado a: Residuos Orgánicos - Plásticos - Residuos de Construcción y Demolición (pequeños generadores). </t>
  </si>
  <si>
    <t>Se elabora Documento de propuesta de política de acuerdo con el formato de SDP</t>
  </si>
  <si>
    <t>Se envio el Documento preliminar del PGIRS a  la Alcaldía Mayor</t>
  </si>
  <si>
    <t>Se adopto el Decreto  345 del 30 de diciembre  de 2020 " Por el cual se adopta la actualizaciòn del Plan de Gestiòn Integral de Residuos Sòlidos- PGIRS del Distrito Capital, y se dictan otras disposiciones". actualización del PGIRS</t>
  </si>
  <si>
    <t>31/07/2020: Se publicaron en el SECOP los contratos suscritos por la Unidad, durante el curso del mes de julio de 2020</t>
  </si>
  <si>
    <t>31/07/2020: Se cargó en el drive compartido por la OAP el documento que contiene los contratos suscritos por la Unidad durante el curso del mes de julio de 2020 y que fueron subidos al SECOP.</t>
  </si>
  <si>
    <t>31/07/2020: Se agregan a la carpeta OnDrive compartida por la OAP, los cuadros en formato excel del SIPROJ WEB, correspondientes a los siguientes abogados, que dan cuenta de la actualización de las actuaciones derivadas de los procesos, en los cuales la Unidad, es sujeto procesal, así: Carlos Alberto Álvarez; Pablo Marquez; Edith Johana Vargas; Gustavo Romero Álvarez; Juan José Gómez; Marco Andrés Mendoza y Victor Acevedo.</t>
  </si>
  <si>
    <t>31/08/2020: Se publicaron en el SECOP los contratos suscritos por la Unidad, durante el curso del mes de agosto de 2020</t>
  </si>
  <si>
    <t>31/08/2020: Se cargó en el drive compartido por la OAP el documento que contiene los contratos suscritos por la Unidad durante el curso del mes de agosto de 2020 y que fueron subidos al SECOP.</t>
  </si>
  <si>
    <t>Se agregan a la carpeta OnDrive compartida por la OAP, los cuadros en formato excel del SIPROJ WEB, correspondientes a los siguientes abogados, que dan cuenta de la actualización de las actuaciones derivadas de los procesos, en los cuales la Unidad, es sujeto procesal, así: Carlos Alberto Álvarez; Pablo Marquez; Edith Johana Vargas; Gustavo Romero Álvarez; Juan José Gómez; Marco Andrés Mendoza y Victor Acevedo.</t>
  </si>
  <si>
    <t>31/08/2020. Teniendo en cuenta las políticas emanadas de la Dirección Distrital de Asuntos Disciplinarios, se está evaluando cuál es tema o asunto que sería objeto de sensibilización, mediante pieza comunicativa.</t>
  </si>
  <si>
    <t>Se publicaron en el SECOP los contratos suscritos por la Unidad, durante el curso del mes de noviembre de 2020.</t>
  </si>
  <si>
    <t>Se cargó en el drive compartido por la OAP el documento que contiene los contratos suscritos por la Unidad durante el curso del mes de noviembre de 2020 y que fueron subidos al SECOP.</t>
  </si>
  <si>
    <t>Se agregan a la carpeta OnDrive compartida por la OAP, los cuadros en formato excel del SIPROJ WEB, correspondientes a los siguientes abogados, que dan cuenta de la actualización de las actuaciones derivadas de los procesos, en los cuales la Unidad, es sujeto procesal, así: Carlos Alberto Álvarez; Carlos Medellín; Pablo Marquez; Edith Johana Vargas; Juan Carlos Jimémez, Gustavo Romero Álvarez; Juan José Gómez; Marco Andrés Mendosa, Isabel Cuellar Benavides, Enrique Gómez Martínez y Victor Acevedo. Destaca el hecho de que en esta oportunidad, los abogados externos también actualizaron el SIPROJ.</t>
  </si>
  <si>
    <t>30/11/2020: Diseñada segunda y última pieza comunicativa  en el ejercicio de la función disciplinaria, denominada términos legales para emitir respuesta a los derechos de petición y la responsabilidad disciplinaria derivada del desaarrollo de esta actividad.</t>
  </si>
  <si>
    <t>30/11/2020: Luego de diseñar la correspondiente pieza comunicativa, actividad que tuvo la participación de personal del Grupo Formal de Trabajo de Control disciplinario Interno, del Grupo de Gestión, Seguimiento y Calidad y de la Oficina Asesora de Comunicaciones, el lunes 23 de noviembre de 2020, se sensibilizó mediante los correos institucionales del personal de la Unidad, la segunda y última pieza comunicativa, en el ejercicio de la función disciplinaria, denominada términos legales para emitir respuesta a los derechos de petición y la responsabilidad disciplinaria derivada del desaarrollo de esta actividad.</t>
  </si>
  <si>
    <t>Se publicaron en el SECOP los contratos suscritos por la Unidad, durante el mes de diciembre de 2020.</t>
  </si>
  <si>
    <t>Se cargó en el drive compartido por la OAP el documento que contiene los contratos suscritos por la Unidad durante el  mes de diciembre de 2020 y que fueron publicados en el  SECOP.</t>
  </si>
  <si>
    <t xml:space="preserve">Se agregan a la carpeta OnDrive compartida por la OAP, cuadros en formato excel del SIPROJ WEB, correspondientes a los abogados Carlos Alberto Álvarez; Carlos Medellín;  Edith Johana Vargas; Isabel Cuellar,  Juan Carlos Jimémez,  Juan José Gómez, Marco Mendoza,   Pablo Marquez y Victor Acevedo. que dan cuenta de la actualización de las actuaciones adelantadas  en los procesos, en los cuales la Unidad Administrativa de Servicios Públicos "UAESP", es sujeto procesal. </t>
  </si>
  <si>
    <t>Actividad cumplida en el mes de noviembre.</t>
  </si>
  <si>
    <t>En la actualidad se implementan acciones de comunicación interna, externa, digital, diseño, producción audiovisual, para el mes de noviembre.
Estrategia1. Posicionamiento y fortalecimiento de la imagen institucional: 18 contenidos 
Estrategia 2. Gestión y logros de las acciones desarrolladas por la entidad:  11 contenidos 
Estrategia 3. Promover el sentido de pertenencia hacia la Uaesp por parte de los funcionarios y/o contratistas: 6 contenidos.</t>
  </si>
  <si>
    <t xml:space="preserve">
Para el mes de noviembre 2020 se publicaron 103 noticias, de las cuales, el 34,95 % fueron positivas. A continuación, se relacionan la cantidad de noticias de acuerdo con los temas misionales de la Entidad:
RBL: 10 noticias
Aprovechamiento: 19 noticias
Disp.Final: 15 noticias
Alumbrado/Funerarios:  15 noticias
Otros: 44 noticias</t>
  </si>
  <si>
    <t xml:space="preserve">En la actualidad se implementan acciones de comunicación interna, externa, digital, diseño, producción audiovisual, para el mes de diciembre.
Estrategia1. Posicionamiento y fortalecimiento de la imagen institucional: 5 contenidos 
Estrategia 2. Gestión y logros de las acciones desarrolladas por la entidad:  11 contenidos 
Estrategia 3. Promover el sentido de pertenencia hacia la Uaesp por parte de los funcionarios y/o contratistas: 18 contenidos.
</t>
  </si>
  <si>
    <t xml:space="preserve">
Para el mes de diciembre 2020 se publicaron 136 noticias, de las cuales, el 28,46 % fueron positivas. A continuación, se relacionan la cantidad de noticias de acuerdo con los temas misionales de la Entidad:
RBL: 52 noticias
Aprovechamiento: 46 noticias
Disp.Final: 11 noticias
Alumbrado/Funerarios: 15 noticias
Otros: 12 noticias
</t>
  </si>
  <si>
    <t>Se generó el informe de avance de las políticas del MIPG a través de las herramientas de autodiagnóstico (informe trimeste 4 del 2020)</t>
  </si>
  <si>
    <t>El Plan de acción del MIPG del segundo semestre del 2020 esta aprobado y plublicado en la pagina web de la entidad.</t>
  </si>
  <si>
    <t>Planeación del despliegue en ipv6 en servicios criticos</t>
  </si>
  <si>
    <t>Se adelanta toda la documentación y registro dando cumplimiento a la Resolución 2710 de 2017</t>
  </si>
  <si>
    <t>Se hicieron pruebas de despliegue</t>
  </si>
  <si>
    <t xml:space="preserve">Sesiones de estabilización y prueba </t>
  </si>
  <si>
    <t>Despliegue ipv6 sobre los servicios criticos de la entidad logrando un 100% en la implementación</t>
  </si>
  <si>
    <t>Se da inicio a la implementación del Protocolo en los sistemas de la Entidad</t>
  </si>
  <si>
    <t>Se realizaron reuniones con el equipo de trabajo, para revisar el autodiagnostico, verificación de retos (Concurso maxima velocidad) y seguimiento del PETI</t>
  </si>
  <si>
    <t>Se realizaron reuniones para seguimiento de las actividades</t>
  </si>
  <si>
    <t>Se da inicio a la planeación para la realización de pruebas</t>
  </si>
  <si>
    <t>Se enviaron los mensajes para la publicación de las piezas</t>
  </si>
  <si>
    <t>Se realizo una reunión con la Subdirección de Asuntos Legales para revisión de requerimientos</t>
  </si>
  <si>
    <t>Se realizo una reunión para revisión procedimientos de la mesa de trabajo de Gestión de Conocimiento y la Innovación</t>
  </si>
  <si>
    <t>Se realizo una reunión con la Subdirección de Asuntos Legales y SSF para presentar el modelo de funcionamiento</t>
  </si>
  <si>
    <t>Comenzar con el desarrollo de acuerdo al diseño</t>
  </si>
  <si>
    <t>Revision inicial del inventario de activos tecnológicos</t>
  </si>
  <si>
    <t>Elaboración de los documentos de Levantamiento de Información, análisis y diseño</t>
  </si>
  <si>
    <t>Se dio inicio con los diseños de acuerdo a las reuniones realizadas</t>
  </si>
  <si>
    <t>Se realizaron los modulos de conexión, bibiotecas bases, diagramación inicial</t>
  </si>
  <si>
    <t>Se dio inicio con la primera fase de implementación</t>
  </si>
  <si>
    <t>En el Plan Anual de Adquisiciones, se encuentra el objeto y el presupuesto asignado con el cual se dara cumplimiento a la actividad</t>
  </si>
  <si>
    <t>Se hizo la solicitud de cdp y viabilidad tecnica para expedición del cdp</t>
  </si>
  <si>
    <t>Se cuenta con el cdp para dar inicio el proceso</t>
  </si>
  <si>
    <t>Se comienza con la necesidad para realizar el proceso de contratación</t>
  </si>
  <si>
    <t>Se envia el proceso a la Subdirección de Asuntos Legales para tramite corrrespondiente</t>
  </si>
  <si>
    <t>Se adjudica el proceso con la orden de compra 58528-2020</t>
  </si>
  <si>
    <t xml:space="preserve">Se hace seguimiento de cumplimiento para pago </t>
  </si>
  <si>
    <t>Se cumple con todos los requerimientos para el pago de la orden de compra</t>
  </si>
  <si>
    <t>Se cuenta con el cdp expedido para Presupuesto CDP 957</t>
  </si>
  <si>
    <t>Se envio la documentación a la Subdirección de Asuntos Legales para la revisión y tramite del proceso contractual</t>
  </si>
  <si>
    <t>Se hace el envío de la solicitud de adición y prorroga al contrato</t>
  </si>
  <si>
    <t>El proceso de contratación se encuentra incluido en el Plan anual de adquisicones, asi se garantiza los recursos para continuar con el tramite</t>
  </si>
  <si>
    <t>Para la solicitud de cdp ya se contaba con las cotizaciones y con el estudio de mercado</t>
  </si>
  <si>
    <t>Se realiza toda la verificación de la documentación del contrato</t>
  </si>
  <si>
    <t>Se dio inicio a la documentación requerida para el proceso de contratación</t>
  </si>
  <si>
    <t>Se hace la organización de los documentos para dar inicio al proceso de contratación</t>
  </si>
  <si>
    <t>Se adjudica el contrato UAESP-411-2020 y se da inicio al tramite de la adición y prorroga</t>
  </si>
  <si>
    <t xml:space="preserve">Se realiza la adición y prorroga del contrato </t>
  </si>
  <si>
    <t>Debido a que en los indicadores se cuenta con un indicador relacionado a la mesa de ayuda, en los comites se realiza una pequeña inducción sobre le tema</t>
  </si>
  <si>
    <t>Se realizo capacitación sobre el uso de la herramienta</t>
  </si>
  <si>
    <t>Se realizo el seguimiento a la matriz de riesgo de seguridad digital</t>
  </si>
  <si>
    <t>Se realizaron reuniones con las dependencias para envío de los DataSet</t>
  </si>
  <si>
    <t>Se realizo el analisis de la información teniendo en cuenta la ley de Protección de Datos Personales</t>
  </si>
  <si>
    <t>Se realizo la publicación de los DatSet en la plataforma establecida para tal fin</t>
  </si>
  <si>
    <t>Se realizo la revisión de los riesgos de seguridad para analisis de cuales continuan para la vigencia 2020</t>
  </si>
  <si>
    <t>Se realizó la actualización de la línea base del PGIRS mediante el decreto 345 de 2020</t>
  </si>
  <si>
    <t>Informes de viistas administrativas y de campo</t>
  </si>
  <si>
    <t>Actas de reunión.</t>
  </si>
  <si>
    <t>Se cuenta con planes de acción aprobados y con los informes de supervisión y control del mes de octubre</t>
  </si>
  <si>
    <t>Se suscribieron las siguientes adiciones en el marco de los contratos de concesión así: Adición y prorroga No 1 a la adición No 17 al contrato de Concesión No287 de 2018, suscrito con ÁREA LIMPIA DISTRITO CAPITAL S.A.S E.S.P, Adición y prorroga No 1 a la Adición No 18 al contrato de Concesión No283 de 2018, suscrito con PROMOAMBIENTAL DISTRITO S.A.S. E.S.P, Adición y prorroga No 1 a la Adición No 13 al contrato de Concesión No284 de 2018, suscrito con LIMPIEZA METROPOLITANA S.A. E.S.P, Adición y prorroga No 1 a la Adición No 17 al contrato de InterventoríaNo 396 de 2018, Adición y prorroga No 1 a la Adición No 15 al contrato de Concesión No286 de 2018, suscrito con BOGOTÁ LIMPIA S.A.S E.S.P y la Adición y prorroga No 1 a la Adición No 15 al contrato de Concesión No285 de 2018, suscrito con CIUDAD LIMPIA BOGOTÁ S.A. E.S.P, ,  con el fin de garantizar la recolección de residuos clandestinos en puntos críticos</t>
  </si>
  <si>
    <t xml:space="preserve">se Identificaron puntos de acopio para adelantar el piloto y se organizaron las frecuencias de recolección </t>
  </si>
  <si>
    <t xml:space="preserve">Informe de la planeación del plan piloto.
Actualización de la georeferenciación de los puntos críticos.
Identificar puntos de acopio para adelantar el piloto
Organizar frecuencias de recolección. </t>
  </si>
  <si>
    <t>En el mes de noviembre se modernizaron 1526  luminarias, las localidadeque tuvo mayor modernización  de luminarias fue Suba</t>
  </si>
  <si>
    <t>Contratación de nueva interventoría. Contrato Nº 355 del 2020, con la Universidad Nacional de Colombia,el informe de supervisión y control del mes de octubre ya fue reportado  en espera de publicación en página web</t>
  </si>
  <si>
    <t>Contratación de nueva interventoría. Contrato Nº 355 del 2020, con la Universidad Nacional de Colombia,el informe de supervisión y control del mes de noviembre esta en revisión y para posterior  publicación en página web</t>
  </si>
  <si>
    <r>
      <t xml:space="preserve">Informe de noviembre se muestra la información  de Servicios prestados: inhumación 642 , exhumación 594, cremación 1438,  alquiler capilla 0, transporte de restos 104, manejo del duelo 0 y asesoría legal 0 </t>
    </r>
    <r>
      <rPr>
        <b/>
        <sz val="11"/>
        <rFont val="Calibri"/>
        <family val="2"/>
        <scheme val="minor"/>
      </rPr>
      <t>TOTAL 2,778</t>
    </r>
  </si>
  <si>
    <r>
      <t xml:space="preserve">Informe de diciembre se muestra la información  de Servicios prestados: inhumación 790 , exhumación 1070, cremación 1897,  alquiler capilla 0, transporte de restos 101, manejo del duelo 0 y asesoría legal 0 </t>
    </r>
    <r>
      <rPr>
        <b/>
        <sz val="11"/>
        <rFont val="Calibri"/>
        <family val="2"/>
        <scheme val="minor"/>
      </rPr>
      <t>TOTAL 3,858</t>
    </r>
  </si>
  <si>
    <t>El informe de supervisión y control de servicios funerarios del mes de octubre ya fue reportado  en espera de publicación en página web</t>
  </si>
  <si>
    <t>El informe de supervisión y control de servicios funerarios del mes de noviembre esta en proceso de revision y posterior publicación en página web</t>
  </si>
  <si>
    <t>Se realizó la prórroga para el diseño del PRM de los cementerios Norte y Sur</t>
  </si>
  <si>
    <t>Se realizó el mantenimiento y adecuación de la galería empleados distritales del cementerio central se adquirió e instalo de ductos de chimenea para hornos crematorios en los cementerios norte y sur, adquisición, reparación, mantenimiento y adecuación de cubiertas y soportes en pabellones del cementerio del norte</t>
  </si>
  <si>
    <t>En noviembre se tramitaron 117  solicitudes correspondientes a 244 servicios funerarios de las  cuales se autorizaron  106, conn 225 servicios funerarios y 11  con 19 servicios funerarios fueron negadas por no cumplir todos los requisitos, se presentaron requerimientos de subsidios  en los 4 cemeterios propiedad del Distrito</t>
  </si>
  <si>
    <t>En diciembre se tramitaron 90  solicitudes correspondientes a 219 servicios funerarios de las  cuales se autorizaron  87, con 216 servicios funerarios y 03  con 6 servicios funerarios fueron negadas por no cumplir todos los requisitos, se presentaron requerimientos de subsidios  en los 4 cemeterios propiedad del Distrito</t>
  </si>
  <si>
    <t>SUBDIRECCION DE SERVICIOS FUNERARIOS Y ALUMBRADO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</si>
</sst>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0.0%"/>
  </numFmts>
  <fonts count="30" x14ac:knownFonts="1">
    <font>
      <sz val="11"/>
      <color theme="1"/>
      <name val="Calibri"/>
      <family val="2"/>
      <scheme val="minor"/>
    </font>
    <font>
      <b/>
      <sz val="11"/>
      <color theme="0"/>
      <name val="Calibri"/>
      <family val="2"/>
      <scheme val="minor"/>
    </font>
    <font>
      <b/>
      <sz val="10"/>
      <color theme="0"/>
      <name val="Calibri"/>
      <family val="2"/>
      <scheme val="minor"/>
    </font>
    <font>
      <b/>
      <sz val="10"/>
      <color theme="1"/>
      <name val="Arial"/>
      <family val="2"/>
    </font>
    <font>
      <b/>
      <sz val="10"/>
      <color theme="1"/>
      <name val="Tahoma"/>
      <family val="2"/>
    </font>
    <font>
      <sz val="10"/>
      <color theme="1"/>
      <name val="Tahoma"/>
      <family val="2"/>
    </font>
    <font>
      <sz val="11"/>
      <color theme="1"/>
      <name val="Tahoma"/>
      <family val="2"/>
    </font>
    <font>
      <sz val="10"/>
      <name val="Tahoma"/>
      <family val="2"/>
    </font>
    <font>
      <sz val="10"/>
      <color rgb="FF000000"/>
      <name val="Tahoma"/>
      <family val="2"/>
    </font>
    <font>
      <sz val="10"/>
      <color theme="1"/>
      <name val="Calibri"/>
      <family val="2"/>
      <scheme val="minor"/>
    </font>
    <font>
      <sz val="11"/>
      <color theme="1"/>
      <name val="Calibri"/>
      <family val="2"/>
      <scheme val="minor"/>
    </font>
    <font>
      <b/>
      <sz val="20"/>
      <color rgb="FFFF0000"/>
      <name val="Calibri"/>
      <family val="2"/>
      <scheme val="minor"/>
    </font>
    <font>
      <sz val="11"/>
      <name val="Calibri"/>
      <family val="2"/>
      <scheme val="minor"/>
    </font>
    <font>
      <sz val="11"/>
      <name val="Calibri"/>
      <family val="2"/>
    </font>
    <font>
      <sz val="7"/>
      <name val="Times New Roman"/>
      <family val="1"/>
    </font>
    <font>
      <b/>
      <sz val="11"/>
      <color rgb="FF538135"/>
      <name val="Calibri"/>
      <family val="2"/>
      <scheme val="minor"/>
    </font>
    <font>
      <sz val="9"/>
      <color theme="1"/>
      <name val="Calibri"/>
      <family val="2"/>
      <scheme val="minor"/>
    </font>
    <font>
      <sz val="11"/>
      <color theme="1"/>
      <name val="Calibri"/>
      <family val="2"/>
      <charset val="1"/>
    </font>
    <font>
      <sz val="10"/>
      <color theme="1"/>
      <name val="Arial"/>
      <family val="2"/>
    </font>
    <font>
      <sz val="11"/>
      <color rgb="FF006100"/>
      <name val="Calibri"/>
      <family val="2"/>
      <scheme val="minor"/>
    </font>
    <font>
      <sz val="11"/>
      <color rgb="FF9C6500"/>
      <name val="Calibri"/>
      <family val="2"/>
      <scheme val="minor"/>
    </font>
    <font>
      <sz val="11"/>
      <color rgb="FF3F3F76"/>
      <name val="Calibri"/>
      <family val="2"/>
      <scheme val="minor"/>
    </font>
    <font>
      <sz val="11"/>
      <color rgb="FFFF0000"/>
      <name val="Calibri"/>
      <family val="2"/>
      <scheme val="minor"/>
    </font>
    <font>
      <sz val="11"/>
      <color theme="0"/>
      <name val="Calibri"/>
      <family val="2"/>
      <scheme val="minor"/>
    </font>
    <font>
      <b/>
      <sz val="11"/>
      <name val="Calibri"/>
      <family val="2"/>
      <scheme val="minor"/>
    </font>
    <font>
      <sz val="11"/>
      <color rgb="FF000000"/>
      <name val="Calibri"/>
      <family val="2"/>
    </font>
    <font>
      <sz val="11"/>
      <color rgb="FF444444"/>
      <name val="Calibri"/>
      <family val="2"/>
      <charset val="1"/>
    </font>
    <font>
      <b/>
      <sz val="9"/>
      <color indexed="81"/>
      <name val="Tahoma"/>
      <family val="2"/>
    </font>
    <font>
      <sz val="9"/>
      <color indexed="81"/>
      <name val="Tahoma"/>
      <family val="2"/>
    </font>
    <font>
      <sz val="18"/>
      <name val="Calibri"/>
      <family val="2"/>
      <scheme val="minor"/>
    </font>
  </fonts>
  <fills count="15">
    <fill>
      <patternFill patternType="none"/>
    </fill>
    <fill>
      <patternFill patternType="gray125"/>
    </fill>
    <fill>
      <patternFill patternType="solid">
        <fgColor rgb="FFFFFFFF"/>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theme="4" tint="0.59999389629810485"/>
        <bgColor indexed="65"/>
      </patternFill>
    </fill>
    <fill>
      <patternFill patternType="solid">
        <fgColor theme="5"/>
      </patternFill>
    </fill>
    <fill>
      <patternFill patternType="solid">
        <fgColor theme="5"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9"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rgb="FF000000"/>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medium">
        <color indexed="64"/>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style="thin">
        <color indexed="64"/>
      </bottom>
      <diagonal/>
    </border>
  </borders>
  <cellStyleXfs count="14">
    <xf numFmtId="0" fontId="0" fillId="0" borderId="0"/>
    <xf numFmtId="42" fontId="10" fillId="0" borderId="0" applyFont="0" applyFill="0" applyBorder="0" applyAlignment="0" applyProtection="0"/>
    <xf numFmtId="9" fontId="10" fillId="0" borderId="0" applyFon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38" applyNumberFormat="0" applyAlignment="0" applyProtection="0"/>
    <xf numFmtId="0" fontId="10" fillId="6" borderId="0" applyNumberFormat="0" applyBorder="0" applyAlignment="0" applyProtection="0"/>
    <xf numFmtId="0" fontId="23"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cellStyleXfs>
  <cellXfs count="324">
    <xf numFmtId="0" fontId="0" fillId="0" borderId="0" xfId="0"/>
    <xf numFmtId="0" fontId="3" fillId="0" borderId="0" xfId="0" applyFont="1" applyAlignment="1">
      <alignment vertical="center"/>
    </xf>
    <xf numFmtId="0" fontId="4" fillId="0" borderId="0" xfId="0" applyFont="1"/>
    <xf numFmtId="0" fontId="5" fillId="0" borderId="0" xfId="0" applyFont="1" applyFill="1" applyBorder="1" applyAlignment="1">
      <alignment horizontal="left" vertical="top" wrapText="1"/>
    </xf>
    <xf numFmtId="0" fontId="5" fillId="0" borderId="0" xfId="0" applyFont="1" applyFill="1" applyBorder="1" applyAlignment="1">
      <alignment horizontal="left" wrapText="1"/>
    </xf>
    <xf numFmtId="0" fontId="6" fillId="0" borderId="0" xfId="0" applyFont="1"/>
    <xf numFmtId="0" fontId="4" fillId="0" borderId="0" xfId="0" applyFont="1" applyAlignment="1">
      <alignment horizontal="center" vertical="center"/>
    </xf>
    <xf numFmtId="0" fontId="7" fillId="0" borderId="7" xfId="0" applyFont="1" applyBorder="1" applyAlignment="1">
      <alignment vertical="center" wrapText="1"/>
    </xf>
    <xf numFmtId="9" fontId="8" fillId="2" borderId="7" xfId="0" applyNumberFormat="1" applyFont="1" applyFill="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left" vertical="top" wrapText="1"/>
    </xf>
    <xf numFmtId="0" fontId="9" fillId="0" borderId="0" xfId="0" applyFont="1"/>
    <xf numFmtId="0" fontId="5" fillId="0" borderId="0" xfId="0" applyFont="1"/>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15" fillId="0" borderId="0" xfId="0" applyFont="1"/>
    <xf numFmtId="0" fontId="12" fillId="0" borderId="1" xfId="0" applyFont="1" applyFill="1" applyBorder="1" applyAlignment="1">
      <alignment horizontal="center" wrapText="1"/>
    </xf>
    <xf numFmtId="9" fontId="12" fillId="0" borderId="1" xfId="2" applyNumberFormat="1" applyFont="1" applyFill="1" applyBorder="1" applyAlignment="1">
      <alignment horizontal="center" wrapText="1"/>
    </xf>
    <xf numFmtId="9" fontId="12" fillId="0" borderId="1" xfId="2" applyNumberFormat="1" applyFont="1" applyFill="1" applyBorder="1" applyAlignment="1">
      <alignment horizontal="center"/>
    </xf>
    <xf numFmtId="42" fontId="12" fillId="0" borderId="1" xfId="1" applyFont="1" applyFill="1" applyBorder="1" applyAlignment="1">
      <alignment horizontal="center"/>
    </xf>
    <xf numFmtId="0" fontId="0" fillId="0" borderId="0" xfId="0" applyFill="1"/>
    <xf numFmtId="0" fontId="0" fillId="0" borderId="0" xfId="0" applyFill="1" applyAlignment="1">
      <alignment horizontal="center"/>
    </xf>
    <xf numFmtId="14" fontId="0" fillId="0" borderId="0" xfId="0" applyNumberFormat="1" applyFill="1"/>
    <xf numFmtId="0" fontId="0" fillId="0" borderId="0" xfId="0" applyFill="1" applyAlignment="1">
      <alignment horizontal="center" vertical="center"/>
    </xf>
    <xf numFmtId="0" fontId="12" fillId="0" borderId="0" xfId="0" applyFont="1" applyFill="1"/>
    <xf numFmtId="0" fontId="12" fillId="0" borderId="1" xfId="0" applyFont="1" applyFill="1" applyBorder="1"/>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42" fontId="12" fillId="0" borderId="1" xfId="1" applyFont="1" applyFill="1" applyBorder="1"/>
    <xf numFmtId="0" fontId="12" fillId="0" borderId="1" xfId="0" applyFont="1" applyFill="1" applyBorder="1" applyAlignment="1">
      <alignment vertical="center"/>
    </xf>
    <xf numFmtId="14" fontId="12" fillId="0" borderId="1" xfId="0" applyNumberFormat="1" applyFont="1" applyFill="1" applyBorder="1" applyAlignment="1">
      <alignment vertical="center"/>
    </xf>
    <xf numFmtId="42" fontId="12" fillId="0" borderId="1" xfId="1" applyFont="1" applyFill="1" applyBorder="1" applyAlignment="1">
      <alignment horizontal="center" vertical="center"/>
    </xf>
    <xf numFmtId="9" fontId="12" fillId="0" borderId="1" xfId="2" applyNumberFormat="1" applyFont="1" applyFill="1" applyBorder="1" applyAlignment="1">
      <alignment horizontal="center" vertical="center"/>
    </xf>
    <xf numFmtId="0" fontId="12" fillId="0" borderId="1" xfId="0" applyFont="1" applyFill="1" applyBorder="1" applyAlignment="1">
      <alignment horizontal="center" vertical="center"/>
    </xf>
    <xf numFmtId="9" fontId="12" fillId="0" borderId="1" xfId="0" applyNumberFormat="1" applyFont="1" applyFill="1" applyBorder="1" applyAlignment="1">
      <alignment horizontal="center" vertical="center"/>
    </xf>
    <xf numFmtId="42" fontId="12" fillId="0" borderId="1" xfId="0" applyNumberFormat="1" applyFont="1" applyFill="1" applyBorder="1" applyAlignment="1">
      <alignment horizontal="center" vertical="center"/>
    </xf>
    <xf numFmtId="42" fontId="12" fillId="0" borderId="1" xfId="1" applyFont="1" applyFill="1" applyBorder="1" applyAlignment="1">
      <alignment vertical="center"/>
    </xf>
    <xf numFmtId="9" fontId="12" fillId="0" borderId="1" xfId="2" applyNumberFormat="1" applyFont="1" applyFill="1" applyBorder="1" applyAlignment="1">
      <alignment vertical="center"/>
    </xf>
    <xf numFmtId="9" fontId="12" fillId="0" borderId="1" xfId="2" applyNumberFormat="1" applyFont="1" applyFill="1" applyBorder="1" applyAlignment="1">
      <alignment horizontal="center" vertical="center" wrapText="1"/>
    </xf>
    <xf numFmtId="42" fontId="12" fillId="0" borderId="1" xfId="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42" fontId="12" fillId="0" borderId="1" xfId="0" applyNumberFormat="1" applyFont="1" applyFill="1" applyBorder="1" applyAlignment="1">
      <alignment horizontal="center" vertical="center" wrapText="1"/>
    </xf>
    <xf numFmtId="0" fontId="12" fillId="0" borderId="1" xfId="0" applyFont="1" applyFill="1" applyBorder="1" applyAlignment="1">
      <alignment wrapText="1"/>
    </xf>
    <xf numFmtId="0" fontId="12" fillId="0" borderId="1" xfId="0" applyFont="1" applyFill="1" applyBorder="1" applyAlignment="1">
      <alignment vertical="top" wrapText="1"/>
    </xf>
    <xf numFmtId="0" fontId="12" fillId="0" borderId="1" xfId="0" applyFont="1" applyFill="1" applyBorder="1" applyAlignment="1">
      <alignment vertical="top"/>
    </xf>
    <xf numFmtId="14" fontId="12" fillId="0" borderId="1" xfId="0" applyNumberFormat="1" applyFont="1" applyFill="1" applyBorder="1"/>
    <xf numFmtId="9" fontId="12" fillId="0" borderId="1" xfId="2" applyNumberFormat="1" applyFont="1" applyFill="1" applyBorder="1"/>
    <xf numFmtId="0" fontId="18" fillId="0" borderId="1" xfId="0" applyFont="1" applyFill="1" applyBorder="1" applyAlignment="1">
      <alignment vertical="center" wrapText="1"/>
    </xf>
    <xf numFmtId="0" fontId="18" fillId="0" borderId="1" xfId="0" applyFont="1" applyFill="1" applyBorder="1" applyAlignment="1">
      <alignment wrapText="1"/>
    </xf>
    <xf numFmtId="9" fontId="12" fillId="0" borderId="1" xfId="2" applyNumberFormat="1" applyFont="1" applyFill="1" applyBorder="1" applyAlignment="1">
      <alignment horizontal="center" vertical="center" wrapText="1"/>
    </xf>
    <xf numFmtId="42" fontId="12" fillId="0" borderId="1" xfId="1" applyFont="1" applyFill="1" applyBorder="1" applyAlignment="1"/>
    <xf numFmtId="0" fontId="12" fillId="0" borderId="2" xfId="0" applyFont="1" applyFill="1" applyBorder="1" applyAlignment="1">
      <alignment horizontal="center"/>
    </xf>
    <xf numFmtId="0" fontId="12" fillId="0" borderId="2" xfId="0" applyFont="1" applyFill="1" applyBorder="1" applyAlignment="1">
      <alignment horizontal="center" wrapText="1"/>
    </xf>
    <xf numFmtId="9" fontId="12" fillId="0" borderId="2" xfId="2" applyNumberFormat="1" applyFont="1" applyFill="1" applyBorder="1" applyAlignment="1">
      <alignment horizontal="center" vertical="center"/>
    </xf>
    <xf numFmtId="0" fontId="12" fillId="0" borderId="19" xfId="0" applyFont="1" applyFill="1" applyBorder="1" applyAlignment="1">
      <alignment horizontal="center" vertical="center" wrapText="1"/>
    </xf>
    <xf numFmtId="0" fontId="12" fillId="0" borderId="24" xfId="0" applyFont="1" applyFill="1" applyBorder="1" applyAlignment="1">
      <alignment vertical="center" wrapText="1"/>
    </xf>
    <xf numFmtId="14" fontId="12" fillId="0" borderId="24" xfId="0" applyNumberFormat="1" applyFont="1" applyFill="1" applyBorder="1" applyAlignment="1">
      <alignment horizontal="center" vertical="center" wrapText="1"/>
    </xf>
    <xf numFmtId="9" fontId="12" fillId="0" borderId="21" xfId="2" applyNumberFormat="1" applyFont="1" applyFill="1" applyBorder="1" applyAlignment="1">
      <alignment vertical="center" wrapText="1"/>
    </xf>
    <xf numFmtId="0" fontId="16" fillId="0" borderId="1" xfId="0" applyFont="1" applyFill="1" applyBorder="1" applyAlignment="1">
      <alignment horizontal="left" vertical="center" wrapText="1"/>
    </xf>
    <xf numFmtId="9" fontId="12" fillId="0" borderId="22" xfId="2" applyNumberFormat="1" applyFont="1" applyFill="1" applyBorder="1" applyAlignment="1">
      <alignment vertical="center" wrapText="1"/>
    </xf>
    <xf numFmtId="164" fontId="12" fillId="0" borderId="22" xfId="2" applyNumberFormat="1" applyFont="1" applyFill="1" applyBorder="1" applyAlignment="1">
      <alignment vertical="center" wrapText="1"/>
    </xf>
    <xf numFmtId="10" fontId="12" fillId="0" borderId="24" xfId="2" applyNumberFormat="1" applyFont="1" applyFill="1" applyBorder="1" applyAlignment="1">
      <alignment vertical="center" wrapText="1"/>
    </xf>
    <xf numFmtId="0" fontId="13" fillId="0" borderId="36" xfId="0" applyFont="1" applyFill="1" applyBorder="1" applyAlignment="1">
      <alignment vertical="top" wrapText="1"/>
    </xf>
    <xf numFmtId="14" fontId="12" fillId="0" borderId="1" xfId="0" applyNumberFormat="1" applyFont="1" applyFill="1" applyBorder="1" applyAlignment="1">
      <alignment horizontal="center" vertical="center" wrapText="1"/>
    </xf>
    <xf numFmtId="0" fontId="0" fillId="0" borderId="34" xfId="0" applyFill="1" applyBorder="1" applyAlignment="1">
      <alignment vertical="center" wrapText="1"/>
    </xf>
    <xf numFmtId="0" fontId="16" fillId="0" borderId="1" xfId="0" applyFont="1" applyFill="1" applyBorder="1" applyAlignment="1">
      <alignment horizontal="justify" vertical="center" wrapText="1"/>
    </xf>
    <xf numFmtId="164" fontId="12" fillId="0" borderId="1" xfId="2" applyNumberFormat="1" applyFont="1" applyFill="1" applyBorder="1" applyAlignment="1">
      <alignment horizontal="right" vertical="center" wrapText="1"/>
    </xf>
    <xf numFmtId="164" fontId="12" fillId="0" borderId="1" xfId="2" applyNumberFormat="1" applyFont="1" applyFill="1" applyBorder="1" applyAlignment="1">
      <alignment vertical="center" wrapText="1"/>
    </xf>
    <xf numFmtId="0" fontId="12" fillId="0" borderId="34" xfId="0" applyFont="1" applyFill="1" applyBorder="1" applyAlignment="1">
      <alignment vertical="center" wrapText="1"/>
    </xf>
    <xf numFmtId="164" fontId="0" fillId="0" borderId="22" xfId="2" applyNumberFormat="1" applyFont="1" applyFill="1" applyBorder="1" applyAlignment="1">
      <alignment horizontal="center" vertical="center" wrapText="1"/>
    </xf>
    <xf numFmtId="0" fontId="12" fillId="0" borderId="34" xfId="0" applyFont="1" applyFill="1" applyBorder="1" applyAlignment="1">
      <alignment horizontal="center" vertical="center" wrapText="1"/>
    </xf>
    <xf numFmtId="164" fontId="12" fillId="0" borderId="22" xfId="2"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0" fontId="12" fillId="0" borderId="1" xfId="2" applyNumberFormat="1" applyFont="1" applyFill="1" applyBorder="1" applyAlignment="1">
      <alignment horizontal="center" vertical="center" wrapText="1"/>
    </xf>
    <xf numFmtId="0" fontId="12" fillId="0" borderId="25" xfId="0" applyFont="1" applyFill="1" applyBorder="1" applyAlignment="1">
      <alignment vertical="center" wrapText="1"/>
    </xf>
    <xf numFmtId="14" fontId="12" fillId="0" borderId="25" xfId="0" applyNumberFormat="1" applyFont="1" applyFill="1" applyBorder="1" applyAlignment="1">
      <alignment horizontal="center" vertical="center" wrapText="1"/>
    </xf>
    <xf numFmtId="9" fontId="12" fillId="0" borderId="23" xfId="2" applyNumberFormat="1" applyFont="1" applyFill="1" applyBorder="1" applyAlignment="1">
      <alignment vertical="center" wrapText="1"/>
    </xf>
    <xf numFmtId="0" fontId="0" fillId="0" borderId="35" xfId="0" applyFill="1" applyBorder="1" applyAlignment="1">
      <alignment vertical="center" wrapText="1"/>
    </xf>
    <xf numFmtId="0" fontId="0" fillId="0" borderId="37" xfId="0" applyFill="1" applyBorder="1" applyAlignment="1">
      <alignment vertical="center" wrapText="1"/>
    </xf>
    <xf numFmtId="164" fontId="0" fillId="0" borderId="23" xfId="2" applyNumberFormat="1" applyFont="1" applyFill="1" applyBorder="1" applyAlignment="1">
      <alignment horizontal="center" vertical="center" wrapText="1"/>
    </xf>
    <xf numFmtId="164" fontId="12" fillId="0" borderId="25" xfId="2" applyNumberFormat="1" applyFont="1" applyFill="1" applyBorder="1" applyAlignment="1">
      <alignment horizontal="center" vertical="center" wrapText="1"/>
    </xf>
    <xf numFmtId="9" fontId="12" fillId="0" borderId="25" xfId="2" applyNumberFormat="1" applyFont="1" applyFill="1" applyBorder="1" applyAlignment="1">
      <alignment vertical="center" wrapText="1"/>
    </xf>
    <xf numFmtId="0" fontId="12" fillId="0" borderId="35" xfId="0" applyFont="1" applyFill="1" applyBorder="1" applyAlignment="1">
      <alignment vertical="center" wrapText="1"/>
    </xf>
    <xf numFmtId="0" fontId="0" fillId="0" borderId="36" xfId="0" applyFill="1" applyBorder="1" applyAlignment="1">
      <alignment vertical="center" wrapText="1"/>
    </xf>
    <xf numFmtId="0" fontId="17" fillId="0" borderId="1" xfId="0" applyFont="1" applyFill="1" applyBorder="1" applyAlignment="1">
      <alignment wrapText="1"/>
    </xf>
    <xf numFmtId="164" fontId="0" fillId="0" borderId="32" xfId="2" applyNumberFormat="1" applyFont="1" applyFill="1" applyBorder="1" applyAlignment="1">
      <alignment horizontal="center" vertical="center" wrapText="1"/>
    </xf>
    <xf numFmtId="164" fontId="12" fillId="0" borderId="24" xfId="2" applyNumberFormat="1" applyFont="1" applyFill="1" applyBorder="1" applyAlignment="1">
      <alignment horizontal="center" vertical="center" wrapText="1"/>
    </xf>
    <xf numFmtId="164" fontId="12" fillId="0" borderId="24" xfId="2" applyNumberFormat="1" applyFont="1" applyFill="1" applyBorder="1" applyAlignment="1">
      <alignment vertical="center" wrapText="1"/>
    </xf>
    <xf numFmtId="0" fontId="12" fillId="0" borderId="36" xfId="0" applyFont="1" applyFill="1" applyBorder="1" applyAlignment="1">
      <alignment vertical="top" wrapText="1"/>
    </xf>
    <xf numFmtId="0" fontId="17" fillId="0" borderId="1" xfId="0" applyFont="1" applyFill="1" applyBorder="1" applyAlignment="1">
      <alignment vertical="center" wrapText="1"/>
    </xf>
    <xf numFmtId="164" fontId="0" fillId="0" borderId="42" xfId="2" applyNumberFormat="1" applyFont="1" applyFill="1" applyBorder="1" applyAlignment="1">
      <alignment horizontal="center" vertical="center" wrapText="1"/>
    </xf>
    <xf numFmtId="164" fontId="12" fillId="0" borderId="1" xfId="2" applyNumberFormat="1" applyFont="1" applyFill="1" applyBorder="1" applyAlignment="1">
      <alignment horizontal="center" vertical="center" wrapText="1"/>
    </xf>
    <xf numFmtId="9" fontId="12" fillId="0" borderId="23" xfId="2" applyNumberFormat="1" applyFont="1" applyFill="1" applyBorder="1" applyAlignment="1">
      <alignment horizontal="center" vertical="center" wrapText="1"/>
    </xf>
    <xf numFmtId="9" fontId="12" fillId="0" borderId="1" xfId="2" applyNumberFormat="1" applyFont="1" applyFill="1" applyBorder="1" applyAlignment="1">
      <alignment vertical="center" wrapText="1"/>
    </xf>
    <xf numFmtId="0" fontId="17" fillId="0" borderId="34" xfId="0" applyFont="1" applyFill="1" applyBorder="1" applyAlignment="1">
      <alignment vertical="center" wrapText="1"/>
    </xf>
    <xf numFmtId="164" fontId="12" fillId="0" borderId="25" xfId="2" applyNumberFormat="1" applyFont="1" applyFill="1" applyBorder="1" applyAlignment="1">
      <alignment vertical="center" wrapText="1"/>
    </xf>
    <xf numFmtId="0" fontId="12" fillId="0" borderId="29" xfId="0" applyFont="1" applyFill="1" applyBorder="1" applyAlignment="1">
      <alignment vertical="center" wrapText="1"/>
    </xf>
    <xf numFmtId="9" fontId="12" fillId="0" borderId="1" xfId="0" applyNumberFormat="1" applyFont="1" applyFill="1" applyBorder="1" applyAlignment="1">
      <alignment horizontal="center" vertical="center"/>
    </xf>
    <xf numFmtId="14" fontId="12" fillId="0" borderId="2" xfId="0" applyNumberFormat="1" applyFont="1" applyFill="1" applyBorder="1"/>
    <xf numFmtId="0" fontId="0" fillId="0" borderId="40" xfId="0" applyFill="1" applyBorder="1" applyAlignment="1">
      <alignment horizontal="center"/>
    </xf>
    <xf numFmtId="0" fontId="26" fillId="0" borderId="40" xfId="0" applyFont="1" applyFill="1" applyBorder="1" applyAlignment="1">
      <alignment wrapText="1"/>
    </xf>
    <xf numFmtId="0" fontId="12" fillId="0" borderId="7" xfId="0" applyFont="1" applyFill="1" applyBorder="1"/>
    <xf numFmtId="0" fontId="0" fillId="0" borderId="15" xfId="0" applyFill="1" applyBorder="1" applyAlignment="1">
      <alignment horizontal="center"/>
    </xf>
    <xf numFmtId="0" fontId="26" fillId="0" borderId="15" xfId="0" applyFont="1" applyFill="1" applyBorder="1" applyAlignment="1">
      <alignment wrapText="1"/>
    </xf>
    <xf numFmtId="0" fontId="13" fillId="0" borderId="32" xfId="0" applyFont="1" applyFill="1" applyBorder="1" applyAlignment="1">
      <alignment vertical="top" wrapText="1"/>
    </xf>
    <xf numFmtId="9" fontId="13" fillId="0" borderId="32" xfId="0" applyNumberFormat="1" applyFont="1" applyFill="1" applyBorder="1" applyAlignment="1">
      <alignment horizontal="center" vertical="center"/>
    </xf>
    <xf numFmtId="14" fontId="13" fillId="0" borderId="32" xfId="0" applyNumberFormat="1" applyFont="1" applyFill="1" applyBorder="1" applyAlignment="1">
      <alignment vertical="top"/>
    </xf>
    <xf numFmtId="0" fontId="25" fillId="0" borderId="15" xfId="0" applyFont="1" applyFill="1" applyBorder="1" applyAlignment="1">
      <alignment vertical="top" wrapText="1"/>
    </xf>
    <xf numFmtId="0" fontId="13" fillId="0" borderId="31" xfId="0" applyFont="1" applyFill="1" applyBorder="1" applyAlignment="1">
      <alignment vertical="top" wrapText="1"/>
    </xf>
    <xf numFmtId="9" fontId="13" fillId="0" borderId="31" xfId="0" applyNumberFormat="1" applyFont="1" applyFill="1" applyBorder="1" applyAlignment="1">
      <alignment horizontal="center" vertical="center"/>
    </xf>
    <xf numFmtId="14" fontId="13" fillId="0" borderId="31" xfId="0" applyNumberFormat="1" applyFont="1" applyFill="1" applyBorder="1" applyAlignment="1">
      <alignment vertical="top"/>
    </xf>
    <xf numFmtId="0" fontId="13" fillId="0" borderId="33" xfId="0" applyFont="1" applyFill="1" applyBorder="1" applyAlignment="1">
      <alignment vertical="top" wrapText="1"/>
    </xf>
    <xf numFmtId="9" fontId="13" fillId="0" borderId="33" xfId="0" applyNumberFormat="1" applyFont="1" applyFill="1" applyBorder="1" applyAlignment="1">
      <alignment horizontal="center" vertical="center"/>
    </xf>
    <xf numFmtId="14" fontId="13" fillId="0" borderId="33" xfId="0" applyNumberFormat="1" applyFont="1" applyFill="1" applyBorder="1" applyAlignment="1">
      <alignment vertical="top"/>
    </xf>
    <xf numFmtId="0" fontId="25" fillId="0" borderId="15" xfId="0" applyFont="1" applyFill="1" applyBorder="1" applyAlignment="1">
      <alignment horizontal="center" vertical="top"/>
    </xf>
    <xf numFmtId="0" fontId="13" fillId="0" borderId="31" xfId="0" applyFont="1" applyFill="1" applyBorder="1" applyAlignment="1">
      <alignment vertical="top"/>
    </xf>
    <xf numFmtId="0" fontId="13" fillId="0" borderId="33" xfId="0" applyFont="1" applyFill="1" applyBorder="1" applyAlignment="1">
      <alignment vertical="top"/>
    </xf>
    <xf numFmtId="0" fontId="12" fillId="0" borderId="1" xfId="0" applyFont="1" applyFill="1" applyBorder="1" applyAlignment="1"/>
    <xf numFmtId="0" fontId="12" fillId="0" borderId="0" xfId="0" applyFont="1" applyFill="1" applyAlignment="1">
      <alignment wrapText="1"/>
    </xf>
    <xf numFmtId="9" fontId="12" fillId="0" borderId="1" xfId="0" applyNumberFormat="1" applyFont="1" applyFill="1" applyBorder="1"/>
    <xf numFmtId="0" fontId="0" fillId="0" borderId="15" xfId="0" applyFill="1" applyBorder="1" applyAlignment="1">
      <alignment horizontal="center" wrapText="1"/>
    </xf>
    <xf numFmtId="164" fontId="12" fillId="0" borderId="1" xfId="0" applyNumberFormat="1" applyFont="1" applyFill="1" applyBorder="1"/>
    <xf numFmtId="0" fontId="0" fillId="0" borderId="41" xfId="0" applyFill="1" applyBorder="1" applyAlignment="1">
      <alignment horizontal="center"/>
    </xf>
    <xf numFmtId="0" fontId="0" fillId="0" borderId="41" xfId="0" applyFill="1" applyBorder="1" applyAlignment="1">
      <alignment horizontal="center" wrapText="1"/>
    </xf>
    <xf numFmtId="0" fontId="0" fillId="0" borderId="1" xfId="0" applyFill="1" applyBorder="1"/>
    <xf numFmtId="14" fontId="12" fillId="0" borderId="15" xfId="0" applyNumberFormat="1" applyFont="1" applyFill="1" applyBorder="1" applyAlignment="1">
      <alignment horizontal="center" vertical="center"/>
    </xf>
    <xf numFmtId="42" fontId="12" fillId="0" borderId="7" xfId="1" applyFont="1" applyFill="1" applyBorder="1"/>
    <xf numFmtId="0" fontId="12" fillId="0" borderId="7" xfId="0" applyFont="1" applyFill="1" applyBorder="1" applyAlignment="1">
      <alignment wrapText="1"/>
    </xf>
    <xf numFmtId="14" fontId="12" fillId="0" borderId="16" xfId="0" applyNumberFormat="1" applyFont="1" applyFill="1" applyBorder="1" applyAlignment="1">
      <alignment horizontal="center" vertical="center"/>
    </xf>
    <xf numFmtId="9" fontId="12" fillId="0" borderId="7" xfId="2" applyNumberFormat="1" applyFont="1" applyFill="1" applyBorder="1"/>
    <xf numFmtId="42" fontId="12" fillId="0" borderId="7" xfId="0" applyNumberFormat="1" applyFont="1" applyFill="1" applyBorder="1" applyAlignment="1">
      <alignment horizontal="center" vertical="center"/>
    </xf>
    <xf numFmtId="0" fontId="12" fillId="0" borderId="15" xfId="0" applyFont="1" applyFill="1" applyBorder="1" applyAlignment="1">
      <alignment vertical="center"/>
    </xf>
    <xf numFmtId="14" fontId="12" fillId="0" borderId="1" xfId="0" applyNumberFormat="1" applyFont="1" applyFill="1" applyBorder="1" applyAlignment="1">
      <alignment horizontal="center" vertical="center"/>
    </xf>
    <xf numFmtId="42" fontId="12" fillId="0" borderId="1" xfId="1" applyFont="1" applyFill="1" applyBorder="1" applyAlignment="1">
      <alignment vertical="top" wrapText="1"/>
    </xf>
    <xf numFmtId="0" fontId="12" fillId="0" borderId="0" xfId="0" applyFont="1" applyFill="1" applyAlignment="1">
      <alignment vertical="top" wrapText="1"/>
    </xf>
    <xf numFmtId="0" fontId="12" fillId="0" borderId="26" xfId="12" applyFont="1" applyFill="1" applyBorder="1" applyAlignment="1">
      <alignment horizontal="center" vertical="center" wrapText="1"/>
    </xf>
    <xf numFmtId="0" fontId="12" fillId="0" borderId="7" xfId="0" applyFont="1" applyFill="1" applyBorder="1" applyAlignment="1">
      <alignment vertical="center" wrapText="1"/>
    </xf>
    <xf numFmtId="0" fontId="12" fillId="0" borderId="7" xfId="0" applyFont="1" applyFill="1" applyBorder="1" applyAlignment="1">
      <alignment horizontal="center" wrapText="1"/>
    </xf>
    <xf numFmtId="15" fontId="12" fillId="0" borderId="7" xfId="0" applyNumberFormat="1" applyFont="1" applyFill="1" applyBorder="1" applyAlignment="1">
      <alignment vertical="center" wrapText="1"/>
    </xf>
    <xf numFmtId="14" fontId="12" fillId="0" borderId="7" xfId="0" applyNumberFormat="1" applyFont="1" applyFill="1" applyBorder="1" applyAlignment="1">
      <alignment vertical="center" wrapText="1"/>
    </xf>
    <xf numFmtId="0" fontId="19" fillId="0" borderId="12" xfId="3" applyFill="1" applyBorder="1" applyAlignment="1">
      <alignment horizontal="center" vertical="center" wrapText="1"/>
    </xf>
    <xf numFmtId="0" fontId="12" fillId="0" borderId="1" xfId="0" applyFont="1" applyFill="1" applyBorder="1" applyAlignment="1">
      <alignment horizontal="center" vertical="top" wrapText="1"/>
    </xf>
    <xf numFmtId="0" fontId="12" fillId="0" borderId="39" xfId="5" applyFont="1" applyFill="1" applyBorder="1" applyAlignment="1">
      <alignment horizontal="center" vertical="center" wrapText="1"/>
    </xf>
    <xf numFmtId="0" fontId="12" fillId="0" borderId="39" xfId="5" applyFont="1" applyFill="1" applyBorder="1" applyAlignment="1">
      <alignment horizontal="center" vertical="center"/>
    </xf>
    <xf numFmtId="0" fontId="12" fillId="0" borderId="12" xfId="4" applyFont="1" applyFill="1" applyBorder="1" applyAlignment="1">
      <alignment horizontal="center" vertical="center" wrapText="1"/>
    </xf>
    <xf numFmtId="0" fontId="12" fillId="0" borderId="12" xfId="4" applyFont="1" applyFill="1" applyBorder="1" applyAlignment="1">
      <alignment horizontal="center" vertical="center"/>
    </xf>
    <xf numFmtId="0" fontId="12" fillId="0" borderId="1" xfId="0" quotePrefix="1" applyFont="1" applyFill="1" applyBorder="1" applyAlignment="1">
      <alignment horizontal="center" vertical="center" wrapText="1"/>
    </xf>
    <xf numFmtId="0" fontId="0" fillId="0" borderId="12" xfId="6" applyFont="1" applyFill="1" applyBorder="1" applyAlignment="1">
      <alignment horizontal="center" vertical="center" wrapText="1"/>
    </xf>
    <xf numFmtId="0" fontId="10" fillId="0" borderId="12" xfId="6" applyFill="1" applyBorder="1" applyAlignment="1">
      <alignment horizontal="center" vertical="center"/>
    </xf>
    <xf numFmtId="0" fontId="12" fillId="0" borderId="12" xfId="7" applyFont="1" applyFill="1" applyBorder="1" applyAlignment="1">
      <alignment horizontal="center" vertical="center"/>
    </xf>
    <xf numFmtId="0" fontId="12" fillId="0" borderId="12" xfId="7" applyFont="1" applyFill="1" applyBorder="1" applyAlignment="1">
      <alignment horizontal="center" vertical="center" wrapText="1"/>
    </xf>
    <xf numFmtId="0" fontId="12" fillId="0" borderId="12" xfId="13" applyFont="1" applyFill="1" applyBorder="1" applyAlignment="1">
      <alignment horizontal="center" vertical="center"/>
    </xf>
    <xf numFmtId="0" fontId="12" fillId="0" borderId="12" xfId="13" applyFont="1" applyFill="1" applyBorder="1" applyAlignment="1">
      <alignment horizontal="center" vertical="center" wrapText="1"/>
    </xf>
    <xf numFmtId="0" fontId="10" fillId="0" borderId="12" xfId="9" applyFill="1" applyBorder="1" applyAlignment="1">
      <alignment horizontal="center" vertical="center"/>
    </xf>
    <xf numFmtId="0" fontId="0" fillId="0" borderId="12" xfId="9" applyFont="1" applyFill="1" applyBorder="1" applyAlignment="1">
      <alignment horizontal="center" vertical="center" wrapText="1"/>
    </xf>
    <xf numFmtId="0" fontId="12" fillId="0" borderId="12" xfId="12" applyFont="1" applyFill="1" applyBorder="1" applyAlignment="1">
      <alignment horizontal="center" vertical="center"/>
    </xf>
    <xf numFmtId="0" fontId="10" fillId="0" borderId="12" xfId="8" applyFill="1" applyBorder="1" applyAlignment="1">
      <alignment horizontal="center" vertical="center"/>
    </xf>
    <xf numFmtId="0" fontId="12" fillId="0" borderId="1" xfId="0" applyFont="1" applyFill="1" applyBorder="1" applyAlignment="1">
      <alignment horizontal="left" vertical="center" wrapText="1"/>
    </xf>
    <xf numFmtId="0" fontId="12" fillId="0" borderId="0" xfId="0" applyFont="1" applyFill="1" applyAlignment="1">
      <alignment vertical="center"/>
    </xf>
    <xf numFmtId="0" fontId="12" fillId="0" borderId="0" xfId="0" applyFont="1" applyFill="1" applyAlignment="1">
      <alignment vertical="center" wrapText="1"/>
    </xf>
    <xf numFmtId="14" fontId="12" fillId="0" borderId="0" xfId="0" applyNumberFormat="1" applyFont="1" applyFill="1"/>
    <xf numFmtId="42" fontId="12" fillId="0" borderId="1" xfId="1" applyFont="1" applyFill="1" applyBorder="1" applyAlignment="1">
      <alignment vertical="center" wrapText="1"/>
    </xf>
    <xf numFmtId="0" fontId="0" fillId="0" borderId="1" xfId="0" applyFill="1" applyBorder="1" applyAlignment="1">
      <alignment vertical="top" wrapText="1"/>
    </xf>
    <xf numFmtId="0" fontId="0" fillId="0" borderId="1" xfId="0" applyFill="1" applyBorder="1" applyAlignment="1">
      <alignment horizontal="center" vertical="center" wrapText="1" shrinkToFit="1"/>
    </xf>
    <xf numFmtId="0" fontId="0" fillId="0" borderId="1" xfId="0" applyFill="1" applyBorder="1" applyAlignment="1">
      <alignment vertical="center" wrapText="1"/>
    </xf>
    <xf numFmtId="0" fontId="12" fillId="0" borderId="1" xfId="0" applyFont="1" applyFill="1" applyBorder="1" applyAlignment="1">
      <alignment horizontal="justify" vertical="center" shrinkToFit="1"/>
    </xf>
    <xf numFmtId="0" fontId="11" fillId="0" borderId="1" xfId="0" applyFont="1" applyFill="1" applyBorder="1" applyAlignment="1">
      <alignment vertical="center" wrapText="1"/>
    </xf>
    <xf numFmtId="0" fontId="12" fillId="0" borderId="1" xfId="0" applyFont="1" applyFill="1" applyBorder="1" applyAlignment="1">
      <alignment horizontal="justify" vertical="center" wrapText="1" shrinkToFit="1"/>
    </xf>
    <xf numFmtId="0" fontId="12" fillId="0" borderId="1" xfId="0" applyFont="1" applyFill="1" applyBorder="1" applyAlignment="1">
      <alignment horizontal="center" vertical="center" wrapText="1" shrinkToFit="1"/>
    </xf>
    <xf numFmtId="0" fontId="0" fillId="0" borderId="1" xfId="0" applyFill="1" applyBorder="1" applyAlignment="1">
      <alignment wrapText="1"/>
    </xf>
    <xf numFmtId="0" fontId="0" fillId="0" borderId="19" xfId="0" applyFill="1" applyBorder="1" applyAlignment="1">
      <alignment vertical="center" wrapText="1"/>
    </xf>
    <xf numFmtId="14" fontId="12" fillId="0" borderId="0" xfId="0" applyNumberFormat="1" applyFont="1" applyFill="1" applyAlignment="1">
      <alignment vertical="center"/>
    </xf>
    <xf numFmtId="0" fontId="29" fillId="0" borderId="1" xfId="0" applyFont="1" applyFill="1" applyBorder="1" applyAlignment="1">
      <alignment wrapText="1"/>
    </xf>
    <xf numFmtId="9" fontId="12" fillId="0" borderId="0" xfId="0" applyNumberFormat="1" applyFont="1" applyFill="1" applyBorder="1"/>
    <xf numFmtId="10" fontId="12" fillId="0" borderId="1" xfId="2" applyNumberFormat="1" applyFont="1" applyFill="1" applyBorder="1" applyAlignment="1">
      <alignment horizontal="center"/>
    </xf>
    <xf numFmtId="0" fontId="0" fillId="0" borderId="0" xfId="0" applyFill="1" applyBorder="1"/>
    <xf numFmtId="42" fontId="0" fillId="0" borderId="0" xfId="1" applyFont="1" applyFill="1" applyBorder="1"/>
    <xf numFmtId="9" fontId="0" fillId="0" borderId="0" xfId="2" applyNumberFormat="1" applyFont="1" applyFill="1" applyBorder="1" applyAlignment="1">
      <alignment horizontal="center"/>
    </xf>
    <xf numFmtId="14" fontId="0" fillId="0" borderId="0" xfId="0" applyNumberFormat="1" applyFill="1" applyBorder="1"/>
    <xf numFmtId="9" fontId="0" fillId="0" borderId="0" xfId="2" applyNumberFormat="1" applyFont="1" applyFill="1" applyBorder="1"/>
    <xf numFmtId="9" fontId="0" fillId="0" borderId="0" xfId="0" applyNumberFormat="1" applyFill="1" applyBorder="1" applyAlignment="1">
      <alignment horizontal="center" vertical="center"/>
    </xf>
    <xf numFmtId="42" fontId="0" fillId="0" borderId="0" xfId="0" applyNumberFormat="1" applyFill="1" applyBorder="1" applyAlignment="1">
      <alignment horizontal="center" vertical="center"/>
    </xf>
    <xf numFmtId="0" fontId="0" fillId="0" borderId="0" xfId="0" applyFill="1" applyBorder="1" applyAlignment="1">
      <alignment horizontal="center"/>
    </xf>
    <xf numFmtId="0" fontId="0" fillId="0" borderId="0" xfId="0" applyFill="1" applyBorder="1" applyAlignment="1">
      <alignment horizontal="center" vertical="center"/>
    </xf>
    <xf numFmtId="0" fontId="0" fillId="14" borderId="0" xfId="0" applyFill="1"/>
    <xf numFmtId="0" fontId="1" fillId="14" borderId="3" xfId="0" applyFont="1" applyFill="1" applyBorder="1" applyAlignment="1">
      <alignment horizontal="center" vertical="center"/>
    </xf>
    <xf numFmtId="0" fontId="0" fillId="14" borderId="0" xfId="0" applyFill="1" applyAlignment="1">
      <alignment horizontal="center"/>
    </xf>
    <xf numFmtId="0" fontId="1" fillId="14" borderId="8" xfId="0" applyFont="1" applyFill="1" applyBorder="1" applyAlignment="1">
      <alignment horizontal="center" vertical="center" wrapText="1"/>
    </xf>
    <xf numFmtId="0" fontId="1" fillId="14" borderId="0"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1" fillId="14" borderId="10" xfId="0" applyFont="1" applyFill="1" applyBorder="1" applyAlignment="1">
      <alignment horizontal="center" vertical="center" wrapText="1"/>
    </xf>
    <xf numFmtId="14" fontId="1" fillId="14" borderId="8" xfId="0" applyNumberFormat="1" applyFont="1" applyFill="1" applyBorder="1" applyAlignment="1">
      <alignment horizontal="center" vertical="center" wrapText="1"/>
    </xf>
    <xf numFmtId="0" fontId="2" fillId="14" borderId="14" xfId="0" applyFont="1" applyFill="1" applyBorder="1" applyAlignment="1">
      <alignment horizontal="center" vertical="center" wrapText="1"/>
    </xf>
    <xf numFmtId="0" fontId="1" fillId="14" borderId="14" xfId="0" applyFont="1" applyFill="1" applyBorder="1" applyAlignment="1">
      <alignment horizontal="center" vertical="center" wrapText="1"/>
    </xf>
    <xf numFmtId="0" fontId="0" fillId="14" borderId="0" xfId="0" applyFill="1" applyAlignment="1">
      <alignment vertical="top" wrapText="1"/>
    </xf>
    <xf numFmtId="9" fontId="12" fillId="0" borderId="1" xfId="0" applyNumberFormat="1" applyFont="1" applyFill="1" applyBorder="1" applyAlignment="1">
      <alignment horizontal="center" vertical="center"/>
    </xf>
    <xf numFmtId="9" fontId="12" fillId="0" borderId="0" xfId="0" applyNumberFormat="1" applyFont="1" applyFill="1"/>
    <xf numFmtId="0" fontId="0" fillId="0" borderId="0" xfId="0" applyFill="1" applyAlignment="1">
      <alignment vertical="center" wrapText="1"/>
    </xf>
    <xf numFmtId="42" fontId="12" fillId="0" borderId="7" xfId="1" applyFont="1" applyFill="1" applyBorder="1" applyAlignment="1">
      <alignment horizontal="center" vertical="center"/>
    </xf>
    <xf numFmtId="42" fontId="12" fillId="0" borderId="8" xfId="1" applyFont="1" applyFill="1" applyBorder="1" applyAlignment="1">
      <alignment horizontal="center" vertical="center"/>
    </xf>
    <xf numFmtId="42" fontId="12" fillId="0" borderId="2" xfId="1" applyFont="1" applyFill="1" applyBorder="1" applyAlignment="1">
      <alignment horizontal="center" vertical="center"/>
    </xf>
    <xf numFmtId="0" fontId="12" fillId="0" borderId="7"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 fillId="14" borderId="11" xfId="0" applyFont="1" applyFill="1" applyBorder="1" applyAlignment="1">
      <alignment horizontal="center"/>
    </xf>
    <xf numFmtId="0" fontId="1" fillId="14" borderId="12" xfId="0" applyFont="1" applyFill="1" applyBorder="1" applyAlignment="1">
      <alignment horizontal="center"/>
    </xf>
    <xf numFmtId="0" fontId="1" fillId="14" borderId="13" xfId="0" applyFont="1" applyFill="1" applyBorder="1" applyAlignment="1">
      <alignment horizontal="center"/>
    </xf>
    <xf numFmtId="9" fontId="12" fillId="0" borderId="1" xfId="2"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wrapText="1"/>
    </xf>
    <xf numFmtId="0" fontId="12" fillId="0" borderId="1" xfId="0" applyFont="1" applyFill="1" applyBorder="1" applyAlignment="1">
      <alignment horizontal="center" vertical="top" wrapText="1"/>
    </xf>
    <xf numFmtId="0" fontId="12" fillId="0" borderId="8" xfId="0" applyFont="1" applyFill="1" applyBorder="1" applyAlignment="1">
      <alignment horizontal="center" vertical="center"/>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42" fontId="12" fillId="0" borderId="26" xfId="1" applyFont="1" applyFill="1" applyBorder="1" applyAlignment="1">
      <alignment horizontal="center" vertical="center" wrapText="1"/>
    </xf>
    <xf numFmtId="42" fontId="12" fillId="0" borderId="8" xfId="1" applyFont="1" applyFill="1" applyBorder="1" applyAlignment="1">
      <alignment horizontal="center" vertical="center" wrapText="1"/>
    </xf>
    <xf numFmtId="42" fontId="12" fillId="0" borderId="27" xfId="1" applyFont="1" applyFill="1" applyBorder="1" applyAlignment="1">
      <alignment horizontal="center" vertical="center" wrapText="1"/>
    </xf>
    <xf numFmtId="0" fontId="12" fillId="0" borderId="1" xfId="0" applyFont="1" applyFill="1" applyBorder="1" applyAlignment="1">
      <alignment horizontal="left" vertical="top" wrapText="1"/>
    </xf>
    <xf numFmtId="0" fontId="1" fillId="14" borderId="4" xfId="0" applyFont="1" applyFill="1" applyBorder="1" applyAlignment="1">
      <alignment horizontal="center" vertical="center"/>
    </xf>
    <xf numFmtId="0" fontId="1" fillId="14" borderId="6" xfId="0" applyFont="1" applyFill="1" applyBorder="1" applyAlignment="1">
      <alignment horizontal="center" vertical="center"/>
    </xf>
    <xf numFmtId="0" fontId="1" fillId="14" borderId="5" xfId="0" applyFont="1" applyFill="1" applyBorder="1" applyAlignment="1">
      <alignment horizontal="center" vertical="center"/>
    </xf>
    <xf numFmtId="0" fontId="1" fillId="14" borderId="4" xfId="0" applyFont="1" applyFill="1" applyBorder="1" applyAlignment="1">
      <alignment horizontal="center"/>
    </xf>
    <xf numFmtId="0" fontId="1" fillId="14" borderId="6" xfId="0" applyFont="1" applyFill="1" applyBorder="1" applyAlignment="1">
      <alignment horizontal="center"/>
    </xf>
    <xf numFmtId="0" fontId="1" fillId="14" borderId="5" xfId="0" applyFont="1" applyFill="1" applyBorder="1" applyAlignment="1">
      <alignment horizontal="center"/>
    </xf>
    <xf numFmtId="0" fontId="0" fillId="14" borderId="0" xfId="0" applyFill="1" applyAlignment="1">
      <alignment horizontal="center"/>
    </xf>
    <xf numFmtId="0" fontId="1" fillId="14" borderId="11" xfId="0" applyFont="1" applyFill="1" applyBorder="1" applyAlignment="1">
      <alignment horizontal="center" vertical="center" wrapText="1"/>
    </xf>
    <xf numFmtId="0" fontId="1" fillId="14" borderId="12" xfId="0" applyFont="1" applyFill="1" applyBorder="1" applyAlignment="1">
      <alignment horizontal="center" vertical="center" wrapText="1"/>
    </xf>
    <xf numFmtId="0" fontId="1" fillId="14" borderId="13" xfId="0" applyFont="1" applyFill="1" applyBorder="1" applyAlignment="1">
      <alignment horizontal="center" vertical="center" wrapText="1"/>
    </xf>
    <xf numFmtId="9" fontId="12" fillId="0" borderId="7" xfId="2" applyNumberFormat="1" applyFont="1" applyFill="1" applyBorder="1" applyAlignment="1">
      <alignment horizontal="center" vertical="center"/>
    </xf>
    <xf numFmtId="9" fontId="12" fillId="0" borderId="8" xfId="2" applyNumberFormat="1" applyFont="1" applyFill="1" applyBorder="1" applyAlignment="1">
      <alignment horizontal="center" vertical="center"/>
    </xf>
    <xf numFmtId="9" fontId="12" fillId="0" borderId="2" xfId="2" applyNumberFormat="1" applyFont="1" applyFill="1" applyBorder="1" applyAlignment="1">
      <alignment horizontal="center" vertical="center"/>
    </xf>
    <xf numFmtId="0" fontId="12" fillId="0" borderId="7" xfId="0" applyFont="1" applyFill="1" applyBorder="1" applyAlignment="1">
      <alignment horizontal="left" wrapText="1"/>
    </xf>
    <xf numFmtId="0" fontId="12" fillId="0" borderId="8" xfId="0" applyFont="1" applyFill="1" applyBorder="1" applyAlignment="1">
      <alignment horizontal="left" wrapText="1"/>
    </xf>
    <xf numFmtId="0" fontId="12" fillId="0" borderId="2" xfId="0" applyFont="1" applyFill="1" applyBorder="1" applyAlignment="1">
      <alignment horizontal="left" wrapText="1"/>
    </xf>
    <xf numFmtId="0" fontId="12" fillId="0" borderId="7" xfId="0" applyFont="1" applyFill="1" applyBorder="1" applyAlignment="1">
      <alignment horizontal="center" wrapText="1"/>
    </xf>
    <xf numFmtId="0" fontId="12" fillId="0" borderId="8" xfId="0" applyFont="1" applyFill="1" applyBorder="1" applyAlignment="1">
      <alignment horizontal="center" wrapText="1"/>
    </xf>
    <xf numFmtId="0" fontId="12" fillId="0" borderId="2" xfId="0" applyFont="1" applyFill="1" applyBorder="1" applyAlignment="1">
      <alignment horizontal="center" wrapText="1"/>
    </xf>
    <xf numFmtId="9" fontId="12" fillId="0" borderId="7" xfId="2" applyNumberFormat="1" applyFont="1" applyFill="1" applyBorder="1" applyAlignment="1">
      <alignment horizontal="center" vertical="center" wrapText="1"/>
    </xf>
    <xf numFmtId="9" fontId="12" fillId="0" borderId="8" xfId="2" applyNumberFormat="1" applyFont="1" applyFill="1" applyBorder="1" applyAlignment="1">
      <alignment horizontal="center" vertical="center" wrapText="1"/>
    </xf>
    <xf numFmtId="9" fontId="12" fillId="0" borderId="2" xfId="2" applyNumberFormat="1" applyFont="1" applyFill="1" applyBorder="1" applyAlignment="1">
      <alignment horizontal="center" vertical="center" wrapText="1"/>
    </xf>
    <xf numFmtId="0" fontId="12" fillId="0" borderId="7" xfId="0" applyFont="1" applyFill="1" applyBorder="1" applyAlignment="1">
      <alignment horizontal="center" vertical="top" wrapText="1"/>
    </xf>
    <xf numFmtId="0" fontId="12" fillId="0" borderId="8" xfId="0" applyFont="1" applyFill="1" applyBorder="1" applyAlignment="1">
      <alignment horizontal="center" vertical="top" wrapText="1"/>
    </xf>
    <xf numFmtId="0" fontId="12" fillId="0" borderId="2" xfId="0" applyFont="1" applyFill="1" applyBorder="1" applyAlignment="1">
      <alignment horizontal="center" vertical="top" wrapText="1"/>
    </xf>
    <xf numFmtId="9" fontId="12" fillId="0" borderId="26" xfId="2" applyNumberFormat="1" applyFont="1" applyFill="1" applyBorder="1" applyAlignment="1">
      <alignment horizontal="center" vertical="center" wrapText="1"/>
    </xf>
    <xf numFmtId="9" fontId="12" fillId="0" borderId="27" xfId="2" applyNumberFormat="1" applyFont="1" applyFill="1" applyBorder="1" applyAlignment="1">
      <alignment horizontal="center" vertical="center" wrapText="1"/>
    </xf>
    <xf numFmtId="10" fontId="12" fillId="0" borderId="26" xfId="0" applyNumberFormat="1" applyFont="1" applyFill="1" applyBorder="1" applyAlignment="1">
      <alignment horizontal="center" vertical="center" wrapText="1"/>
    </xf>
    <xf numFmtId="10" fontId="12" fillId="0" borderId="8" xfId="0" applyNumberFormat="1" applyFont="1" applyFill="1" applyBorder="1" applyAlignment="1">
      <alignment horizontal="center" vertical="center" wrapText="1"/>
    </xf>
    <xf numFmtId="10" fontId="12" fillId="0" borderId="27" xfId="0" applyNumberFormat="1" applyFont="1" applyFill="1" applyBorder="1" applyAlignment="1">
      <alignment horizontal="center" vertical="center" wrapText="1"/>
    </xf>
    <xf numFmtId="42" fontId="12" fillId="0" borderId="28" xfId="1" applyFont="1" applyFill="1" applyBorder="1" applyAlignment="1">
      <alignment horizontal="center" vertical="center" wrapText="1"/>
    </xf>
    <xf numFmtId="42" fontId="12" fillId="0" borderId="9" xfId="1" applyFont="1" applyFill="1" applyBorder="1" applyAlignment="1">
      <alignment horizontal="center" vertical="center" wrapText="1"/>
    </xf>
    <xf numFmtId="42" fontId="12" fillId="0" borderId="29" xfId="1"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9" fontId="12" fillId="0" borderId="26" xfId="0" applyNumberFormat="1"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30" xfId="0" applyFont="1" applyFill="1" applyBorder="1" applyAlignment="1">
      <alignment horizontal="center" vertical="center"/>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2" xfId="0" applyFont="1" applyFill="1" applyBorder="1" applyAlignment="1">
      <alignment horizontal="left" vertical="center" wrapText="1"/>
    </xf>
    <xf numFmtId="9" fontId="12" fillId="0" borderId="7" xfId="2" applyNumberFormat="1" applyFont="1" applyFill="1" applyBorder="1" applyAlignment="1">
      <alignment horizontal="center"/>
    </xf>
    <xf numFmtId="9" fontId="12" fillId="0" borderId="8" xfId="2" applyNumberFormat="1" applyFont="1" applyFill="1" applyBorder="1" applyAlignment="1">
      <alignment horizontal="center"/>
    </xf>
    <xf numFmtId="9" fontId="12" fillId="0" borderId="2" xfId="2" applyNumberFormat="1" applyFont="1" applyFill="1" applyBorder="1" applyAlignment="1">
      <alignment horizontal="center"/>
    </xf>
    <xf numFmtId="0" fontId="12" fillId="0" borderId="7" xfId="0" applyFont="1" applyFill="1" applyBorder="1" applyAlignment="1">
      <alignment horizontal="center"/>
    </xf>
    <xf numFmtId="0" fontId="12" fillId="0" borderId="8" xfId="0" applyFont="1" applyFill="1" applyBorder="1" applyAlignment="1">
      <alignment horizontal="center"/>
    </xf>
    <xf numFmtId="0" fontId="12" fillId="0" borderId="2" xfId="0" applyFont="1" applyFill="1" applyBorder="1" applyAlignment="1">
      <alignment horizontal="center"/>
    </xf>
    <xf numFmtId="9" fontId="12" fillId="0" borderId="7" xfId="0" applyNumberFormat="1" applyFont="1" applyFill="1" applyBorder="1" applyAlignment="1">
      <alignment horizontal="center" vertical="center" wrapText="1"/>
    </xf>
    <xf numFmtId="0" fontId="12" fillId="0" borderId="1" xfId="0" applyFont="1" applyFill="1" applyBorder="1" applyAlignment="1">
      <alignment horizontal="justify" vertical="center"/>
    </xf>
    <xf numFmtId="0" fontId="12" fillId="0" borderId="1" xfId="0" applyFont="1" applyFill="1" applyBorder="1" applyAlignment="1">
      <alignment horizontal="justify" vertical="center" wrapText="1"/>
    </xf>
    <xf numFmtId="9"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3" fillId="0" borderId="26" xfId="0" applyFont="1" applyFill="1" applyBorder="1" applyAlignment="1">
      <alignment vertical="top" wrapText="1"/>
    </xf>
    <xf numFmtId="0" fontId="13" fillId="0" borderId="8" xfId="0" applyFont="1" applyFill="1" applyBorder="1" applyAlignment="1">
      <alignment vertical="top" wrapText="1"/>
    </xf>
    <xf numFmtId="0" fontId="13" fillId="0" borderId="30" xfId="0" applyFont="1" applyFill="1" applyBorder="1" applyAlignment="1">
      <alignment vertical="top" wrapText="1"/>
    </xf>
    <xf numFmtId="0" fontId="13" fillId="0" borderId="26" xfId="0" applyFont="1" applyFill="1" applyBorder="1" applyAlignment="1">
      <alignment horizontal="center" vertical="center"/>
    </xf>
    <xf numFmtId="0" fontId="12" fillId="0" borderId="17" xfId="0" applyFont="1" applyFill="1" applyBorder="1" applyAlignment="1">
      <alignment horizontal="center" wrapText="1"/>
    </xf>
    <xf numFmtId="0" fontId="12" fillId="0" borderId="0" xfId="0" applyFont="1" applyFill="1" applyAlignment="1">
      <alignment horizontal="center"/>
    </xf>
    <xf numFmtId="0" fontId="12" fillId="0" borderId="18" xfId="0" applyFont="1" applyFill="1" applyBorder="1" applyAlignment="1">
      <alignment horizontal="center"/>
    </xf>
    <xf numFmtId="9" fontId="12" fillId="0" borderId="17" xfId="0" applyNumberFormat="1" applyFont="1" applyFill="1" applyBorder="1" applyAlignment="1">
      <alignment horizontal="center" vertical="center"/>
    </xf>
    <xf numFmtId="9" fontId="12" fillId="0" borderId="0" xfId="0" applyNumberFormat="1" applyFont="1" applyFill="1" applyAlignment="1">
      <alignment horizontal="center" vertical="center"/>
    </xf>
    <xf numFmtId="9" fontId="12" fillId="0" borderId="18" xfId="0" applyNumberFormat="1" applyFont="1" applyFill="1" applyBorder="1" applyAlignment="1">
      <alignment horizontal="center" vertical="center"/>
    </xf>
    <xf numFmtId="0" fontId="19" fillId="0" borderId="7" xfId="3" applyFill="1" applyBorder="1" applyAlignment="1">
      <alignment horizontal="center" wrapText="1"/>
    </xf>
    <xf numFmtId="0" fontId="19" fillId="0" borderId="8" xfId="3" applyFill="1" applyBorder="1" applyAlignment="1">
      <alignment horizontal="center" wrapText="1"/>
    </xf>
    <xf numFmtId="0" fontId="19" fillId="0" borderId="2" xfId="3" applyFill="1" applyBorder="1" applyAlignment="1">
      <alignment horizontal="center" wrapText="1"/>
    </xf>
    <xf numFmtId="0" fontId="10" fillId="0" borderId="7" xfId="11" applyFill="1" applyBorder="1" applyAlignment="1">
      <alignment horizontal="center"/>
    </xf>
    <xf numFmtId="0" fontId="10" fillId="0" borderId="8" xfId="11" applyFill="1" applyBorder="1" applyAlignment="1">
      <alignment horizontal="center"/>
    </xf>
    <xf numFmtId="0" fontId="10" fillId="0" borderId="2" xfId="11" applyFill="1" applyBorder="1" applyAlignment="1">
      <alignment horizontal="center"/>
    </xf>
    <xf numFmtId="0" fontId="10" fillId="0" borderId="7" xfId="8" applyFill="1" applyBorder="1" applyAlignment="1">
      <alignment horizontal="center"/>
    </xf>
    <xf numFmtId="0" fontId="10" fillId="0" borderId="8" xfId="8" applyFill="1" applyBorder="1" applyAlignment="1">
      <alignment horizontal="center"/>
    </xf>
    <xf numFmtId="0" fontId="10" fillId="0" borderId="27" xfId="8" applyFill="1" applyBorder="1" applyAlignment="1">
      <alignment horizontal="center"/>
    </xf>
    <xf numFmtId="0" fontId="0" fillId="0" borderId="26" xfId="10" applyFont="1" applyFill="1" applyBorder="1" applyAlignment="1">
      <alignment horizontal="center" wrapText="1"/>
    </xf>
    <xf numFmtId="0" fontId="10" fillId="0" borderId="27" xfId="10" applyFill="1" applyBorder="1" applyAlignment="1">
      <alignment horizontal="center"/>
    </xf>
    <xf numFmtId="9" fontId="10" fillId="0" borderId="7" xfId="2" applyNumberFormat="1" applyFont="1" applyFill="1" applyBorder="1" applyAlignment="1">
      <alignment horizontal="center" vertical="center"/>
    </xf>
    <xf numFmtId="9" fontId="10" fillId="0" borderId="8" xfId="2" applyNumberFormat="1" applyFont="1" applyFill="1" applyBorder="1" applyAlignment="1">
      <alignment horizontal="center" vertical="center"/>
    </xf>
    <xf numFmtId="9" fontId="10" fillId="0" borderId="2" xfId="2" applyNumberFormat="1" applyFont="1" applyFill="1" applyBorder="1" applyAlignment="1">
      <alignment horizontal="center" vertical="center"/>
    </xf>
    <xf numFmtId="0" fontId="25" fillId="0" borderId="15" xfId="0" applyFont="1" applyFill="1" applyBorder="1" applyAlignment="1">
      <alignment horizontal="left" vertical="top" wrapText="1"/>
    </xf>
    <xf numFmtId="0" fontId="0" fillId="0" borderId="7" xfId="11" applyFont="1" applyFill="1" applyBorder="1" applyAlignment="1">
      <alignment horizontal="center" wrapText="1"/>
    </xf>
    <xf numFmtId="0" fontId="10" fillId="0" borderId="8" xfId="11" applyFill="1" applyBorder="1" applyAlignment="1">
      <alignment horizontal="center" wrapText="1"/>
    </xf>
    <xf numFmtId="0" fontId="10" fillId="0" borderId="2" xfId="11" applyFill="1" applyBorder="1" applyAlignment="1">
      <alignment horizontal="center" wrapText="1"/>
    </xf>
    <xf numFmtId="0" fontId="0" fillId="0" borderId="7" xfId="8" applyFont="1" applyFill="1" applyBorder="1" applyAlignment="1">
      <alignment horizontal="center" wrapText="1"/>
    </xf>
    <xf numFmtId="0" fontId="10" fillId="0" borderId="8" xfId="8" applyFill="1" applyBorder="1" applyAlignment="1">
      <alignment horizontal="center" wrapText="1"/>
    </xf>
    <xf numFmtId="0" fontId="10" fillId="0" borderId="27" xfId="8" applyFill="1" applyBorder="1" applyAlignment="1">
      <alignment horizontal="center" wrapText="1"/>
    </xf>
    <xf numFmtId="0" fontId="19" fillId="0" borderId="7" xfId="3" applyFill="1" applyBorder="1" applyAlignment="1">
      <alignment horizontal="center" vertical="center" wrapText="1"/>
    </xf>
    <xf numFmtId="0" fontId="19" fillId="0" borderId="8" xfId="3" applyFill="1" applyBorder="1" applyAlignment="1">
      <alignment horizontal="center" vertical="center" wrapText="1"/>
    </xf>
    <xf numFmtId="0" fontId="19" fillId="0" borderId="2" xfId="3" applyFill="1" applyBorder="1" applyAlignment="1">
      <alignment horizontal="center" vertical="center" wrapText="1"/>
    </xf>
    <xf numFmtId="0" fontId="0" fillId="0" borderId="26" xfId="10" applyFont="1" applyFill="1" applyBorder="1" applyAlignment="1">
      <alignment horizontal="center" vertical="center" wrapText="1"/>
    </xf>
    <xf numFmtId="0" fontId="10" fillId="0" borderId="27" xfId="10" applyFill="1" applyBorder="1" applyAlignment="1">
      <alignment horizontal="center" vertical="center" wrapText="1"/>
    </xf>
    <xf numFmtId="9" fontId="22" fillId="0" borderId="7" xfId="2" applyNumberFormat="1" applyFont="1" applyFill="1" applyBorder="1" applyAlignment="1">
      <alignment horizontal="center" vertical="center" wrapText="1"/>
    </xf>
    <xf numFmtId="9" fontId="22" fillId="0" borderId="2" xfId="2" applyNumberFormat="1" applyFont="1" applyFill="1" applyBorder="1" applyAlignment="1">
      <alignment horizontal="center" vertical="center" wrapText="1"/>
    </xf>
    <xf numFmtId="0" fontId="19" fillId="0" borderId="7" xfId="3" applyFill="1" applyBorder="1" applyAlignment="1">
      <alignment horizontal="center" vertical="top" wrapText="1"/>
    </xf>
    <xf numFmtId="0" fontId="19" fillId="0" borderId="8" xfId="3" applyFill="1" applyBorder="1" applyAlignment="1">
      <alignment horizontal="center" vertical="top"/>
    </xf>
    <xf numFmtId="0" fontId="19" fillId="0" borderId="2" xfId="3" applyFill="1" applyBorder="1" applyAlignment="1">
      <alignment horizontal="center" vertical="top"/>
    </xf>
    <xf numFmtId="0" fontId="0" fillId="0" borderId="7" xfId="11" applyFont="1" applyFill="1" applyBorder="1" applyAlignment="1">
      <alignment horizontal="center" vertical="center" wrapText="1"/>
    </xf>
    <xf numFmtId="0" fontId="10" fillId="0" borderId="8" xfId="11" applyFill="1" applyBorder="1" applyAlignment="1">
      <alignment horizontal="center" vertical="center" wrapText="1"/>
    </xf>
    <xf numFmtId="0" fontId="10" fillId="0" borderId="2" xfId="11" applyFill="1" applyBorder="1" applyAlignment="1">
      <alignment horizontal="center" vertical="center" wrapText="1"/>
    </xf>
    <xf numFmtId="9" fontId="12" fillId="0" borderId="7" xfId="0" applyNumberFormat="1" applyFont="1" applyFill="1" applyBorder="1" applyAlignment="1">
      <alignment horizontal="center" vertical="center"/>
    </xf>
    <xf numFmtId="9" fontId="12" fillId="0" borderId="8" xfId="0" applyNumberFormat="1" applyFont="1" applyFill="1" applyBorder="1" applyAlignment="1">
      <alignment horizontal="center" vertical="center"/>
    </xf>
    <xf numFmtId="9" fontId="12" fillId="0" borderId="2" xfId="0" applyNumberFormat="1" applyFont="1" applyFill="1" applyBorder="1" applyAlignment="1">
      <alignment horizontal="center" vertical="center"/>
    </xf>
  </cellXfs>
  <cellStyles count="14">
    <cellStyle name="20% - Énfasis4" xfId="9" builtinId="42"/>
    <cellStyle name="40% - Énfasis1" xfId="6" builtinId="31"/>
    <cellStyle name="40% - Énfasis2" xfId="8" builtinId="35"/>
    <cellStyle name="40% - Énfasis4" xfId="10" builtinId="43"/>
    <cellStyle name="40% - Énfasis5" xfId="11" builtinId="47"/>
    <cellStyle name="60% - Énfasis5" xfId="12" builtinId="48"/>
    <cellStyle name="60% - Énfasis6" xfId="13" builtinId="52"/>
    <cellStyle name="Bueno" xfId="3" builtinId="26"/>
    <cellStyle name="Énfasis2" xfId="7" builtinId="33"/>
    <cellStyle name="Entrada" xfId="5" builtinId="20"/>
    <cellStyle name="Moneda [0]" xfId="1" builtinId="7"/>
    <cellStyle name="Neutral" xfId="4" builtinId="2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esktop/Martriz%20Plan%20de%20Accion%20para%20hacer%20formulario/pai%20areas/MATRIZ_PAI_OCI_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DEPENDENCIAS"/>
      <sheetName val="PROPOSITOS"/>
      <sheetName val="PROGRAMA"/>
      <sheetName val="OBJETIVOS"/>
      <sheetName val="PROYECTO"/>
      <sheetName val="PLANE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youtube.com/watch?v=o6ZHWYssI5g&amp;feature=youtu.b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278"/>
  <sheetViews>
    <sheetView tabSelected="1" topLeftCell="A4" zoomScale="55" zoomScaleNormal="55" workbookViewId="0">
      <pane xSplit="3" ySplit="2" topLeftCell="D102" activePane="bottomRight" state="frozen"/>
      <selection activeCell="A4" sqref="A4"/>
      <selection pane="topRight" activeCell="D4" sqref="D4"/>
      <selection pane="bottomLeft" activeCell="A6" sqref="A6"/>
      <selection pane="bottomRight" activeCell="E103" sqref="E103"/>
    </sheetView>
  </sheetViews>
  <sheetFormatPr baseColWidth="10" defaultRowHeight="15" x14ac:dyDescent="0.25"/>
  <cols>
    <col min="1" max="1" width="5.85546875" style="21" customWidth="1"/>
    <col min="2" max="2" width="42" style="21" customWidth="1"/>
    <col min="3" max="3" width="39.140625" style="21" customWidth="1"/>
    <col min="4" max="4" width="48.42578125" style="21" customWidth="1"/>
    <col min="5" max="5" width="31.140625" style="21" customWidth="1"/>
    <col min="6" max="6" width="17.28515625" style="21" customWidth="1"/>
    <col min="7" max="7" width="32.28515625" style="21" customWidth="1"/>
    <col min="8" max="8" width="28.42578125" style="21" customWidth="1"/>
    <col min="9" max="9" width="39.85546875" style="21" customWidth="1"/>
    <col min="10" max="10" width="23.140625" style="21" customWidth="1"/>
    <col min="11" max="11" width="22.7109375" style="22" customWidth="1"/>
    <col min="12" max="12" width="16.42578125" style="21" customWidth="1"/>
    <col min="13" max="13" width="38.5703125" style="21" customWidth="1"/>
    <col min="14" max="14" width="32.28515625" style="21" customWidth="1"/>
    <col min="15" max="15" width="13.42578125" style="21" customWidth="1"/>
    <col min="16" max="16" width="14.28515625" style="23" customWidth="1"/>
    <col min="17" max="17" width="15.85546875" style="21" hidden="1" customWidth="1"/>
    <col min="18" max="18" width="14.5703125" style="21" hidden="1" customWidth="1"/>
    <col min="19" max="19" width="15.7109375" style="21" hidden="1" customWidth="1"/>
    <col min="20" max="20" width="17.85546875" style="21" hidden="1" customWidth="1"/>
    <col min="21" max="21" width="23.42578125" style="21" hidden="1" customWidth="1"/>
    <col min="22" max="22" width="18.28515625" style="21" hidden="1" customWidth="1"/>
    <col min="23" max="23" width="19.140625" style="21" hidden="1" customWidth="1"/>
    <col min="24" max="24" width="20.5703125" style="21" hidden="1" customWidth="1"/>
    <col min="25" max="41" width="20" style="21" hidden="1" customWidth="1"/>
    <col min="42" max="42" width="27.42578125" style="21" bestFit="1" customWidth="1"/>
    <col min="43" max="43" width="31.5703125" style="21" bestFit="1" customWidth="1"/>
    <col min="44" max="44" width="23.85546875" style="21" bestFit="1" customWidth="1"/>
    <col min="45" max="45" width="70.140625" style="21" customWidth="1"/>
    <col min="46" max="46" width="27.42578125" style="21" bestFit="1" customWidth="1"/>
    <col min="47" max="47" width="31.5703125" style="21" bestFit="1" customWidth="1"/>
    <col min="48" max="48" width="23.85546875" style="21" bestFit="1" customWidth="1"/>
    <col min="49" max="49" width="21.42578125" style="21" customWidth="1"/>
    <col min="50" max="57" width="20" style="21" customWidth="1"/>
    <col min="58" max="65" width="21.28515625" style="21" customWidth="1"/>
    <col min="66" max="68" width="23.85546875" style="24" customWidth="1"/>
    <col min="69" max="69" width="50.140625" style="21" customWidth="1"/>
    <col min="70" max="16384" width="11.42578125" style="21"/>
  </cols>
  <sheetData>
    <row r="1" spans="1:84" ht="15.75" hidden="1" thickBot="1" x14ac:dyDescent="0.3"/>
    <row r="2" spans="1:84" ht="15.75" hidden="1" thickBot="1" x14ac:dyDescent="0.3"/>
    <row r="3" spans="1:84" ht="15.75" hidden="1" thickBot="1" x14ac:dyDescent="0.3"/>
    <row r="4" spans="1:84" s="185" customFormat="1" ht="30.75" customHeight="1" thickBot="1" x14ac:dyDescent="0.3">
      <c r="B4" s="224" t="s">
        <v>9</v>
      </c>
      <c r="C4" s="225"/>
      <c r="D4" s="226"/>
      <c r="E4" s="186" t="s">
        <v>26</v>
      </c>
      <c r="F4" s="224" t="s">
        <v>27</v>
      </c>
      <c r="G4" s="225"/>
      <c r="H4" s="225"/>
      <c r="I4" s="225"/>
      <c r="J4" s="225"/>
      <c r="K4" s="225"/>
      <c r="L4" s="225"/>
      <c r="M4" s="225"/>
      <c r="N4" s="225"/>
      <c r="O4" s="225"/>
      <c r="P4" s="225"/>
      <c r="Q4" s="226"/>
      <c r="R4" s="227" t="s">
        <v>2</v>
      </c>
      <c r="S4" s="228"/>
      <c r="T4" s="228"/>
      <c r="U4" s="229"/>
      <c r="V4" s="207" t="s">
        <v>62</v>
      </c>
      <c r="W4" s="208"/>
      <c r="X4" s="208"/>
      <c r="Y4" s="209"/>
      <c r="Z4" s="207" t="s">
        <v>63</v>
      </c>
      <c r="AA4" s="208"/>
      <c r="AB4" s="208"/>
      <c r="AC4" s="209"/>
      <c r="AD4" s="207" t="s">
        <v>64</v>
      </c>
      <c r="AE4" s="208"/>
      <c r="AF4" s="208"/>
      <c r="AG4" s="209"/>
      <c r="AH4" s="207" t="s">
        <v>65</v>
      </c>
      <c r="AI4" s="208"/>
      <c r="AJ4" s="208"/>
      <c r="AK4" s="209"/>
      <c r="AL4" s="207" t="s">
        <v>66</v>
      </c>
      <c r="AM4" s="208"/>
      <c r="AN4" s="208"/>
      <c r="AO4" s="209"/>
      <c r="AP4" s="207" t="s">
        <v>67</v>
      </c>
      <c r="AQ4" s="208"/>
      <c r="AR4" s="208"/>
      <c r="AS4" s="209"/>
      <c r="AT4" s="207" t="s">
        <v>68</v>
      </c>
      <c r="AU4" s="208"/>
      <c r="AV4" s="208"/>
      <c r="AW4" s="209"/>
      <c r="AX4" s="207" t="s">
        <v>69</v>
      </c>
      <c r="AY4" s="208"/>
      <c r="AZ4" s="208"/>
      <c r="BA4" s="209"/>
      <c r="BB4" s="207" t="s">
        <v>70</v>
      </c>
      <c r="BC4" s="208"/>
      <c r="BD4" s="208"/>
      <c r="BE4" s="209"/>
      <c r="BF4" s="207" t="s">
        <v>71</v>
      </c>
      <c r="BG4" s="208"/>
      <c r="BH4" s="208"/>
      <c r="BI4" s="209"/>
      <c r="BJ4" s="207" t="s">
        <v>72</v>
      </c>
      <c r="BK4" s="208"/>
      <c r="BL4" s="208"/>
      <c r="BM4" s="209"/>
      <c r="BN4" s="231" t="s">
        <v>21</v>
      </c>
      <c r="BO4" s="232"/>
      <c r="BP4" s="233"/>
      <c r="BQ4" s="187"/>
      <c r="BR4" s="230"/>
      <c r="BS4" s="230"/>
      <c r="BT4" s="230"/>
      <c r="BU4" s="230"/>
      <c r="BV4" s="230"/>
      <c r="BW4" s="230"/>
      <c r="BX4" s="230"/>
      <c r="BY4" s="230"/>
      <c r="BZ4" s="230"/>
      <c r="CA4" s="230"/>
      <c r="CB4" s="230"/>
      <c r="CC4" s="230"/>
      <c r="CD4" s="230"/>
      <c r="CE4" s="230"/>
      <c r="CF4" s="230"/>
    </row>
    <row r="5" spans="1:84" s="195" customFormat="1" ht="45.75" customHeight="1" x14ac:dyDescent="0.25">
      <c r="A5" s="185"/>
      <c r="B5" s="188" t="s">
        <v>0</v>
      </c>
      <c r="C5" s="189" t="s">
        <v>10</v>
      </c>
      <c r="D5" s="190" t="s">
        <v>8</v>
      </c>
      <c r="E5" s="191" t="s">
        <v>3</v>
      </c>
      <c r="F5" s="188" t="s">
        <v>6</v>
      </c>
      <c r="G5" s="188" t="s">
        <v>12</v>
      </c>
      <c r="H5" s="188" t="s">
        <v>14</v>
      </c>
      <c r="I5" s="188" t="s">
        <v>15</v>
      </c>
      <c r="J5" s="188" t="s">
        <v>13</v>
      </c>
      <c r="K5" s="188" t="s">
        <v>16</v>
      </c>
      <c r="L5" s="188" t="s">
        <v>11</v>
      </c>
      <c r="M5" s="188" t="s">
        <v>17</v>
      </c>
      <c r="N5" s="188" t="s">
        <v>18</v>
      </c>
      <c r="O5" s="188" t="s">
        <v>4</v>
      </c>
      <c r="P5" s="192" t="s">
        <v>5</v>
      </c>
      <c r="Q5" s="188" t="s">
        <v>1</v>
      </c>
      <c r="R5" s="193" t="s">
        <v>25</v>
      </c>
      <c r="S5" s="194" t="s">
        <v>19</v>
      </c>
      <c r="T5" s="188" t="s">
        <v>7</v>
      </c>
      <c r="U5" s="191" t="s">
        <v>20</v>
      </c>
      <c r="V5" s="193" t="s">
        <v>25</v>
      </c>
      <c r="W5" s="194" t="s">
        <v>19</v>
      </c>
      <c r="X5" s="188" t="s">
        <v>7</v>
      </c>
      <c r="Y5" s="191" t="s">
        <v>20</v>
      </c>
      <c r="Z5" s="193" t="s">
        <v>25</v>
      </c>
      <c r="AA5" s="194" t="s">
        <v>19</v>
      </c>
      <c r="AB5" s="188" t="s">
        <v>7</v>
      </c>
      <c r="AC5" s="191" t="s">
        <v>20</v>
      </c>
      <c r="AD5" s="193" t="s">
        <v>25</v>
      </c>
      <c r="AE5" s="194" t="s">
        <v>19</v>
      </c>
      <c r="AF5" s="188" t="s">
        <v>7</v>
      </c>
      <c r="AG5" s="191" t="s">
        <v>20</v>
      </c>
      <c r="AH5" s="193" t="s">
        <v>25</v>
      </c>
      <c r="AI5" s="194" t="s">
        <v>19</v>
      </c>
      <c r="AJ5" s="188" t="s">
        <v>7</v>
      </c>
      <c r="AK5" s="191" t="s">
        <v>20</v>
      </c>
      <c r="AL5" s="193" t="s">
        <v>25</v>
      </c>
      <c r="AM5" s="194" t="s">
        <v>19</v>
      </c>
      <c r="AN5" s="188" t="s">
        <v>7</v>
      </c>
      <c r="AO5" s="191" t="s">
        <v>20</v>
      </c>
      <c r="AP5" s="193" t="s">
        <v>25</v>
      </c>
      <c r="AQ5" s="194" t="s">
        <v>19</v>
      </c>
      <c r="AR5" s="188" t="s">
        <v>7</v>
      </c>
      <c r="AS5" s="191" t="s">
        <v>20</v>
      </c>
      <c r="AT5" s="193" t="s">
        <v>25</v>
      </c>
      <c r="AU5" s="194" t="s">
        <v>19</v>
      </c>
      <c r="AV5" s="188" t="s">
        <v>7</v>
      </c>
      <c r="AW5" s="191" t="s">
        <v>20</v>
      </c>
      <c r="AX5" s="193" t="s">
        <v>25</v>
      </c>
      <c r="AY5" s="194" t="s">
        <v>19</v>
      </c>
      <c r="AZ5" s="188" t="s">
        <v>7</v>
      </c>
      <c r="BA5" s="191" t="s">
        <v>20</v>
      </c>
      <c r="BB5" s="193" t="s">
        <v>25</v>
      </c>
      <c r="BC5" s="194" t="s">
        <v>19</v>
      </c>
      <c r="BD5" s="188" t="s">
        <v>7</v>
      </c>
      <c r="BE5" s="191" t="s">
        <v>20</v>
      </c>
      <c r="BF5" s="193" t="s">
        <v>25</v>
      </c>
      <c r="BG5" s="194" t="s">
        <v>19</v>
      </c>
      <c r="BH5" s="188" t="s">
        <v>7</v>
      </c>
      <c r="BI5" s="191" t="s">
        <v>20</v>
      </c>
      <c r="BJ5" s="193" t="s">
        <v>25</v>
      </c>
      <c r="BK5" s="194" t="s">
        <v>19</v>
      </c>
      <c r="BL5" s="188" t="s">
        <v>7</v>
      </c>
      <c r="BM5" s="191" t="s">
        <v>20</v>
      </c>
      <c r="BN5" s="188" t="s">
        <v>22</v>
      </c>
      <c r="BO5" s="188" t="s">
        <v>23</v>
      </c>
      <c r="BP5" s="188" t="s">
        <v>24</v>
      </c>
    </row>
    <row r="6" spans="1:84" s="25" customFormat="1" ht="131.25" customHeight="1" x14ac:dyDescent="0.25">
      <c r="B6" s="202" t="s">
        <v>29</v>
      </c>
      <c r="C6" s="204" t="s">
        <v>39</v>
      </c>
      <c r="D6" s="204" t="s">
        <v>43</v>
      </c>
      <c r="E6" s="26" t="s">
        <v>349</v>
      </c>
      <c r="F6" s="204" t="s">
        <v>76</v>
      </c>
      <c r="G6" s="26" t="s">
        <v>60</v>
      </c>
      <c r="H6" s="27" t="s">
        <v>78</v>
      </c>
      <c r="I6" s="28" t="s">
        <v>79</v>
      </c>
      <c r="J6" s="29">
        <v>0</v>
      </c>
      <c r="K6" s="19">
        <v>0.5</v>
      </c>
      <c r="L6" s="26"/>
      <c r="M6" s="28" t="s">
        <v>80</v>
      </c>
      <c r="N6" s="30" t="s">
        <v>81</v>
      </c>
      <c r="O6" s="31">
        <v>44013</v>
      </c>
      <c r="P6" s="31">
        <v>44196</v>
      </c>
      <c r="Q6" s="32">
        <v>0</v>
      </c>
      <c r="R6" s="33">
        <v>0</v>
      </c>
      <c r="S6" s="33">
        <v>0</v>
      </c>
      <c r="T6" s="32">
        <v>0</v>
      </c>
      <c r="U6" s="34"/>
      <c r="V6" s="33">
        <v>0</v>
      </c>
      <c r="W6" s="33">
        <v>0</v>
      </c>
      <c r="X6" s="32">
        <v>0</v>
      </c>
      <c r="Y6" s="34"/>
      <c r="Z6" s="33">
        <v>0</v>
      </c>
      <c r="AA6" s="33">
        <v>0</v>
      </c>
      <c r="AB6" s="32">
        <v>0</v>
      </c>
      <c r="AC6" s="34"/>
      <c r="AD6" s="33">
        <v>0</v>
      </c>
      <c r="AE6" s="33">
        <v>0</v>
      </c>
      <c r="AF6" s="32">
        <v>0</v>
      </c>
      <c r="AG6" s="34"/>
      <c r="AH6" s="33">
        <v>0</v>
      </c>
      <c r="AI6" s="33">
        <v>0</v>
      </c>
      <c r="AJ6" s="32">
        <v>0</v>
      </c>
      <c r="AK6" s="34"/>
      <c r="AL6" s="33">
        <v>0</v>
      </c>
      <c r="AM6" s="33">
        <v>0</v>
      </c>
      <c r="AN6" s="32">
        <v>0</v>
      </c>
      <c r="AO6" s="34"/>
      <c r="AP6" s="33">
        <v>0</v>
      </c>
      <c r="AQ6" s="33">
        <v>0</v>
      </c>
      <c r="AR6" s="32">
        <v>0</v>
      </c>
      <c r="AS6" s="34"/>
      <c r="AT6" s="33">
        <v>0</v>
      </c>
      <c r="AU6" s="33">
        <v>0</v>
      </c>
      <c r="AV6" s="32">
        <v>0</v>
      </c>
      <c r="AW6" s="34"/>
      <c r="AX6" s="33">
        <v>0</v>
      </c>
      <c r="AY6" s="33">
        <v>0</v>
      </c>
      <c r="AZ6" s="32">
        <v>0</v>
      </c>
      <c r="BA6" s="34"/>
      <c r="BB6" s="33">
        <v>0.5</v>
      </c>
      <c r="BC6" s="33">
        <v>0.5</v>
      </c>
      <c r="BD6" s="32">
        <v>0</v>
      </c>
      <c r="BE6" s="27" t="s">
        <v>358</v>
      </c>
      <c r="BF6" s="33">
        <v>0</v>
      </c>
      <c r="BG6" s="33">
        <v>0</v>
      </c>
      <c r="BH6" s="32">
        <v>0</v>
      </c>
      <c r="BI6" s="34"/>
      <c r="BJ6" s="33">
        <v>0.5</v>
      </c>
      <c r="BK6" s="33">
        <v>0.5</v>
      </c>
      <c r="BL6" s="32">
        <v>0</v>
      </c>
      <c r="BM6" s="27" t="s">
        <v>563</v>
      </c>
      <c r="BN6" s="35">
        <f>AQ6+AU6+AY6+BC6+BG6+BK6</f>
        <v>1</v>
      </c>
      <c r="BO6" s="35">
        <f>BN6*K6</f>
        <v>0.5</v>
      </c>
      <c r="BP6" s="36">
        <f t="shared" ref="BP6:BP100" si="0">Q6-T6-X6-AB6-AF6-AJ6-AN6-AR6-AV6-AZ6-BD6-BH6-BL6</f>
        <v>0</v>
      </c>
      <c r="BQ6" s="174">
        <f>AP6+AT6+AX6+((BB6+BF6+BJ6)*0)</f>
        <v>0</v>
      </c>
      <c r="BR6" s="197">
        <f>BQ6*K6</f>
        <v>0</v>
      </c>
    </row>
    <row r="7" spans="1:84" s="25" customFormat="1" ht="108" customHeight="1" x14ac:dyDescent="0.25">
      <c r="B7" s="203"/>
      <c r="C7" s="205"/>
      <c r="D7" s="205"/>
      <c r="E7" s="26" t="s">
        <v>349</v>
      </c>
      <c r="F7" s="205"/>
      <c r="G7" s="26" t="s">
        <v>60</v>
      </c>
      <c r="H7" s="27" t="s">
        <v>82</v>
      </c>
      <c r="I7" s="28" t="s">
        <v>83</v>
      </c>
      <c r="J7" s="29">
        <v>0</v>
      </c>
      <c r="K7" s="19">
        <v>0.5</v>
      </c>
      <c r="L7" s="26"/>
      <c r="M7" s="28" t="s">
        <v>84</v>
      </c>
      <c r="N7" s="28" t="s">
        <v>85</v>
      </c>
      <c r="O7" s="31">
        <v>44013</v>
      </c>
      <c r="P7" s="31">
        <v>44196</v>
      </c>
      <c r="Q7" s="37">
        <v>0</v>
      </c>
      <c r="R7" s="38">
        <v>0</v>
      </c>
      <c r="S7" s="38">
        <v>0</v>
      </c>
      <c r="T7" s="37">
        <v>0</v>
      </c>
      <c r="U7" s="30"/>
      <c r="V7" s="38">
        <v>0</v>
      </c>
      <c r="W7" s="38">
        <v>0</v>
      </c>
      <c r="X7" s="37">
        <v>0</v>
      </c>
      <c r="Y7" s="30"/>
      <c r="Z7" s="38">
        <v>0</v>
      </c>
      <c r="AA7" s="38">
        <v>0</v>
      </c>
      <c r="AB7" s="37">
        <v>0</v>
      </c>
      <c r="AC7" s="30"/>
      <c r="AD7" s="38">
        <v>0</v>
      </c>
      <c r="AE7" s="38">
        <v>0</v>
      </c>
      <c r="AF7" s="37">
        <v>0</v>
      </c>
      <c r="AG7" s="30"/>
      <c r="AH7" s="38">
        <v>0</v>
      </c>
      <c r="AI7" s="38">
        <v>0</v>
      </c>
      <c r="AJ7" s="37">
        <v>0</v>
      </c>
      <c r="AK7" s="30"/>
      <c r="AL7" s="38">
        <v>0</v>
      </c>
      <c r="AM7" s="38">
        <v>0</v>
      </c>
      <c r="AN7" s="37">
        <v>0</v>
      </c>
      <c r="AO7" s="30"/>
      <c r="AP7" s="38">
        <v>0</v>
      </c>
      <c r="AQ7" s="38">
        <v>0</v>
      </c>
      <c r="AR7" s="37">
        <v>0</v>
      </c>
      <c r="AS7" s="30"/>
      <c r="AT7" s="38">
        <v>0</v>
      </c>
      <c r="AU7" s="38">
        <v>0</v>
      </c>
      <c r="AV7" s="37">
        <v>0</v>
      </c>
      <c r="AW7" s="27"/>
      <c r="AX7" s="39">
        <v>0</v>
      </c>
      <c r="AY7" s="39">
        <v>0</v>
      </c>
      <c r="AZ7" s="40">
        <v>0</v>
      </c>
      <c r="BA7" s="27"/>
      <c r="BB7" s="39">
        <v>0.5</v>
      </c>
      <c r="BC7" s="39">
        <v>0.5</v>
      </c>
      <c r="BD7" s="40">
        <v>0</v>
      </c>
      <c r="BE7" s="27" t="s">
        <v>359</v>
      </c>
      <c r="BF7" s="39">
        <v>0</v>
      </c>
      <c r="BG7" s="39">
        <v>0</v>
      </c>
      <c r="BH7" s="40">
        <v>0</v>
      </c>
      <c r="BI7" s="27"/>
      <c r="BJ7" s="39">
        <v>0.5</v>
      </c>
      <c r="BK7" s="39">
        <v>0.5</v>
      </c>
      <c r="BL7" s="40">
        <v>0</v>
      </c>
      <c r="BM7" s="27" t="s">
        <v>564</v>
      </c>
      <c r="BN7" s="196">
        <f t="shared" ref="BN7:BN54" si="1">AQ7+AU7+AY7+BC7+BG7+BK7</f>
        <v>1</v>
      </c>
      <c r="BO7" s="41">
        <f t="shared" ref="BO7:BO100" si="2">BN7*K7</f>
        <v>0.5</v>
      </c>
      <c r="BP7" s="42">
        <f t="shared" si="0"/>
        <v>0</v>
      </c>
      <c r="BQ7" s="174">
        <f t="shared" ref="BQ7:BQ70" si="3">AP7+AT7+AX7+((BB7+BF7+BJ7)*0)</f>
        <v>0</v>
      </c>
      <c r="BR7" s="197">
        <f t="shared" ref="BR7:BR70" si="4">BQ7*K7</f>
        <v>0</v>
      </c>
    </row>
    <row r="8" spans="1:84" s="25" customFormat="1" ht="357" x14ac:dyDescent="0.25">
      <c r="B8" s="202" t="s">
        <v>30</v>
      </c>
      <c r="C8" s="204" t="s">
        <v>39</v>
      </c>
      <c r="D8" s="205"/>
      <c r="E8" s="26"/>
      <c r="F8" s="205"/>
      <c r="G8" s="26" t="s">
        <v>60</v>
      </c>
      <c r="H8" s="43" t="s">
        <v>322</v>
      </c>
      <c r="I8" s="44" t="s">
        <v>87</v>
      </c>
      <c r="J8" s="29">
        <v>0</v>
      </c>
      <c r="K8" s="19">
        <v>0.5</v>
      </c>
      <c r="L8" s="26"/>
      <c r="M8" s="44" t="s">
        <v>89</v>
      </c>
      <c r="N8" s="45" t="s">
        <v>91</v>
      </c>
      <c r="O8" s="46">
        <v>44013</v>
      </c>
      <c r="P8" s="46">
        <v>44196</v>
      </c>
      <c r="Q8" s="29">
        <v>0</v>
      </c>
      <c r="R8" s="47">
        <v>0</v>
      </c>
      <c r="S8" s="47">
        <v>0</v>
      </c>
      <c r="T8" s="29">
        <v>0</v>
      </c>
      <c r="U8" s="26"/>
      <c r="V8" s="47">
        <v>0</v>
      </c>
      <c r="W8" s="47">
        <v>0</v>
      </c>
      <c r="X8" s="29">
        <v>0</v>
      </c>
      <c r="Y8" s="26"/>
      <c r="Z8" s="47">
        <v>0</v>
      </c>
      <c r="AA8" s="47">
        <v>0</v>
      </c>
      <c r="AB8" s="29">
        <v>0</v>
      </c>
      <c r="AC8" s="26"/>
      <c r="AD8" s="47">
        <v>0</v>
      </c>
      <c r="AE8" s="47">
        <v>0</v>
      </c>
      <c r="AF8" s="29">
        <v>0</v>
      </c>
      <c r="AG8" s="26"/>
      <c r="AH8" s="47">
        <v>0</v>
      </c>
      <c r="AI8" s="47">
        <v>0</v>
      </c>
      <c r="AJ8" s="29">
        <v>0</v>
      </c>
      <c r="AK8" s="26"/>
      <c r="AL8" s="47">
        <v>0</v>
      </c>
      <c r="AM8" s="47">
        <v>0</v>
      </c>
      <c r="AN8" s="29">
        <v>0</v>
      </c>
      <c r="AO8" s="26"/>
      <c r="AP8" s="47">
        <v>0.2</v>
      </c>
      <c r="AQ8" s="47">
        <v>0.2</v>
      </c>
      <c r="AR8" s="29">
        <v>0</v>
      </c>
      <c r="AS8" s="48" t="s">
        <v>392</v>
      </c>
      <c r="AT8" s="47">
        <v>0.2</v>
      </c>
      <c r="AU8" s="47">
        <v>0.2</v>
      </c>
      <c r="AV8" s="29">
        <v>0</v>
      </c>
      <c r="AW8" s="49" t="s">
        <v>394</v>
      </c>
      <c r="AX8" s="47">
        <v>0.2</v>
      </c>
      <c r="AY8" s="47">
        <v>0.2</v>
      </c>
      <c r="AZ8" s="29">
        <v>0</v>
      </c>
      <c r="BA8" s="48" t="s">
        <v>396</v>
      </c>
      <c r="BB8" s="47">
        <v>0.15</v>
      </c>
      <c r="BC8" s="47">
        <v>0.15</v>
      </c>
      <c r="BD8" s="29">
        <v>0</v>
      </c>
      <c r="BE8" s="48" t="s">
        <v>398</v>
      </c>
      <c r="BF8" s="47">
        <v>0.15</v>
      </c>
      <c r="BG8" s="47">
        <v>0.15</v>
      </c>
      <c r="BH8" s="29">
        <v>0</v>
      </c>
      <c r="BI8" s="48" t="s">
        <v>559</v>
      </c>
      <c r="BJ8" s="47">
        <v>0.1</v>
      </c>
      <c r="BK8" s="47">
        <v>0.1</v>
      </c>
      <c r="BL8" s="29">
        <v>0</v>
      </c>
      <c r="BM8" s="49" t="s">
        <v>561</v>
      </c>
      <c r="BN8" s="196">
        <f t="shared" si="1"/>
        <v>1.0000000000000002</v>
      </c>
      <c r="BO8" s="35">
        <f t="shared" si="2"/>
        <v>0.50000000000000011</v>
      </c>
      <c r="BP8" s="36">
        <f t="shared" si="0"/>
        <v>0</v>
      </c>
      <c r="BQ8" s="174">
        <f t="shared" si="3"/>
        <v>0.60000000000000009</v>
      </c>
      <c r="BR8" s="197">
        <f t="shared" si="4"/>
        <v>0.30000000000000004</v>
      </c>
    </row>
    <row r="9" spans="1:84" s="25" customFormat="1" ht="268.5" x14ac:dyDescent="0.25">
      <c r="B9" s="203"/>
      <c r="C9" s="206"/>
      <c r="D9" s="205"/>
      <c r="E9" s="26"/>
      <c r="F9" s="205"/>
      <c r="G9" s="26" t="s">
        <v>60</v>
      </c>
      <c r="H9" s="43" t="s">
        <v>86</v>
      </c>
      <c r="I9" s="44" t="s">
        <v>88</v>
      </c>
      <c r="J9" s="29">
        <v>0</v>
      </c>
      <c r="K9" s="19">
        <v>0.5</v>
      </c>
      <c r="L9" s="26"/>
      <c r="M9" s="44" t="s">
        <v>90</v>
      </c>
      <c r="N9" s="45" t="s">
        <v>88</v>
      </c>
      <c r="O9" s="46">
        <v>44013</v>
      </c>
      <c r="P9" s="46">
        <v>44196</v>
      </c>
      <c r="Q9" s="29">
        <v>0</v>
      </c>
      <c r="R9" s="47">
        <v>0</v>
      </c>
      <c r="S9" s="47">
        <v>0</v>
      </c>
      <c r="T9" s="29">
        <v>0</v>
      </c>
      <c r="U9" s="26"/>
      <c r="V9" s="47">
        <v>0</v>
      </c>
      <c r="W9" s="47">
        <v>0</v>
      </c>
      <c r="X9" s="29">
        <v>0</v>
      </c>
      <c r="Y9" s="26"/>
      <c r="Z9" s="47">
        <v>0</v>
      </c>
      <c r="AA9" s="47">
        <v>0</v>
      </c>
      <c r="AB9" s="29">
        <v>0</v>
      </c>
      <c r="AC9" s="26"/>
      <c r="AD9" s="47">
        <v>0</v>
      </c>
      <c r="AE9" s="47">
        <v>0</v>
      </c>
      <c r="AF9" s="29">
        <v>0</v>
      </c>
      <c r="AG9" s="26"/>
      <c r="AH9" s="47">
        <v>0</v>
      </c>
      <c r="AI9" s="47">
        <v>0</v>
      </c>
      <c r="AJ9" s="29">
        <v>0</v>
      </c>
      <c r="AK9" s="26"/>
      <c r="AL9" s="47">
        <v>0</v>
      </c>
      <c r="AM9" s="47">
        <v>0</v>
      </c>
      <c r="AN9" s="29">
        <v>0</v>
      </c>
      <c r="AO9" s="26"/>
      <c r="AP9" s="47">
        <v>0.2</v>
      </c>
      <c r="AQ9" s="47">
        <v>0.2</v>
      </c>
      <c r="AR9" s="29">
        <v>0</v>
      </c>
      <c r="AS9" s="48" t="s">
        <v>393</v>
      </c>
      <c r="AT9" s="47">
        <v>0.2</v>
      </c>
      <c r="AU9" s="47">
        <v>0.2</v>
      </c>
      <c r="AV9" s="29">
        <v>0</v>
      </c>
      <c r="AW9" s="48" t="s">
        <v>395</v>
      </c>
      <c r="AX9" s="47">
        <v>0.2</v>
      </c>
      <c r="AY9" s="47">
        <v>0.2</v>
      </c>
      <c r="AZ9" s="29">
        <v>0</v>
      </c>
      <c r="BA9" s="48" t="s">
        <v>397</v>
      </c>
      <c r="BB9" s="47">
        <v>0.15</v>
      </c>
      <c r="BC9" s="47">
        <v>0.15</v>
      </c>
      <c r="BD9" s="29">
        <v>0</v>
      </c>
      <c r="BE9" s="48" t="s">
        <v>399</v>
      </c>
      <c r="BF9" s="47">
        <v>0.15</v>
      </c>
      <c r="BG9" s="47">
        <v>0.15</v>
      </c>
      <c r="BH9" s="29">
        <v>0</v>
      </c>
      <c r="BI9" s="48" t="s">
        <v>560</v>
      </c>
      <c r="BJ9" s="47">
        <v>0.1</v>
      </c>
      <c r="BK9" s="47">
        <v>0.1</v>
      </c>
      <c r="BL9" s="29">
        <v>0</v>
      </c>
      <c r="BM9" s="49" t="s">
        <v>562</v>
      </c>
      <c r="BN9" s="196">
        <f t="shared" si="1"/>
        <v>1.0000000000000002</v>
      </c>
      <c r="BO9" s="35">
        <f t="shared" si="2"/>
        <v>0.50000000000000011</v>
      </c>
      <c r="BP9" s="36">
        <f t="shared" si="0"/>
        <v>0</v>
      </c>
      <c r="BQ9" s="174">
        <f t="shared" si="3"/>
        <v>0.60000000000000009</v>
      </c>
      <c r="BR9" s="197">
        <f t="shared" si="4"/>
        <v>0.30000000000000004</v>
      </c>
    </row>
    <row r="10" spans="1:84" s="25" customFormat="1" ht="15.75" customHeight="1" x14ac:dyDescent="0.25">
      <c r="B10" s="204" t="s">
        <v>31</v>
      </c>
      <c r="C10" s="204" t="s">
        <v>39</v>
      </c>
      <c r="D10" s="205"/>
      <c r="E10" s="26"/>
      <c r="F10" s="205"/>
      <c r="G10" s="223" t="s">
        <v>57</v>
      </c>
      <c r="H10" s="223" t="s">
        <v>92</v>
      </c>
      <c r="I10" s="213" t="s">
        <v>93</v>
      </c>
      <c r="J10" s="29">
        <v>0</v>
      </c>
      <c r="K10" s="210">
        <v>0.2</v>
      </c>
      <c r="L10" s="26"/>
      <c r="M10" s="44" t="s">
        <v>95</v>
      </c>
      <c r="N10" s="26" t="s">
        <v>96</v>
      </c>
      <c r="O10" s="46">
        <v>44013</v>
      </c>
      <c r="P10" s="46">
        <v>44196</v>
      </c>
      <c r="Q10" s="29">
        <v>0</v>
      </c>
      <c r="R10" s="47">
        <v>0</v>
      </c>
      <c r="S10" s="47">
        <v>0</v>
      </c>
      <c r="T10" s="29">
        <v>0</v>
      </c>
      <c r="U10" s="26"/>
      <c r="V10" s="47">
        <v>0</v>
      </c>
      <c r="W10" s="47">
        <v>0</v>
      </c>
      <c r="X10" s="29">
        <v>0</v>
      </c>
      <c r="Y10" s="26"/>
      <c r="Z10" s="47">
        <v>0</v>
      </c>
      <c r="AA10" s="47">
        <v>0</v>
      </c>
      <c r="AB10" s="29">
        <v>0</v>
      </c>
      <c r="AC10" s="26"/>
      <c r="AD10" s="47">
        <v>0</v>
      </c>
      <c r="AE10" s="47">
        <v>0</v>
      </c>
      <c r="AF10" s="29">
        <v>0</v>
      </c>
      <c r="AG10" s="26"/>
      <c r="AH10" s="47">
        <v>0</v>
      </c>
      <c r="AI10" s="47">
        <v>0</v>
      </c>
      <c r="AJ10" s="29">
        <v>0</v>
      </c>
      <c r="AK10" s="26"/>
      <c r="AL10" s="47">
        <v>0</v>
      </c>
      <c r="AM10" s="47">
        <v>0</v>
      </c>
      <c r="AN10" s="29">
        <v>0</v>
      </c>
      <c r="AO10" s="26"/>
      <c r="AP10" s="47">
        <v>0.3</v>
      </c>
      <c r="AQ10" s="47">
        <v>0.3</v>
      </c>
      <c r="AR10" s="29">
        <v>0</v>
      </c>
      <c r="AS10" s="26" t="s">
        <v>411</v>
      </c>
      <c r="AT10" s="47">
        <v>0</v>
      </c>
      <c r="AU10" s="47">
        <v>0</v>
      </c>
      <c r="AV10" s="29">
        <v>0</v>
      </c>
      <c r="AW10" s="26"/>
      <c r="AX10" s="47">
        <v>0</v>
      </c>
      <c r="AY10" s="47">
        <v>0</v>
      </c>
      <c r="AZ10" s="29">
        <v>0</v>
      </c>
      <c r="BA10" s="26"/>
      <c r="BB10" s="47">
        <v>0.3</v>
      </c>
      <c r="BC10" s="47">
        <v>0.3</v>
      </c>
      <c r="BD10" s="29">
        <v>0</v>
      </c>
      <c r="BE10" s="26" t="s">
        <v>565</v>
      </c>
      <c r="BF10" s="47">
        <v>0</v>
      </c>
      <c r="BG10" s="47">
        <v>0</v>
      </c>
      <c r="BH10" s="29">
        <v>0</v>
      </c>
      <c r="BI10" s="26"/>
      <c r="BJ10" s="47">
        <v>0.4</v>
      </c>
      <c r="BK10" s="47">
        <v>0.4</v>
      </c>
      <c r="BL10" s="29">
        <v>0</v>
      </c>
      <c r="BM10" s="26" t="s">
        <v>566</v>
      </c>
      <c r="BN10" s="196">
        <f t="shared" si="1"/>
        <v>1</v>
      </c>
      <c r="BO10" s="35">
        <f>BN10*K10</f>
        <v>0.2</v>
      </c>
      <c r="BP10" s="36">
        <f t="shared" si="0"/>
        <v>0</v>
      </c>
      <c r="BQ10" s="174">
        <f t="shared" si="3"/>
        <v>0.3</v>
      </c>
      <c r="BR10" s="197">
        <f t="shared" si="4"/>
        <v>0.06</v>
      </c>
    </row>
    <row r="11" spans="1:84" s="25" customFormat="1" ht="45" x14ac:dyDescent="0.25">
      <c r="B11" s="205"/>
      <c r="C11" s="205"/>
      <c r="D11" s="205"/>
      <c r="E11" s="26"/>
      <c r="F11" s="205"/>
      <c r="G11" s="223"/>
      <c r="H11" s="223"/>
      <c r="I11" s="213"/>
      <c r="J11" s="29">
        <v>0</v>
      </c>
      <c r="K11" s="210"/>
      <c r="L11" s="26"/>
      <c r="M11" s="26" t="s">
        <v>94</v>
      </c>
      <c r="N11" s="26"/>
      <c r="O11" s="46">
        <v>44013</v>
      </c>
      <c r="P11" s="46">
        <v>44196</v>
      </c>
      <c r="Q11" s="29">
        <v>0</v>
      </c>
      <c r="R11" s="47">
        <v>0</v>
      </c>
      <c r="S11" s="47">
        <v>0</v>
      </c>
      <c r="T11" s="29">
        <v>0</v>
      </c>
      <c r="U11" s="26"/>
      <c r="V11" s="47">
        <v>0</v>
      </c>
      <c r="W11" s="47">
        <v>0</v>
      </c>
      <c r="X11" s="29">
        <v>0</v>
      </c>
      <c r="Y11" s="26"/>
      <c r="Z11" s="47">
        <v>0</v>
      </c>
      <c r="AA11" s="47">
        <v>0</v>
      </c>
      <c r="AB11" s="29">
        <v>0</v>
      </c>
      <c r="AC11" s="26"/>
      <c r="AD11" s="47">
        <v>0</v>
      </c>
      <c r="AE11" s="47">
        <v>0</v>
      </c>
      <c r="AF11" s="29">
        <v>0</v>
      </c>
      <c r="AG11" s="26"/>
      <c r="AH11" s="47">
        <v>0</v>
      </c>
      <c r="AI11" s="47">
        <v>0</v>
      </c>
      <c r="AJ11" s="29">
        <v>0</v>
      </c>
      <c r="AK11" s="26"/>
      <c r="AL11" s="47">
        <v>0</v>
      </c>
      <c r="AM11" s="47">
        <v>0</v>
      </c>
      <c r="AN11" s="29">
        <v>0</v>
      </c>
      <c r="AO11" s="26"/>
      <c r="AP11" s="47">
        <v>0.3</v>
      </c>
      <c r="AQ11" s="47">
        <v>0.3</v>
      </c>
      <c r="AR11" s="29">
        <v>0</v>
      </c>
      <c r="AS11" s="43" t="s">
        <v>412</v>
      </c>
      <c r="AT11" s="47">
        <v>0</v>
      </c>
      <c r="AU11" s="47">
        <v>0</v>
      </c>
      <c r="AV11" s="29">
        <v>0</v>
      </c>
      <c r="AW11" s="26"/>
      <c r="AX11" s="47">
        <v>0</v>
      </c>
      <c r="AY11" s="47">
        <v>0</v>
      </c>
      <c r="AZ11" s="29">
        <v>0</v>
      </c>
      <c r="BA11" s="26"/>
      <c r="BB11" s="47">
        <v>0.3</v>
      </c>
      <c r="BC11" s="47">
        <v>0.3</v>
      </c>
      <c r="BD11" s="29">
        <v>0</v>
      </c>
      <c r="BE11" s="26" t="s">
        <v>567</v>
      </c>
      <c r="BF11" s="47">
        <v>0</v>
      </c>
      <c r="BG11" s="47">
        <v>0</v>
      </c>
      <c r="BH11" s="29">
        <v>0</v>
      </c>
      <c r="BI11" s="26"/>
      <c r="BJ11" s="47">
        <v>0.4</v>
      </c>
      <c r="BK11" s="47">
        <v>0.4</v>
      </c>
      <c r="BL11" s="29">
        <v>0</v>
      </c>
      <c r="BM11" s="26" t="s">
        <v>568</v>
      </c>
      <c r="BN11" s="196">
        <f t="shared" si="1"/>
        <v>1</v>
      </c>
      <c r="BO11" s="35">
        <f t="shared" si="2"/>
        <v>0</v>
      </c>
      <c r="BP11" s="36">
        <f t="shared" si="0"/>
        <v>0</v>
      </c>
      <c r="BQ11" s="174">
        <f t="shared" si="3"/>
        <v>0.3</v>
      </c>
      <c r="BR11" s="197">
        <f t="shared" si="4"/>
        <v>0</v>
      </c>
    </row>
    <row r="12" spans="1:84" s="25" customFormat="1" x14ac:dyDescent="0.25">
      <c r="B12" s="205"/>
      <c r="C12" s="205"/>
      <c r="D12" s="205"/>
      <c r="E12" s="26"/>
      <c r="F12" s="205"/>
      <c r="G12" s="223"/>
      <c r="H12" s="223"/>
      <c r="I12" s="213"/>
      <c r="J12" s="29">
        <v>0</v>
      </c>
      <c r="K12" s="210"/>
      <c r="L12" s="26"/>
      <c r="M12" s="26" t="s">
        <v>97</v>
      </c>
      <c r="N12" s="26"/>
      <c r="O12" s="46">
        <v>44013</v>
      </c>
      <c r="P12" s="46">
        <v>44196</v>
      </c>
      <c r="Q12" s="29">
        <v>0</v>
      </c>
      <c r="R12" s="47">
        <v>0</v>
      </c>
      <c r="S12" s="47">
        <v>0</v>
      </c>
      <c r="T12" s="29">
        <v>0</v>
      </c>
      <c r="U12" s="26"/>
      <c r="V12" s="47">
        <v>0</v>
      </c>
      <c r="W12" s="47">
        <v>0</v>
      </c>
      <c r="X12" s="29">
        <v>0</v>
      </c>
      <c r="Y12" s="26"/>
      <c r="Z12" s="47">
        <v>0</v>
      </c>
      <c r="AA12" s="47">
        <v>0</v>
      </c>
      <c r="AB12" s="29">
        <v>0</v>
      </c>
      <c r="AC12" s="26"/>
      <c r="AD12" s="47">
        <v>0</v>
      </c>
      <c r="AE12" s="47">
        <v>0</v>
      </c>
      <c r="AF12" s="29">
        <v>0</v>
      </c>
      <c r="AG12" s="26"/>
      <c r="AH12" s="47">
        <v>0</v>
      </c>
      <c r="AI12" s="47">
        <v>0</v>
      </c>
      <c r="AJ12" s="29">
        <v>0</v>
      </c>
      <c r="AK12" s="26"/>
      <c r="AL12" s="47">
        <v>0</v>
      </c>
      <c r="AM12" s="47">
        <v>0</v>
      </c>
      <c r="AN12" s="29">
        <v>0</v>
      </c>
      <c r="AO12" s="26"/>
      <c r="AP12" s="47">
        <v>0.3</v>
      </c>
      <c r="AQ12" s="47">
        <v>0.3</v>
      </c>
      <c r="AR12" s="29">
        <v>0</v>
      </c>
      <c r="AS12" s="26" t="s">
        <v>573</v>
      </c>
      <c r="AT12" s="47">
        <v>0</v>
      </c>
      <c r="AU12" s="47">
        <v>0</v>
      </c>
      <c r="AV12" s="29">
        <v>0</v>
      </c>
      <c r="AW12" s="26"/>
      <c r="AX12" s="47">
        <v>0</v>
      </c>
      <c r="AY12" s="47">
        <v>0</v>
      </c>
      <c r="AZ12" s="29">
        <v>0</v>
      </c>
      <c r="BA12" s="26"/>
      <c r="BB12" s="47">
        <v>0.3</v>
      </c>
      <c r="BC12" s="47">
        <v>0.3</v>
      </c>
      <c r="BD12" s="29">
        <v>0</v>
      </c>
      <c r="BE12" s="26" t="s">
        <v>570</v>
      </c>
      <c r="BF12" s="47">
        <v>0</v>
      </c>
      <c r="BG12" s="47">
        <v>0</v>
      </c>
      <c r="BH12" s="29">
        <v>0</v>
      </c>
      <c r="BI12" s="26"/>
      <c r="BJ12" s="47">
        <v>0.4</v>
      </c>
      <c r="BK12" s="47">
        <v>0.4</v>
      </c>
      <c r="BL12" s="29">
        <v>0</v>
      </c>
      <c r="BM12" s="26" t="s">
        <v>569</v>
      </c>
      <c r="BN12" s="196">
        <f t="shared" si="1"/>
        <v>1</v>
      </c>
      <c r="BO12" s="35">
        <f t="shared" si="2"/>
        <v>0</v>
      </c>
      <c r="BP12" s="36">
        <f t="shared" si="0"/>
        <v>0</v>
      </c>
      <c r="BQ12" s="174">
        <f t="shared" si="3"/>
        <v>0.3</v>
      </c>
      <c r="BR12" s="197">
        <f t="shared" si="4"/>
        <v>0</v>
      </c>
    </row>
    <row r="13" spans="1:84" s="25" customFormat="1" ht="30" x14ac:dyDescent="0.25">
      <c r="B13" s="205"/>
      <c r="C13" s="205"/>
      <c r="D13" s="205"/>
      <c r="E13" s="26"/>
      <c r="F13" s="205"/>
      <c r="G13" s="43" t="s">
        <v>59</v>
      </c>
      <c r="H13" s="211" t="s">
        <v>98</v>
      </c>
      <c r="I13" s="211" t="s">
        <v>99</v>
      </c>
      <c r="J13" s="29">
        <v>0</v>
      </c>
      <c r="K13" s="210">
        <v>0.1</v>
      </c>
      <c r="L13" s="26"/>
      <c r="M13" s="26" t="s">
        <v>100</v>
      </c>
      <c r="N13" s="26"/>
      <c r="O13" s="46">
        <v>44013</v>
      </c>
      <c r="P13" s="46">
        <v>44196</v>
      </c>
      <c r="Q13" s="29">
        <v>0</v>
      </c>
      <c r="R13" s="47">
        <v>0</v>
      </c>
      <c r="S13" s="47">
        <v>0</v>
      </c>
      <c r="T13" s="29">
        <v>0</v>
      </c>
      <c r="U13" s="26"/>
      <c r="V13" s="47">
        <v>0</v>
      </c>
      <c r="W13" s="47">
        <v>0</v>
      </c>
      <c r="X13" s="29">
        <v>0</v>
      </c>
      <c r="Y13" s="26"/>
      <c r="Z13" s="47">
        <v>0</v>
      </c>
      <c r="AA13" s="47">
        <v>0</v>
      </c>
      <c r="AB13" s="29">
        <v>0</v>
      </c>
      <c r="AC13" s="26"/>
      <c r="AD13" s="47">
        <v>0</v>
      </c>
      <c r="AE13" s="47">
        <v>0</v>
      </c>
      <c r="AF13" s="29">
        <v>0</v>
      </c>
      <c r="AG13" s="26"/>
      <c r="AH13" s="47">
        <v>0</v>
      </c>
      <c r="AI13" s="47">
        <v>0</v>
      </c>
      <c r="AJ13" s="29">
        <v>0</v>
      </c>
      <c r="AK13" s="26"/>
      <c r="AL13" s="47">
        <v>0</v>
      </c>
      <c r="AM13" s="47">
        <v>0</v>
      </c>
      <c r="AN13" s="29">
        <v>0</v>
      </c>
      <c r="AO13" s="26"/>
      <c r="AP13" s="47">
        <v>0</v>
      </c>
      <c r="AQ13" s="47">
        <v>0</v>
      </c>
      <c r="AR13" s="29">
        <v>0</v>
      </c>
      <c r="AS13" s="26"/>
      <c r="AT13" s="47">
        <v>0.2</v>
      </c>
      <c r="AU13" s="47">
        <v>0.2</v>
      </c>
      <c r="AV13" s="29">
        <v>0</v>
      </c>
      <c r="AW13" s="26" t="s">
        <v>571</v>
      </c>
      <c r="AX13" s="47">
        <v>0.2</v>
      </c>
      <c r="AY13" s="47">
        <v>0.2</v>
      </c>
      <c r="AZ13" s="29">
        <v>0</v>
      </c>
      <c r="BA13" s="26" t="s">
        <v>572</v>
      </c>
      <c r="BB13" s="47">
        <v>0.2</v>
      </c>
      <c r="BC13" s="47">
        <v>0.2</v>
      </c>
      <c r="BD13" s="29">
        <v>0</v>
      </c>
      <c r="BE13" s="26" t="s">
        <v>572</v>
      </c>
      <c r="BF13" s="47">
        <v>0.2</v>
      </c>
      <c r="BG13" s="47">
        <v>0.2</v>
      </c>
      <c r="BH13" s="29">
        <v>0</v>
      </c>
      <c r="BI13" s="26" t="s">
        <v>572</v>
      </c>
      <c r="BJ13" s="47">
        <v>0.2</v>
      </c>
      <c r="BK13" s="47">
        <v>0.2</v>
      </c>
      <c r="BL13" s="29">
        <v>0</v>
      </c>
      <c r="BM13" s="26" t="s">
        <v>572</v>
      </c>
      <c r="BN13" s="196">
        <f t="shared" si="1"/>
        <v>1</v>
      </c>
      <c r="BO13" s="35">
        <f t="shared" si="2"/>
        <v>0.1</v>
      </c>
      <c r="BP13" s="36">
        <f t="shared" si="0"/>
        <v>0</v>
      </c>
      <c r="BQ13" s="174">
        <f t="shared" si="3"/>
        <v>0.4</v>
      </c>
      <c r="BR13" s="197">
        <f t="shared" si="4"/>
        <v>4.0000000000000008E-2</v>
      </c>
    </row>
    <row r="14" spans="1:84" s="25" customFormat="1" ht="45" x14ac:dyDescent="0.25">
      <c r="B14" s="205"/>
      <c r="C14" s="205"/>
      <c r="D14" s="205"/>
      <c r="E14" s="26"/>
      <c r="F14" s="205"/>
      <c r="G14" s="43" t="s">
        <v>58</v>
      </c>
      <c r="H14" s="211"/>
      <c r="I14" s="211"/>
      <c r="J14" s="29">
        <v>0</v>
      </c>
      <c r="K14" s="210"/>
      <c r="L14" s="26"/>
      <c r="M14" s="26" t="s">
        <v>101</v>
      </c>
      <c r="N14" s="26" t="s">
        <v>103</v>
      </c>
      <c r="O14" s="46">
        <v>44013</v>
      </c>
      <c r="P14" s="46">
        <v>44196</v>
      </c>
      <c r="Q14" s="29">
        <v>0</v>
      </c>
      <c r="R14" s="47">
        <v>0</v>
      </c>
      <c r="S14" s="47">
        <v>0</v>
      </c>
      <c r="T14" s="29">
        <v>0</v>
      </c>
      <c r="U14" s="26"/>
      <c r="V14" s="47">
        <v>0</v>
      </c>
      <c r="W14" s="47">
        <v>0</v>
      </c>
      <c r="X14" s="29">
        <v>0</v>
      </c>
      <c r="Y14" s="26"/>
      <c r="Z14" s="47">
        <v>0</v>
      </c>
      <c r="AA14" s="47">
        <v>0</v>
      </c>
      <c r="AB14" s="29">
        <v>0</v>
      </c>
      <c r="AC14" s="26"/>
      <c r="AD14" s="47">
        <v>0</v>
      </c>
      <c r="AE14" s="47">
        <v>0</v>
      </c>
      <c r="AF14" s="29">
        <v>0</v>
      </c>
      <c r="AG14" s="26"/>
      <c r="AH14" s="47">
        <v>0</v>
      </c>
      <c r="AI14" s="47">
        <v>0</v>
      </c>
      <c r="AJ14" s="29">
        <v>0</v>
      </c>
      <c r="AK14" s="26"/>
      <c r="AL14" s="47">
        <v>0</v>
      </c>
      <c r="AM14" s="47">
        <v>0</v>
      </c>
      <c r="AN14" s="29">
        <v>0</v>
      </c>
      <c r="AO14" s="26"/>
      <c r="AP14" s="47">
        <v>0</v>
      </c>
      <c r="AQ14" s="47">
        <v>0</v>
      </c>
      <c r="AR14" s="29">
        <v>0</v>
      </c>
      <c r="AS14" s="26"/>
      <c r="AT14" s="47">
        <v>0.2</v>
      </c>
      <c r="AU14" s="47">
        <v>0.2</v>
      </c>
      <c r="AV14" s="29">
        <v>0</v>
      </c>
      <c r="AW14" s="26" t="s">
        <v>415</v>
      </c>
      <c r="AX14" s="47">
        <v>0.2</v>
      </c>
      <c r="AY14" s="47">
        <v>0.2</v>
      </c>
      <c r="AZ14" s="29">
        <v>0</v>
      </c>
      <c r="BA14" s="26" t="s">
        <v>415</v>
      </c>
      <c r="BB14" s="47">
        <v>0.2</v>
      </c>
      <c r="BC14" s="47">
        <v>0.2</v>
      </c>
      <c r="BD14" s="29">
        <v>0</v>
      </c>
      <c r="BE14" s="26" t="s">
        <v>415</v>
      </c>
      <c r="BF14" s="47">
        <v>0.2</v>
      </c>
      <c r="BG14" s="47">
        <v>0.2</v>
      </c>
      <c r="BH14" s="29">
        <v>0</v>
      </c>
      <c r="BI14" s="26" t="s">
        <v>415</v>
      </c>
      <c r="BJ14" s="47">
        <v>0.2</v>
      </c>
      <c r="BK14" s="47">
        <v>0.2</v>
      </c>
      <c r="BL14" s="29">
        <v>0</v>
      </c>
      <c r="BM14" s="26" t="s">
        <v>415</v>
      </c>
      <c r="BN14" s="196">
        <f t="shared" si="1"/>
        <v>1</v>
      </c>
      <c r="BO14" s="35">
        <f t="shared" si="2"/>
        <v>0</v>
      </c>
      <c r="BP14" s="36">
        <f t="shared" si="0"/>
        <v>0</v>
      </c>
      <c r="BQ14" s="174">
        <f t="shared" si="3"/>
        <v>0.4</v>
      </c>
      <c r="BR14" s="197">
        <f t="shared" si="4"/>
        <v>0</v>
      </c>
    </row>
    <row r="15" spans="1:84" s="25" customFormat="1" ht="30" x14ac:dyDescent="0.25">
      <c r="B15" s="205"/>
      <c r="C15" s="205"/>
      <c r="D15" s="205"/>
      <c r="E15" s="26"/>
      <c r="F15" s="205"/>
      <c r="G15" s="43" t="s">
        <v>59</v>
      </c>
      <c r="H15" s="211"/>
      <c r="I15" s="211"/>
      <c r="J15" s="29">
        <v>0</v>
      </c>
      <c r="K15" s="210"/>
      <c r="L15" s="26"/>
      <c r="M15" s="26" t="s">
        <v>102</v>
      </c>
      <c r="N15" s="26"/>
      <c r="O15" s="46">
        <v>44013</v>
      </c>
      <c r="P15" s="46">
        <v>44196</v>
      </c>
      <c r="Q15" s="29">
        <v>0</v>
      </c>
      <c r="R15" s="47">
        <v>0</v>
      </c>
      <c r="S15" s="47">
        <v>0</v>
      </c>
      <c r="T15" s="29">
        <v>0</v>
      </c>
      <c r="U15" s="26"/>
      <c r="V15" s="47">
        <v>0</v>
      </c>
      <c r="W15" s="47">
        <v>0</v>
      </c>
      <c r="X15" s="29">
        <v>0</v>
      </c>
      <c r="Y15" s="26"/>
      <c r="Z15" s="47">
        <v>0</v>
      </c>
      <c r="AA15" s="47">
        <v>0</v>
      </c>
      <c r="AB15" s="29">
        <v>0</v>
      </c>
      <c r="AC15" s="26"/>
      <c r="AD15" s="47">
        <v>0</v>
      </c>
      <c r="AE15" s="47">
        <v>0</v>
      </c>
      <c r="AF15" s="29">
        <v>0</v>
      </c>
      <c r="AG15" s="26"/>
      <c r="AH15" s="47">
        <v>0</v>
      </c>
      <c r="AI15" s="47">
        <v>0</v>
      </c>
      <c r="AJ15" s="29">
        <v>0</v>
      </c>
      <c r="AK15" s="26"/>
      <c r="AL15" s="47">
        <v>0</v>
      </c>
      <c r="AM15" s="47">
        <v>0</v>
      </c>
      <c r="AN15" s="29">
        <v>0</v>
      </c>
      <c r="AO15" s="26"/>
      <c r="AP15" s="47">
        <v>0</v>
      </c>
      <c r="AQ15" s="47">
        <v>0</v>
      </c>
      <c r="AR15" s="29">
        <v>0</v>
      </c>
      <c r="AS15" s="26"/>
      <c r="AT15" s="47">
        <v>0.2</v>
      </c>
      <c r="AU15" s="47">
        <v>0.2</v>
      </c>
      <c r="AV15" s="29">
        <v>0</v>
      </c>
      <c r="AW15" s="26" t="s">
        <v>574</v>
      </c>
      <c r="AX15" s="47">
        <v>0.2</v>
      </c>
      <c r="AY15" s="47">
        <v>0.2</v>
      </c>
      <c r="AZ15" s="29">
        <v>0</v>
      </c>
      <c r="BA15" s="26" t="s">
        <v>574</v>
      </c>
      <c r="BB15" s="47">
        <v>0.2</v>
      </c>
      <c r="BC15" s="47">
        <v>0.2</v>
      </c>
      <c r="BD15" s="29">
        <v>0</v>
      </c>
      <c r="BE15" s="26" t="s">
        <v>574</v>
      </c>
      <c r="BF15" s="47">
        <v>0.2</v>
      </c>
      <c r="BG15" s="47">
        <v>0.2</v>
      </c>
      <c r="BH15" s="29">
        <v>0</v>
      </c>
      <c r="BI15" s="26" t="s">
        <v>574</v>
      </c>
      <c r="BJ15" s="47">
        <v>0.2</v>
      </c>
      <c r="BK15" s="47">
        <v>0.2</v>
      </c>
      <c r="BL15" s="29">
        <v>0</v>
      </c>
      <c r="BM15" s="26" t="s">
        <v>574</v>
      </c>
      <c r="BN15" s="196">
        <f t="shared" si="1"/>
        <v>1</v>
      </c>
      <c r="BO15" s="35">
        <f t="shared" si="2"/>
        <v>0</v>
      </c>
      <c r="BP15" s="36">
        <f t="shared" si="0"/>
        <v>0</v>
      </c>
      <c r="BQ15" s="174">
        <f t="shared" si="3"/>
        <v>0.4</v>
      </c>
      <c r="BR15" s="197">
        <f t="shared" si="4"/>
        <v>0</v>
      </c>
    </row>
    <row r="16" spans="1:84" s="25" customFormat="1" x14ac:dyDescent="0.25">
      <c r="B16" s="205"/>
      <c r="C16" s="205"/>
      <c r="D16" s="205"/>
      <c r="E16" s="26"/>
      <c r="F16" s="205"/>
      <c r="G16" s="212" t="s">
        <v>57</v>
      </c>
      <c r="H16" s="213" t="s">
        <v>110</v>
      </c>
      <c r="I16" s="213" t="s">
        <v>348</v>
      </c>
      <c r="J16" s="51"/>
      <c r="K16" s="210">
        <v>0.1</v>
      </c>
      <c r="L16" s="26"/>
      <c r="M16" s="26" t="s">
        <v>222</v>
      </c>
      <c r="N16" s="26"/>
      <c r="O16" s="46">
        <v>44013</v>
      </c>
      <c r="P16" s="46">
        <v>44196</v>
      </c>
      <c r="Q16" s="29">
        <v>0</v>
      </c>
      <c r="R16" s="47">
        <v>0</v>
      </c>
      <c r="S16" s="47">
        <v>0</v>
      </c>
      <c r="T16" s="29">
        <v>0</v>
      </c>
      <c r="U16" s="26"/>
      <c r="V16" s="47">
        <v>0</v>
      </c>
      <c r="W16" s="47">
        <v>0</v>
      </c>
      <c r="X16" s="29">
        <v>0</v>
      </c>
      <c r="Y16" s="26"/>
      <c r="Z16" s="47">
        <v>0</v>
      </c>
      <c r="AA16" s="47">
        <v>0</v>
      </c>
      <c r="AB16" s="29">
        <v>0</v>
      </c>
      <c r="AC16" s="26"/>
      <c r="AD16" s="47">
        <v>0</v>
      </c>
      <c r="AE16" s="47">
        <v>0</v>
      </c>
      <c r="AF16" s="29">
        <v>0</v>
      </c>
      <c r="AG16" s="26"/>
      <c r="AH16" s="47">
        <v>0</v>
      </c>
      <c r="AI16" s="47">
        <v>0</v>
      </c>
      <c r="AJ16" s="29">
        <v>0</v>
      </c>
      <c r="AK16" s="26"/>
      <c r="AL16" s="47">
        <v>0</v>
      </c>
      <c r="AM16" s="47">
        <v>0</v>
      </c>
      <c r="AN16" s="29">
        <v>0</v>
      </c>
      <c r="AO16" s="26"/>
      <c r="AP16" s="47">
        <v>0</v>
      </c>
      <c r="AQ16" s="47">
        <v>0</v>
      </c>
      <c r="AR16" s="29">
        <v>0</v>
      </c>
      <c r="AS16" s="26"/>
      <c r="AT16" s="47">
        <v>0.2</v>
      </c>
      <c r="AU16" s="47">
        <v>0.2</v>
      </c>
      <c r="AV16" s="29">
        <v>0</v>
      </c>
      <c r="AW16" s="26" t="s">
        <v>416</v>
      </c>
      <c r="AX16" s="47">
        <v>0.2</v>
      </c>
      <c r="AY16" s="47">
        <v>0.2</v>
      </c>
      <c r="AZ16" s="29">
        <v>0</v>
      </c>
      <c r="BA16" s="26" t="s">
        <v>417</v>
      </c>
      <c r="BB16" s="47">
        <v>0.15</v>
      </c>
      <c r="BC16" s="47">
        <v>0.15</v>
      </c>
      <c r="BD16" s="29">
        <v>0</v>
      </c>
      <c r="BE16" s="26" t="s">
        <v>575</v>
      </c>
      <c r="BF16" s="47">
        <v>0.3</v>
      </c>
      <c r="BG16" s="47">
        <v>0.3</v>
      </c>
      <c r="BH16" s="29">
        <v>0</v>
      </c>
      <c r="BI16" s="26" t="s">
        <v>576</v>
      </c>
      <c r="BJ16" s="47">
        <v>0.15</v>
      </c>
      <c r="BK16" s="47">
        <v>0.15</v>
      </c>
      <c r="BL16" s="29">
        <v>0</v>
      </c>
      <c r="BM16" s="26" t="s">
        <v>577</v>
      </c>
      <c r="BN16" s="196">
        <f t="shared" si="1"/>
        <v>1</v>
      </c>
      <c r="BO16" s="35">
        <f t="shared" si="2"/>
        <v>0.1</v>
      </c>
      <c r="BP16" s="36">
        <f t="shared" si="0"/>
        <v>0</v>
      </c>
      <c r="BQ16" s="174">
        <f t="shared" si="3"/>
        <v>0.4</v>
      </c>
      <c r="BR16" s="197">
        <f t="shared" si="4"/>
        <v>4.0000000000000008E-2</v>
      </c>
    </row>
    <row r="17" spans="2:70" s="25" customFormat="1" x14ac:dyDescent="0.25">
      <c r="B17" s="205"/>
      <c r="C17" s="205"/>
      <c r="D17" s="205"/>
      <c r="E17" s="26"/>
      <c r="F17" s="205"/>
      <c r="G17" s="212"/>
      <c r="H17" s="213"/>
      <c r="I17" s="213"/>
      <c r="J17" s="51"/>
      <c r="K17" s="210"/>
      <c r="L17" s="26"/>
      <c r="M17" s="26" t="s">
        <v>223</v>
      </c>
      <c r="N17" s="26"/>
      <c r="O17" s="46">
        <v>44013</v>
      </c>
      <c r="P17" s="46">
        <v>44196</v>
      </c>
      <c r="Q17" s="29">
        <v>0</v>
      </c>
      <c r="R17" s="47">
        <v>0</v>
      </c>
      <c r="S17" s="47">
        <v>0</v>
      </c>
      <c r="T17" s="29">
        <v>0</v>
      </c>
      <c r="U17" s="26"/>
      <c r="V17" s="47">
        <v>0</v>
      </c>
      <c r="W17" s="47">
        <v>0</v>
      </c>
      <c r="X17" s="29">
        <v>0</v>
      </c>
      <c r="Y17" s="26"/>
      <c r="Z17" s="47">
        <v>0</v>
      </c>
      <c r="AA17" s="47">
        <v>0</v>
      </c>
      <c r="AB17" s="29">
        <v>0</v>
      </c>
      <c r="AC17" s="26"/>
      <c r="AD17" s="47">
        <v>0</v>
      </c>
      <c r="AE17" s="47">
        <v>0</v>
      </c>
      <c r="AF17" s="29">
        <v>0</v>
      </c>
      <c r="AG17" s="26"/>
      <c r="AH17" s="47">
        <v>0</v>
      </c>
      <c r="AI17" s="47">
        <v>0</v>
      </c>
      <c r="AJ17" s="29">
        <v>0</v>
      </c>
      <c r="AK17" s="26"/>
      <c r="AL17" s="47">
        <v>0</v>
      </c>
      <c r="AM17" s="47">
        <v>0</v>
      </c>
      <c r="AN17" s="29">
        <v>0</v>
      </c>
      <c r="AO17" s="26"/>
      <c r="AP17" s="47">
        <v>0</v>
      </c>
      <c r="AQ17" s="47">
        <v>0</v>
      </c>
      <c r="AR17" s="29">
        <v>0</v>
      </c>
      <c r="AS17" s="26"/>
      <c r="AT17" s="47">
        <v>0.2</v>
      </c>
      <c r="AU17" s="47">
        <v>0.2</v>
      </c>
      <c r="AV17" s="29">
        <v>0</v>
      </c>
      <c r="AW17" s="26" t="s">
        <v>581</v>
      </c>
      <c r="AX17" s="47">
        <v>0.2</v>
      </c>
      <c r="AY17" s="47">
        <v>0.2</v>
      </c>
      <c r="AZ17" s="29">
        <v>0</v>
      </c>
      <c r="BA17" s="26" t="s">
        <v>418</v>
      </c>
      <c r="BB17" s="47">
        <v>0.15</v>
      </c>
      <c r="BC17" s="47">
        <v>0.15</v>
      </c>
      <c r="BD17" s="29">
        <v>0</v>
      </c>
      <c r="BE17" s="26" t="s">
        <v>580</v>
      </c>
      <c r="BF17" s="47">
        <v>0.3</v>
      </c>
      <c r="BG17" s="47">
        <v>0.3</v>
      </c>
      <c r="BH17" s="29">
        <v>0</v>
      </c>
      <c r="BI17" s="26" t="s">
        <v>579</v>
      </c>
      <c r="BJ17" s="47">
        <v>0.15</v>
      </c>
      <c r="BK17" s="47">
        <v>0.15</v>
      </c>
      <c r="BL17" s="29">
        <v>0</v>
      </c>
      <c r="BM17" s="26" t="s">
        <v>578</v>
      </c>
      <c r="BN17" s="196">
        <f t="shared" si="1"/>
        <v>1</v>
      </c>
      <c r="BO17" s="35">
        <f t="shared" si="2"/>
        <v>0</v>
      </c>
      <c r="BP17" s="36">
        <f t="shared" si="0"/>
        <v>0</v>
      </c>
      <c r="BQ17" s="174">
        <f t="shared" si="3"/>
        <v>0.4</v>
      </c>
      <c r="BR17" s="197">
        <f t="shared" si="4"/>
        <v>0</v>
      </c>
    </row>
    <row r="18" spans="2:70" s="25" customFormat="1" ht="60" x14ac:dyDescent="0.25">
      <c r="B18" s="205"/>
      <c r="C18" s="205"/>
      <c r="D18" s="205"/>
      <c r="E18" s="26"/>
      <c r="F18" s="205"/>
      <c r="G18" s="212"/>
      <c r="H18" s="213"/>
      <c r="I18" s="213"/>
      <c r="J18" s="51"/>
      <c r="K18" s="210"/>
      <c r="L18" s="26"/>
      <c r="M18" s="26" t="s">
        <v>224</v>
      </c>
      <c r="N18" s="26" t="s">
        <v>109</v>
      </c>
      <c r="O18" s="46">
        <v>44013</v>
      </c>
      <c r="P18" s="46">
        <v>44196</v>
      </c>
      <c r="Q18" s="29">
        <v>0</v>
      </c>
      <c r="R18" s="47">
        <v>0</v>
      </c>
      <c r="S18" s="47">
        <v>0</v>
      </c>
      <c r="T18" s="29">
        <v>0</v>
      </c>
      <c r="U18" s="26"/>
      <c r="V18" s="47">
        <v>0</v>
      </c>
      <c r="W18" s="47">
        <v>0</v>
      </c>
      <c r="X18" s="29">
        <v>0</v>
      </c>
      <c r="Y18" s="26"/>
      <c r="Z18" s="47">
        <v>0</v>
      </c>
      <c r="AA18" s="47">
        <v>0</v>
      </c>
      <c r="AB18" s="29">
        <v>0</v>
      </c>
      <c r="AC18" s="26"/>
      <c r="AD18" s="47">
        <v>0</v>
      </c>
      <c r="AE18" s="47">
        <v>0</v>
      </c>
      <c r="AF18" s="29">
        <v>0</v>
      </c>
      <c r="AG18" s="26"/>
      <c r="AH18" s="47">
        <v>0</v>
      </c>
      <c r="AI18" s="47">
        <v>0</v>
      </c>
      <c r="AJ18" s="29">
        <v>0</v>
      </c>
      <c r="AK18" s="26"/>
      <c r="AL18" s="47">
        <v>0</v>
      </c>
      <c r="AM18" s="47">
        <v>0</v>
      </c>
      <c r="AN18" s="29">
        <v>0</v>
      </c>
      <c r="AO18" s="26"/>
      <c r="AP18" s="47">
        <v>0</v>
      </c>
      <c r="AQ18" s="47">
        <v>0</v>
      </c>
      <c r="AR18" s="29">
        <v>0</v>
      </c>
      <c r="AS18" s="26"/>
      <c r="AT18" s="47">
        <v>0</v>
      </c>
      <c r="AU18" s="47">
        <v>0</v>
      </c>
      <c r="AV18" s="29">
        <v>0</v>
      </c>
      <c r="AW18" s="26"/>
      <c r="AX18" s="47">
        <v>0</v>
      </c>
      <c r="AY18" s="47">
        <v>0</v>
      </c>
      <c r="AZ18" s="29">
        <v>0</v>
      </c>
      <c r="BA18" s="26"/>
      <c r="BB18" s="47">
        <v>0</v>
      </c>
      <c r="BC18" s="47">
        <v>0</v>
      </c>
      <c r="BD18" s="29">
        <v>0</v>
      </c>
      <c r="BE18" s="26"/>
      <c r="BF18" s="47">
        <v>0.5</v>
      </c>
      <c r="BG18" s="47">
        <v>0.5</v>
      </c>
      <c r="BH18" s="29">
        <v>0</v>
      </c>
      <c r="BI18" s="43" t="s">
        <v>582</v>
      </c>
      <c r="BJ18" s="47">
        <v>0.5</v>
      </c>
      <c r="BK18" s="47">
        <v>0.5</v>
      </c>
      <c r="BL18" s="29">
        <v>0</v>
      </c>
      <c r="BM18" s="26" t="s">
        <v>583</v>
      </c>
      <c r="BN18" s="196">
        <f t="shared" si="1"/>
        <v>1</v>
      </c>
      <c r="BO18" s="35">
        <f t="shared" si="2"/>
        <v>0</v>
      </c>
      <c r="BP18" s="36">
        <f t="shared" si="0"/>
        <v>0</v>
      </c>
      <c r="BQ18" s="174">
        <f t="shared" si="3"/>
        <v>0</v>
      </c>
      <c r="BR18" s="197">
        <f t="shared" si="4"/>
        <v>0</v>
      </c>
    </row>
    <row r="19" spans="2:70" s="25" customFormat="1" x14ac:dyDescent="0.25">
      <c r="B19" s="205"/>
      <c r="C19" s="205"/>
      <c r="D19" s="205"/>
      <c r="E19" s="26"/>
      <c r="F19" s="205"/>
      <c r="G19" s="237" t="s">
        <v>57</v>
      </c>
      <c r="H19" s="240" t="s">
        <v>104</v>
      </c>
      <c r="I19" s="240" t="s">
        <v>105</v>
      </c>
      <c r="J19" s="199">
        <v>195000000</v>
      </c>
      <c r="K19" s="243">
        <v>0.1</v>
      </c>
      <c r="L19" s="26"/>
      <c r="M19" s="26" t="s">
        <v>106</v>
      </c>
      <c r="N19" s="26"/>
      <c r="O19" s="46">
        <v>44013</v>
      </c>
      <c r="P19" s="46">
        <v>44196</v>
      </c>
      <c r="Q19" s="29">
        <v>0</v>
      </c>
      <c r="R19" s="47">
        <v>0</v>
      </c>
      <c r="S19" s="47">
        <v>0</v>
      </c>
      <c r="T19" s="29">
        <v>0</v>
      </c>
      <c r="U19" s="26"/>
      <c r="V19" s="47">
        <v>0</v>
      </c>
      <c r="W19" s="47">
        <v>0</v>
      </c>
      <c r="X19" s="29">
        <v>0</v>
      </c>
      <c r="Y19" s="26"/>
      <c r="Z19" s="47">
        <v>0</v>
      </c>
      <c r="AA19" s="47">
        <v>0</v>
      </c>
      <c r="AB19" s="29">
        <v>0</v>
      </c>
      <c r="AC19" s="26"/>
      <c r="AD19" s="47">
        <v>0</v>
      </c>
      <c r="AE19" s="47">
        <v>0</v>
      </c>
      <c r="AF19" s="29">
        <v>0</v>
      </c>
      <c r="AG19" s="26"/>
      <c r="AH19" s="47">
        <v>0</v>
      </c>
      <c r="AI19" s="47">
        <v>0</v>
      </c>
      <c r="AJ19" s="29">
        <v>0</v>
      </c>
      <c r="AK19" s="26"/>
      <c r="AL19" s="47">
        <v>0</v>
      </c>
      <c r="AM19" s="47">
        <v>0</v>
      </c>
      <c r="AN19" s="29">
        <v>0</v>
      </c>
      <c r="AO19" s="26"/>
      <c r="AP19" s="47">
        <v>0.2</v>
      </c>
      <c r="AQ19" s="47">
        <v>0.2</v>
      </c>
      <c r="AR19" s="29">
        <v>0</v>
      </c>
      <c r="AS19" s="26" t="s">
        <v>410</v>
      </c>
      <c r="AT19" s="47">
        <v>0</v>
      </c>
      <c r="AU19" s="47">
        <v>0</v>
      </c>
      <c r="AV19" s="29">
        <v>0</v>
      </c>
      <c r="AW19" s="26"/>
      <c r="AX19" s="47">
        <v>0.2</v>
      </c>
      <c r="AY19" s="47">
        <v>0.2</v>
      </c>
      <c r="AZ19" s="29">
        <v>0</v>
      </c>
      <c r="BA19" s="26" t="s">
        <v>584</v>
      </c>
      <c r="BB19" s="47">
        <v>0.2</v>
      </c>
      <c r="BC19" s="47">
        <v>0.2</v>
      </c>
      <c r="BD19" s="29">
        <v>0</v>
      </c>
      <c r="BE19" s="26" t="s">
        <v>585</v>
      </c>
      <c r="BF19" s="47">
        <v>0.2</v>
      </c>
      <c r="BG19" s="47">
        <v>0.2</v>
      </c>
      <c r="BH19" s="29">
        <v>0</v>
      </c>
      <c r="BI19" s="26" t="s">
        <v>586</v>
      </c>
      <c r="BJ19" s="47">
        <v>0.2</v>
      </c>
      <c r="BK19" s="47">
        <v>0.2</v>
      </c>
      <c r="BL19" s="29">
        <v>0</v>
      </c>
      <c r="BM19" s="26" t="s">
        <v>586</v>
      </c>
      <c r="BN19" s="196">
        <f t="shared" si="1"/>
        <v>1</v>
      </c>
      <c r="BO19" s="35">
        <f t="shared" si="2"/>
        <v>0.1</v>
      </c>
      <c r="BP19" s="36">
        <f t="shared" si="0"/>
        <v>0</v>
      </c>
      <c r="BQ19" s="174">
        <f t="shared" si="3"/>
        <v>0.4</v>
      </c>
      <c r="BR19" s="197">
        <f t="shared" si="4"/>
        <v>4.0000000000000008E-2</v>
      </c>
    </row>
    <row r="20" spans="2:70" s="25" customFormat="1" x14ac:dyDescent="0.25">
      <c r="B20" s="205"/>
      <c r="C20" s="205"/>
      <c r="D20" s="205"/>
      <c r="E20" s="26"/>
      <c r="F20" s="205"/>
      <c r="G20" s="238"/>
      <c r="H20" s="241"/>
      <c r="I20" s="241"/>
      <c r="J20" s="200"/>
      <c r="K20" s="244"/>
      <c r="L20" s="26"/>
      <c r="M20" s="26" t="s">
        <v>107</v>
      </c>
      <c r="N20" s="26"/>
      <c r="O20" s="46">
        <v>44013</v>
      </c>
      <c r="P20" s="46">
        <v>44196</v>
      </c>
      <c r="Q20" s="29">
        <v>0</v>
      </c>
      <c r="R20" s="47">
        <v>0</v>
      </c>
      <c r="S20" s="47">
        <v>0</v>
      </c>
      <c r="T20" s="29">
        <v>0</v>
      </c>
      <c r="U20" s="26"/>
      <c r="V20" s="47">
        <v>0</v>
      </c>
      <c r="W20" s="47">
        <v>0</v>
      </c>
      <c r="X20" s="29">
        <v>0</v>
      </c>
      <c r="Y20" s="26"/>
      <c r="Z20" s="47">
        <v>0</v>
      </c>
      <c r="AA20" s="47">
        <v>0</v>
      </c>
      <c r="AB20" s="29">
        <v>0</v>
      </c>
      <c r="AC20" s="26"/>
      <c r="AD20" s="47">
        <v>0</v>
      </c>
      <c r="AE20" s="47">
        <v>0</v>
      </c>
      <c r="AF20" s="29">
        <v>0</v>
      </c>
      <c r="AG20" s="26"/>
      <c r="AH20" s="47">
        <v>0</v>
      </c>
      <c r="AI20" s="47">
        <v>0</v>
      </c>
      <c r="AJ20" s="29">
        <v>0</v>
      </c>
      <c r="AK20" s="26"/>
      <c r="AL20" s="47">
        <v>0</v>
      </c>
      <c r="AM20" s="47">
        <v>0</v>
      </c>
      <c r="AN20" s="29">
        <v>0</v>
      </c>
      <c r="AO20" s="26"/>
      <c r="AP20" s="47">
        <v>0.2</v>
      </c>
      <c r="AQ20" s="47">
        <v>0.2</v>
      </c>
      <c r="AR20" s="29">
        <v>0</v>
      </c>
      <c r="AS20" s="26" t="s">
        <v>587</v>
      </c>
      <c r="AT20" s="47">
        <v>0</v>
      </c>
      <c r="AU20" s="47">
        <v>0</v>
      </c>
      <c r="AV20" s="29">
        <v>0</v>
      </c>
      <c r="AW20" s="26"/>
      <c r="AX20" s="47">
        <v>0.2</v>
      </c>
      <c r="AY20" s="47">
        <v>0.2</v>
      </c>
      <c r="AZ20" s="29">
        <v>0</v>
      </c>
      <c r="BA20" s="26" t="s">
        <v>419</v>
      </c>
      <c r="BB20" s="47">
        <v>0.2</v>
      </c>
      <c r="BC20" s="47">
        <v>0.2</v>
      </c>
      <c r="BD20" s="29">
        <v>0</v>
      </c>
      <c r="BE20" s="26" t="s">
        <v>588</v>
      </c>
      <c r="BF20" s="47">
        <v>0.2</v>
      </c>
      <c r="BG20" s="47">
        <v>0.2</v>
      </c>
      <c r="BH20" s="29">
        <v>0</v>
      </c>
      <c r="BI20" s="26" t="s">
        <v>589</v>
      </c>
      <c r="BJ20" s="47">
        <v>0.2</v>
      </c>
      <c r="BK20" s="47">
        <v>0.2</v>
      </c>
      <c r="BL20" s="29">
        <v>0</v>
      </c>
      <c r="BM20" s="26" t="s">
        <v>590</v>
      </c>
      <c r="BN20" s="196">
        <f t="shared" si="1"/>
        <v>1</v>
      </c>
      <c r="BO20" s="35">
        <f t="shared" si="2"/>
        <v>0</v>
      </c>
      <c r="BP20" s="36">
        <f t="shared" si="0"/>
        <v>0</v>
      </c>
      <c r="BQ20" s="174">
        <f t="shared" si="3"/>
        <v>0.4</v>
      </c>
      <c r="BR20" s="197">
        <f t="shared" si="4"/>
        <v>0</v>
      </c>
    </row>
    <row r="21" spans="2:70" s="25" customFormat="1" x14ac:dyDescent="0.25">
      <c r="B21" s="205"/>
      <c r="C21" s="205"/>
      <c r="D21" s="205"/>
      <c r="E21" s="26"/>
      <c r="F21" s="205"/>
      <c r="G21" s="239"/>
      <c r="H21" s="242"/>
      <c r="I21" s="242"/>
      <c r="J21" s="201"/>
      <c r="K21" s="245"/>
      <c r="L21" s="26"/>
      <c r="M21" s="26" t="s">
        <v>108</v>
      </c>
      <c r="N21" s="26" t="s">
        <v>109</v>
      </c>
      <c r="O21" s="46">
        <v>44013</v>
      </c>
      <c r="P21" s="46">
        <v>44196</v>
      </c>
      <c r="Q21" s="29">
        <v>0</v>
      </c>
      <c r="R21" s="47">
        <v>0</v>
      </c>
      <c r="S21" s="47">
        <v>0</v>
      </c>
      <c r="T21" s="29">
        <v>0</v>
      </c>
      <c r="U21" s="26"/>
      <c r="V21" s="47">
        <v>0</v>
      </c>
      <c r="W21" s="47">
        <v>0</v>
      </c>
      <c r="X21" s="29">
        <v>0</v>
      </c>
      <c r="Y21" s="26"/>
      <c r="Z21" s="47">
        <v>0</v>
      </c>
      <c r="AA21" s="47">
        <v>0</v>
      </c>
      <c r="AB21" s="29">
        <v>0</v>
      </c>
      <c r="AC21" s="26"/>
      <c r="AD21" s="47">
        <v>0</v>
      </c>
      <c r="AE21" s="47">
        <v>0</v>
      </c>
      <c r="AF21" s="29">
        <v>0</v>
      </c>
      <c r="AG21" s="26"/>
      <c r="AH21" s="47">
        <v>0</v>
      </c>
      <c r="AI21" s="47">
        <v>0</v>
      </c>
      <c r="AJ21" s="29">
        <v>0</v>
      </c>
      <c r="AK21" s="26"/>
      <c r="AL21" s="47">
        <v>0</v>
      </c>
      <c r="AM21" s="47">
        <v>0</v>
      </c>
      <c r="AN21" s="29">
        <v>0</v>
      </c>
      <c r="AO21" s="26"/>
      <c r="AP21" s="47">
        <v>0.2</v>
      </c>
      <c r="AQ21" s="47">
        <v>0.2</v>
      </c>
      <c r="AR21" s="29">
        <v>0</v>
      </c>
      <c r="AS21" s="26"/>
      <c r="AT21" s="47">
        <v>0</v>
      </c>
      <c r="AU21" s="47">
        <v>0</v>
      </c>
      <c r="AV21" s="29">
        <v>0</v>
      </c>
      <c r="AW21" s="26"/>
      <c r="AX21" s="47">
        <v>0.2</v>
      </c>
      <c r="AY21" s="47">
        <v>0.2</v>
      </c>
      <c r="AZ21" s="29">
        <v>0</v>
      </c>
      <c r="BA21" s="26"/>
      <c r="BB21" s="47">
        <v>0.2</v>
      </c>
      <c r="BC21" s="47">
        <v>0.2</v>
      </c>
      <c r="BD21" s="29">
        <v>0</v>
      </c>
      <c r="BE21" s="26"/>
      <c r="BF21" s="47">
        <v>0.2</v>
      </c>
      <c r="BG21" s="47">
        <v>0.2</v>
      </c>
      <c r="BH21" s="29">
        <v>173119920</v>
      </c>
      <c r="BI21" s="26" t="s">
        <v>589</v>
      </c>
      <c r="BJ21" s="47">
        <v>0.2</v>
      </c>
      <c r="BK21" s="47">
        <v>0.2</v>
      </c>
      <c r="BL21" s="29">
        <v>0</v>
      </c>
      <c r="BM21" s="26" t="s">
        <v>591</v>
      </c>
      <c r="BN21" s="196">
        <f t="shared" si="1"/>
        <v>1</v>
      </c>
      <c r="BO21" s="35">
        <f t="shared" si="2"/>
        <v>0</v>
      </c>
      <c r="BP21" s="36">
        <f t="shared" si="0"/>
        <v>-173119920</v>
      </c>
      <c r="BQ21" s="174">
        <f t="shared" si="3"/>
        <v>0.4</v>
      </c>
      <c r="BR21" s="197">
        <f t="shared" si="4"/>
        <v>0</v>
      </c>
    </row>
    <row r="22" spans="2:70" s="25" customFormat="1" x14ac:dyDescent="0.25">
      <c r="B22" s="205"/>
      <c r="C22" s="205"/>
      <c r="D22" s="205"/>
      <c r="E22" s="26"/>
      <c r="F22" s="205"/>
      <c r="G22" s="237" t="s">
        <v>57</v>
      </c>
      <c r="H22" s="246" t="s">
        <v>111</v>
      </c>
      <c r="I22" s="246" t="s">
        <v>323</v>
      </c>
      <c r="J22" s="199">
        <v>113050000</v>
      </c>
      <c r="K22" s="234">
        <v>0.1</v>
      </c>
      <c r="L22" s="26"/>
      <c r="M22" s="26" t="s">
        <v>112</v>
      </c>
      <c r="N22" s="26"/>
      <c r="O22" s="46">
        <v>44013</v>
      </c>
      <c r="P22" s="46">
        <v>44196</v>
      </c>
      <c r="Q22" s="29">
        <v>0</v>
      </c>
      <c r="R22" s="47">
        <v>0</v>
      </c>
      <c r="S22" s="47">
        <v>0</v>
      </c>
      <c r="T22" s="29">
        <v>0</v>
      </c>
      <c r="U22" s="26"/>
      <c r="V22" s="47">
        <v>0</v>
      </c>
      <c r="W22" s="47">
        <v>0</v>
      </c>
      <c r="X22" s="29">
        <v>0</v>
      </c>
      <c r="Y22" s="26"/>
      <c r="Z22" s="47">
        <v>0</v>
      </c>
      <c r="AA22" s="47">
        <v>0</v>
      </c>
      <c r="AB22" s="29">
        <v>0</v>
      </c>
      <c r="AC22" s="26"/>
      <c r="AD22" s="47">
        <v>0</v>
      </c>
      <c r="AE22" s="47">
        <v>0</v>
      </c>
      <c r="AF22" s="29">
        <v>0</v>
      </c>
      <c r="AG22" s="26"/>
      <c r="AH22" s="47">
        <v>0</v>
      </c>
      <c r="AI22" s="47">
        <v>0</v>
      </c>
      <c r="AJ22" s="29">
        <v>0</v>
      </c>
      <c r="AK22" s="26"/>
      <c r="AL22" s="47">
        <v>0</v>
      </c>
      <c r="AM22" s="47">
        <v>0</v>
      </c>
      <c r="AN22" s="29">
        <v>0</v>
      </c>
      <c r="AO22" s="26"/>
      <c r="AP22" s="47">
        <v>0.3</v>
      </c>
      <c r="AQ22" s="47">
        <v>0.3</v>
      </c>
      <c r="AR22" s="29">
        <v>0</v>
      </c>
      <c r="AS22" s="26" t="s">
        <v>413</v>
      </c>
      <c r="AT22" s="47">
        <v>0</v>
      </c>
      <c r="AU22" s="47">
        <v>0</v>
      </c>
      <c r="AV22" s="29">
        <v>0</v>
      </c>
      <c r="AW22" s="26"/>
      <c r="AX22" s="47">
        <v>0</v>
      </c>
      <c r="AY22" s="47">
        <v>0</v>
      </c>
      <c r="AZ22" s="29">
        <v>0</v>
      </c>
      <c r="BA22" s="26"/>
      <c r="BB22" s="47">
        <v>0.5</v>
      </c>
      <c r="BC22" s="47">
        <v>0.5</v>
      </c>
      <c r="BD22" s="29">
        <v>0</v>
      </c>
      <c r="BE22" s="26" t="s">
        <v>595</v>
      </c>
      <c r="BF22" s="47">
        <v>0.2</v>
      </c>
      <c r="BG22" s="47">
        <v>0.2</v>
      </c>
      <c r="BH22" s="29">
        <v>0</v>
      </c>
      <c r="BI22" s="26" t="s">
        <v>592</v>
      </c>
      <c r="BJ22" s="47">
        <v>0</v>
      </c>
      <c r="BK22" s="47">
        <v>0</v>
      </c>
      <c r="BL22" s="29">
        <v>0</v>
      </c>
      <c r="BM22" s="26"/>
      <c r="BN22" s="196">
        <f t="shared" si="1"/>
        <v>1</v>
      </c>
      <c r="BO22" s="35">
        <f t="shared" si="2"/>
        <v>0.1</v>
      </c>
      <c r="BP22" s="36">
        <f t="shared" si="0"/>
        <v>0</v>
      </c>
      <c r="BQ22" s="174">
        <f t="shared" si="3"/>
        <v>0.3</v>
      </c>
      <c r="BR22" s="197">
        <f t="shared" si="4"/>
        <v>0.03</v>
      </c>
    </row>
    <row r="23" spans="2:70" s="25" customFormat="1" x14ac:dyDescent="0.25">
      <c r="B23" s="205"/>
      <c r="C23" s="205"/>
      <c r="D23" s="205"/>
      <c r="E23" s="26"/>
      <c r="F23" s="205"/>
      <c r="G23" s="238"/>
      <c r="H23" s="247"/>
      <c r="I23" s="247"/>
      <c r="J23" s="200"/>
      <c r="K23" s="235"/>
      <c r="L23" s="26"/>
      <c r="M23" s="26" t="s">
        <v>225</v>
      </c>
      <c r="N23" s="26"/>
      <c r="O23" s="46">
        <v>44013</v>
      </c>
      <c r="P23" s="46">
        <v>44196</v>
      </c>
      <c r="Q23" s="29">
        <v>0</v>
      </c>
      <c r="R23" s="47">
        <v>0</v>
      </c>
      <c r="S23" s="47">
        <v>0</v>
      </c>
      <c r="T23" s="29">
        <v>0</v>
      </c>
      <c r="U23" s="26"/>
      <c r="V23" s="47">
        <v>0</v>
      </c>
      <c r="W23" s="47">
        <v>0</v>
      </c>
      <c r="X23" s="29">
        <v>0</v>
      </c>
      <c r="Y23" s="26"/>
      <c r="Z23" s="47">
        <v>0</v>
      </c>
      <c r="AA23" s="47">
        <v>0</v>
      </c>
      <c r="AB23" s="29">
        <v>0</v>
      </c>
      <c r="AC23" s="26"/>
      <c r="AD23" s="47">
        <v>0</v>
      </c>
      <c r="AE23" s="47">
        <v>0</v>
      </c>
      <c r="AF23" s="29">
        <v>0</v>
      </c>
      <c r="AG23" s="26"/>
      <c r="AH23" s="47">
        <v>0</v>
      </c>
      <c r="AI23" s="47">
        <v>0</v>
      </c>
      <c r="AJ23" s="29">
        <v>0</v>
      </c>
      <c r="AK23" s="26"/>
      <c r="AL23" s="47">
        <v>0</v>
      </c>
      <c r="AM23" s="47">
        <v>0</v>
      </c>
      <c r="AN23" s="29">
        <v>0</v>
      </c>
      <c r="AO23" s="26"/>
      <c r="AP23" s="47">
        <v>0.3</v>
      </c>
      <c r="AQ23" s="47">
        <v>0.3</v>
      </c>
      <c r="AR23" s="29">
        <v>0</v>
      </c>
      <c r="AS23" s="26" t="s">
        <v>414</v>
      </c>
      <c r="AT23" s="47">
        <v>0</v>
      </c>
      <c r="AU23" s="47">
        <v>0</v>
      </c>
      <c r="AV23" s="29">
        <v>0</v>
      </c>
      <c r="AW23" s="26"/>
      <c r="AX23" s="47">
        <v>0</v>
      </c>
      <c r="AY23" s="47">
        <v>0</v>
      </c>
      <c r="AZ23" s="29">
        <v>0</v>
      </c>
      <c r="BA23" s="26"/>
      <c r="BB23" s="47">
        <v>0.5</v>
      </c>
      <c r="BC23" s="47">
        <v>0.5</v>
      </c>
      <c r="BD23" s="29">
        <v>0</v>
      </c>
      <c r="BE23" s="26" t="s">
        <v>596</v>
      </c>
      <c r="BF23" s="47">
        <v>0.2</v>
      </c>
      <c r="BG23" s="47">
        <v>0.2</v>
      </c>
      <c r="BH23" s="29">
        <v>0</v>
      </c>
      <c r="BI23" s="26" t="s">
        <v>593</v>
      </c>
      <c r="BJ23" s="47">
        <v>0</v>
      </c>
      <c r="BK23" s="47">
        <v>0</v>
      </c>
      <c r="BL23" s="29">
        <v>0</v>
      </c>
      <c r="BM23" s="26"/>
      <c r="BN23" s="196">
        <f t="shared" si="1"/>
        <v>1</v>
      </c>
      <c r="BO23" s="35">
        <f t="shared" si="2"/>
        <v>0</v>
      </c>
      <c r="BP23" s="36">
        <f t="shared" si="0"/>
        <v>0</v>
      </c>
      <c r="BQ23" s="174">
        <f t="shared" si="3"/>
        <v>0.3</v>
      </c>
      <c r="BR23" s="197">
        <f t="shared" si="4"/>
        <v>0</v>
      </c>
    </row>
    <row r="24" spans="2:70" s="25" customFormat="1" x14ac:dyDescent="0.25">
      <c r="B24" s="205"/>
      <c r="C24" s="205"/>
      <c r="D24" s="205"/>
      <c r="E24" s="26"/>
      <c r="F24" s="205"/>
      <c r="G24" s="238"/>
      <c r="H24" s="247"/>
      <c r="I24" s="247"/>
      <c r="J24" s="200"/>
      <c r="K24" s="235"/>
      <c r="L24" s="26"/>
      <c r="M24" s="26" t="s">
        <v>113</v>
      </c>
      <c r="N24" s="26"/>
      <c r="O24" s="46">
        <v>44013</v>
      </c>
      <c r="P24" s="46">
        <v>44196</v>
      </c>
      <c r="Q24" s="29">
        <v>0</v>
      </c>
      <c r="R24" s="47">
        <v>0</v>
      </c>
      <c r="S24" s="47">
        <v>0</v>
      </c>
      <c r="T24" s="29">
        <v>0</v>
      </c>
      <c r="U24" s="26"/>
      <c r="V24" s="47">
        <v>0</v>
      </c>
      <c r="W24" s="47">
        <v>0</v>
      </c>
      <c r="X24" s="29">
        <v>0</v>
      </c>
      <c r="Y24" s="26"/>
      <c r="Z24" s="47">
        <v>0</v>
      </c>
      <c r="AA24" s="47">
        <v>0</v>
      </c>
      <c r="AB24" s="29">
        <v>0</v>
      </c>
      <c r="AC24" s="26"/>
      <c r="AD24" s="47">
        <v>0</v>
      </c>
      <c r="AE24" s="47">
        <v>0</v>
      </c>
      <c r="AF24" s="29">
        <v>0</v>
      </c>
      <c r="AG24" s="26"/>
      <c r="AH24" s="47">
        <v>0</v>
      </c>
      <c r="AI24" s="47">
        <v>0</v>
      </c>
      <c r="AJ24" s="29">
        <v>0</v>
      </c>
      <c r="AK24" s="26"/>
      <c r="AL24" s="47">
        <v>0</v>
      </c>
      <c r="AM24" s="47">
        <v>0</v>
      </c>
      <c r="AN24" s="29">
        <v>0</v>
      </c>
      <c r="AO24" s="26"/>
      <c r="AP24" s="47">
        <v>0.3</v>
      </c>
      <c r="AQ24" s="47">
        <v>0.3</v>
      </c>
      <c r="AR24" s="29">
        <v>0</v>
      </c>
      <c r="AS24" s="26" t="s">
        <v>598</v>
      </c>
      <c r="AT24" s="47">
        <v>0</v>
      </c>
      <c r="AU24" s="47">
        <v>0</v>
      </c>
      <c r="AV24" s="29">
        <v>0</v>
      </c>
      <c r="AW24" s="26"/>
      <c r="AX24" s="47">
        <v>0</v>
      </c>
      <c r="AY24" s="47">
        <v>0</v>
      </c>
      <c r="AZ24" s="29">
        <v>0</v>
      </c>
      <c r="BA24" s="26"/>
      <c r="BB24" s="47">
        <v>0.5</v>
      </c>
      <c r="BC24" s="47">
        <v>0.5</v>
      </c>
      <c r="BD24" s="29">
        <v>0</v>
      </c>
      <c r="BE24" s="26" t="s">
        <v>597</v>
      </c>
      <c r="BF24" s="47">
        <v>0.2</v>
      </c>
      <c r="BG24" s="47">
        <v>0.2</v>
      </c>
      <c r="BH24" s="29">
        <v>0</v>
      </c>
      <c r="BI24" s="26" t="s">
        <v>594</v>
      </c>
      <c r="BJ24" s="47">
        <v>0</v>
      </c>
      <c r="BK24" s="47">
        <v>0</v>
      </c>
      <c r="BL24" s="29">
        <v>0</v>
      </c>
      <c r="BM24" s="26"/>
      <c r="BN24" s="196">
        <f t="shared" si="1"/>
        <v>1</v>
      </c>
      <c r="BO24" s="35">
        <f t="shared" si="2"/>
        <v>0</v>
      </c>
      <c r="BP24" s="36">
        <f t="shared" si="0"/>
        <v>0</v>
      </c>
      <c r="BQ24" s="174">
        <f t="shared" si="3"/>
        <v>0.3</v>
      </c>
      <c r="BR24" s="197">
        <f t="shared" si="4"/>
        <v>0</v>
      </c>
    </row>
    <row r="25" spans="2:70" s="25" customFormat="1" x14ac:dyDescent="0.25">
      <c r="B25" s="205"/>
      <c r="C25" s="205"/>
      <c r="D25" s="205"/>
      <c r="E25" s="26"/>
      <c r="F25" s="205"/>
      <c r="G25" s="239"/>
      <c r="H25" s="248"/>
      <c r="I25" s="248"/>
      <c r="J25" s="201"/>
      <c r="K25" s="236"/>
      <c r="L25" s="26"/>
      <c r="M25" s="26" t="s">
        <v>114</v>
      </c>
      <c r="N25" s="26" t="s">
        <v>115</v>
      </c>
      <c r="O25" s="46">
        <v>44013</v>
      </c>
      <c r="P25" s="46">
        <v>44196</v>
      </c>
      <c r="Q25" s="29">
        <v>0</v>
      </c>
      <c r="R25" s="47">
        <v>0</v>
      </c>
      <c r="S25" s="47">
        <v>0</v>
      </c>
      <c r="T25" s="29">
        <v>0</v>
      </c>
      <c r="U25" s="26"/>
      <c r="V25" s="47">
        <v>0</v>
      </c>
      <c r="W25" s="47">
        <v>0</v>
      </c>
      <c r="X25" s="29">
        <v>0</v>
      </c>
      <c r="Y25" s="26"/>
      <c r="Z25" s="47">
        <v>0</v>
      </c>
      <c r="AA25" s="47">
        <v>0</v>
      </c>
      <c r="AB25" s="29">
        <v>0</v>
      </c>
      <c r="AC25" s="26"/>
      <c r="AD25" s="47">
        <v>0</v>
      </c>
      <c r="AE25" s="47">
        <v>0</v>
      </c>
      <c r="AF25" s="29">
        <v>0</v>
      </c>
      <c r="AG25" s="26"/>
      <c r="AH25" s="47">
        <v>0</v>
      </c>
      <c r="AI25" s="47">
        <v>0</v>
      </c>
      <c r="AJ25" s="29">
        <v>0</v>
      </c>
      <c r="AK25" s="26"/>
      <c r="AL25" s="47">
        <v>0</v>
      </c>
      <c r="AM25" s="47">
        <v>0</v>
      </c>
      <c r="AN25" s="29">
        <v>0</v>
      </c>
      <c r="AO25" s="26"/>
      <c r="AP25" s="47">
        <v>0.3</v>
      </c>
      <c r="AQ25" s="47">
        <v>0</v>
      </c>
      <c r="AR25" s="29">
        <v>0</v>
      </c>
      <c r="AS25" s="26" t="s">
        <v>599</v>
      </c>
      <c r="AT25" s="47">
        <v>0</v>
      </c>
      <c r="AU25" s="47">
        <v>0</v>
      </c>
      <c r="AV25" s="29">
        <v>0</v>
      </c>
      <c r="AW25" s="26"/>
      <c r="AX25" s="47">
        <v>0</v>
      </c>
      <c r="AY25" s="47">
        <v>0</v>
      </c>
      <c r="AZ25" s="29">
        <v>0</v>
      </c>
      <c r="BA25" s="26"/>
      <c r="BB25" s="47">
        <v>0.5</v>
      </c>
      <c r="BC25" s="47">
        <v>0.5</v>
      </c>
      <c r="BD25" s="29">
        <v>0</v>
      </c>
      <c r="BE25" s="26" t="s">
        <v>600</v>
      </c>
      <c r="BF25" s="47">
        <v>0.2</v>
      </c>
      <c r="BG25" s="47">
        <v>0.2</v>
      </c>
      <c r="BH25" s="29">
        <f>113050000+41244696</f>
        <v>154294696</v>
      </c>
      <c r="BI25" s="26" t="s">
        <v>601</v>
      </c>
      <c r="BJ25" s="47">
        <v>0</v>
      </c>
      <c r="BK25" s="47">
        <v>0</v>
      </c>
      <c r="BL25" s="29">
        <v>0</v>
      </c>
      <c r="BM25" s="26"/>
      <c r="BN25" s="196">
        <f t="shared" si="1"/>
        <v>0.7</v>
      </c>
      <c r="BO25" s="35">
        <f t="shared" si="2"/>
        <v>0</v>
      </c>
      <c r="BP25" s="36">
        <f t="shared" si="0"/>
        <v>-154294696</v>
      </c>
      <c r="BQ25" s="174">
        <f t="shared" si="3"/>
        <v>0.3</v>
      </c>
      <c r="BR25" s="197">
        <f t="shared" si="4"/>
        <v>0</v>
      </c>
    </row>
    <row r="26" spans="2:70" s="25" customFormat="1" x14ac:dyDescent="0.25">
      <c r="B26" s="205"/>
      <c r="C26" s="205"/>
      <c r="D26" s="205"/>
      <c r="E26" s="26"/>
      <c r="F26" s="205"/>
      <c r="G26" s="237" t="s">
        <v>57</v>
      </c>
      <c r="H26" s="240" t="s">
        <v>116</v>
      </c>
      <c r="I26" s="240" t="s">
        <v>117</v>
      </c>
      <c r="J26" s="29">
        <v>0</v>
      </c>
      <c r="K26" s="234">
        <v>0.1</v>
      </c>
      <c r="L26" s="26"/>
      <c r="M26" s="26" t="s">
        <v>118</v>
      </c>
      <c r="N26" s="26"/>
      <c r="O26" s="46">
        <v>44013</v>
      </c>
      <c r="P26" s="46">
        <v>44196</v>
      </c>
      <c r="Q26" s="29">
        <v>0</v>
      </c>
      <c r="R26" s="47">
        <v>0</v>
      </c>
      <c r="S26" s="47">
        <v>0</v>
      </c>
      <c r="T26" s="29">
        <v>0</v>
      </c>
      <c r="U26" s="26"/>
      <c r="V26" s="47">
        <v>0</v>
      </c>
      <c r="W26" s="47">
        <v>0</v>
      </c>
      <c r="X26" s="29">
        <v>0</v>
      </c>
      <c r="Y26" s="26"/>
      <c r="Z26" s="47">
        <v>0</v>
      </c>
      <c r="AA26" s="47">
        <v>0</v>
      </c>
      <c r="AB26" s="29">
        <v>0</v>
      </c>
      <c r="AC26" s="26"/>
      <c r="AD26" s="47">
        <v>0</v>
      </c>
      <c r="AE26" s="47">
        <v>0</v>
      </c>
      <c r="AF26" s="29">
        <v>0</v>
      </c>
      <c r="AG26" s="26"/>
      <c r="AH26" s="47">
        <v>0</v>
      </c>
      <c r="AI26" s="47">
        <v>0</v>
      </c>
      <c r="AJ26" s="29">
        <v>0</v>
      </c>
      <c r="AK26" s="26"/>
      <c r="AL26" s="47">
        <v>0</v>
      </c>
      <c r="AM26" s="47">
        <v>0</v>
      </c>
      <c r="AN26" s="29">
        <v>0</v>
      </c>
      <c r="AO26" s="26"/>
      <c r="AP26" s="47">
        <v>0</v>
      </c>
      <c r="AQ26" s="47">
        <v>0</v>
      </c>
      <c r="AR26" s="29">
        <v>0</v>
      </c>
      <c r="AS26" s="26"/>
      <c r="AT26" s="47">
        <v>0</v>
      </c>
      <c r="AU26" s="47">
        <v>0</v>
      </c>
      <c r="AV26" s="29">
        <v>0</v>
      </c>
      <c r="AW26" s="26"/>
      <c r="AX26" s="47">
        <v>0.4</v>
      </c>
      <c r="AY26" s="47">
        <v>0.4</v>
      </c>
      <c r="AZ26" s="29">
        <v>0</v>
      </c>
      <c r="BA26" s="26" t="s">
        <v>602</v>
      </c>
      <c r="BB26" s="47">
        <v>0.3</v>
      </c>
      <c r="BC26" s="47">
        <v>0.3</v>
      </c>
      <c r="BD26" s="29">
        <v>0</v>
      </c>
      <c r="BE26" s="26" t="s">
        <v>602</v>
      </c>
      <c r="BF26" s="47">
        <v>0.15</v>
      </c>
      <c r="BG26" s="47">
        <v>0.15</v>
      </c>
      <c r="BH26" s="29">
        <v>0</v>
      </c>
      <c r="BI26" s="26" t="s">
        <v>602</v>
      </c>
      <c r="BJ26" s="47">
        <v>0.15</v>
      </c>
      <c r="BK26" s="47">
        <v>0.15</v>
      </c>
      <c r="BL26" s="29">
        <v>0</v>
      </c>
      <c r="BM26" s="26" t="s">
        <v>602</v>
      </c>
      <c r="BN26" s="196">
        <f t="shared" si="1"/>
        <v>1</v>
      </c>
      <c r="BO26" s="35">
        <f t="shared" si="2"/>
        <v>0.1</v>
      </c>
      <c r="BP26" s="36">
        <f t="shared" si="0"/>
        <v>0</v>
      </c>
      <c r="BQ26" s="174">
        <f t="shared" si="3"/>
        <v>0.4</v>
      </c>
      <c r="BR26" s="197">
        <f t="shared" si="4"/>
        <v>4.0000000000000008E-2</v>
      </c>
    </row>
    <row r="27" spans="2:70" s="25" customFormat="1" x14ac:dyDescent="0.25">
      <c r="B27" s="205"/>
      <c r="C27" s="205"/>
      <c r="D27" s="205"/>
      <c r="E27" s="26"/>
      <c r="F27" s="205"/>
      <c r="G27" s="238"/>
      <c r="H27" s="241"/>
      <c r="I27" s="241"/>
      <c r="J27" s="29">
        <v>0</v>
      </c>
      <c r="K27" s="235"/>
      <c r="L27" s="26"/>
      <c r="M27" s="26" t="s">
        <v>101</v>
      </c>
      <c r="N27" s="26"/>
      <c r="O27" s="46">
        <v>44013</v>
      </c>
      <c r="P27" s="46">
        <v>44196</v>
      </c>
      <c r="Q27" s="29">
        <v>0</v>
      </c>
      <c r="R27" s="47">
        <v>0</v>
      </c>
      <c r="S27" s="47">
        <v>0</v>
      </c>
      <c r="T27" s="29">
        <v>0</v>
      </c>
      <c r="U27" s="26"/>
      <c r="V27" s="47">
        <v>0</v>
      </c>
      <c r="W27" s="47">
        <v>0</v>
      </c>
      <c r="X27" s="29">
        <v>0</v>
      </c>
      <c r="Y27" s="26"/>
      <c r="Z27" s="47">
        <v>0</v>
      </c>
      <c r="AA27" s="47">
        <v>0</v>
      </c>
      <c r="AB27" s="29">
        <v>0</v>
      </c>
      <c r="AC27" s="26"/>
      <c r="AD27" s="47">
        <v>0</v>
      </c>
      <c r="AE27" s="47">
        <v>0</v>
      </c>
      <c r="AF27" s="29">
        <v>0</v>
      </c>
      <c r="AG27" s="26"/>
      <c r="AH27" s="47">
        <v>0</v>
      </c>
      <c r="AI27" s="47">
        <v>0</v>
      </c>
      <c r="AJ27" s="29">
        <v>0</v>
      </c>
      <c r="AK27" s="26"/>
      <c r="AL27" s="47">
        <v>0</v>
      </c>
      <c r="AM27" s="47">
        <v>0</v>
      </c>
      <c r="AN27" s="29">
        <v>0</v>
      </c>
      <c r="AO27" s="26"/>
      <c r="AP27" s="47">
        <v>0</v>
      </c>
      <c r="AQ27" s="47">
        <v>0</v>
      </c>
      <c r="AR27" s="29">
        <v>0</v>
      </c>
      <c r="AS27" s="26"/>
      <c r="AT27" s="47">
        <v>0</v>
      </c>
      <c r="AU27" s="47">
        <v>0</v>
      </c>
      <c r="AV27" s="29">
        <v>0</v>
      </c>
      <c r="AW27" s="26"/>
      <c r="AX27" s="47">
        <v>0.4</v>
      </c>
      <c r="AY27" s="47">
        <v>0.4</v>
      </c>
      <c r="AZ27" s="29">
        <v>0</v>
      </c>
      <c r="BA27" s="26" t="s">
        <v>420</v>
      </c>
      <c r="BB27" s="47">
        <v>0.3</v>
      </c>
      <c r="BC27" s="47">
        <v>0.3</v>
      </c>
      <c r="BD27" s="29">
        <v>0</v>
      </c>
      <c r="BE27" s="26" t="s">
        <v>603</v>
      </c>
      <c r="BF27" s="47">
        <v>0.15</v>
      </c>
      <c r="BG27" s="47">
        <v>0.15</v>
      </c>
      <c r="BH27" s="29">
        <v>0</v>
      </c>
      <c r="BI27" s="26" t="s">
        <v>603</v>
      </c>
      <c r="BJ27" s="47">
        <v>0.15</v>
      </c>
      <c r="BK27" s="47">
        <v>0.15</v>
      </c>
      <c r="BL27" s="29">
        <v>0</v>
      </c>
      <c r="BM27" s="26" t="s">
        <v>603</v>
      </c>
      <c r="BN27" s="196">
        <f t="shared" si="1"/>
        <v>1</v>
      </c>
      <c r="BO27" s="35">
        <f t="shared" si="2"/>
        <v>0</v>
      </c>
      <c r="BP27" s="36">
        <f t="shared" si="0"/>
        <v>0</v>
      </c>
      <c r="BQ27" s="174">
        <f t="shared" si="3"/>
        <v>0.4</v>
      </c>
      <c r="BR27" s="197">
        <f t="shared" si="4"/>
        <v>0</v>
      </c>
    </row>
    <row r="28" spans="2:70" s="25" customFormat="1" x14ac:dyDescent="0.25">
      <c r="B28" s="205"/>
      <c r="C28" s="205"/>
      <c r="D28" s="205"/>
      <c r="E28" s="26"/>
      <c r="F28" s="205"/>
      <c r="G28" s="239"/>
      <c r="H28" s="242"/>
      <c r="I28" s="242"/>
      <c r="J28" s="29">
        <v>0</v>
      </c>
      <c r="K28" s="236"/>
      <c r="L28" s="26"/>
      <c r="M28" s="26" t="s">
        <v>102</v>
      </c>
      <c r="N28" s="26" t="s">
        <v>103</v>
      </c>
      <c r="O28" s="46">
        <v>44013</v>
      </c>
      <c r="P28" s="46">
        <v>44196</v>
      </c>
      <c r="Q28" s="29">
        <v>0</v>
      </c>
      <c r="R28" s="47">
        <v>0</v>
      </c>
      <c r="S28" s="47">
        <v>0</v>
      </c>
      <c r="T28" s="29">
        <v>0</v>
      </c>
      <c r="U28" s="26"/>
      <c r="V28" s="47">
        <v>0</v>
      </c>
      <c r="W28" s="47">
        <v>0</v>
      </c>
      <c r="X28" s="29">
        <v>0</v>
      </c>
      <c r="Y28" s="26"/>
      <c r="Z28" s="47">
        <v>0</v>
      </c>
      <c r="AA28" s="47">
        <v>0</v>
      </c>
      <c r="AB28" s="29">
        <v>0</v>
      </c>
      <c r="AC28" s="26"/>
      <c r="AD28" s="47">
        <v>0</v>
      </c>
      <c r="AE28" s="47">
        <v>0</v>
      </c>
      <c r="AF28" s="29">
        <v>0</v>
      </c>
      <c r="AG28" s="26"/>
      <c r="AH28" s="47">
        <v>0</v>
      </c>
      <c r="AI28" s="47">
        <v>0</v>
      </c>
      <c r="AJ28" s="29">
        <v>0</v>
      </c>
      <c r="AK28" s="26"/>
      <c r="AL28" s="47">
        <v>0</v>
      </c>
      <c r="AM28" s="47">
        <v>0</v>
      </c>
      <c r="AN28" s="29">
        <v>0</v>
      </c>
      <c r="AO28" s="26"/>
      <c r="AP28" s="47">
        <v>0</v>
      </c>
      <c r="AQ28" s="47">
        <v>0</v>
      </c>
      <c r="AR28" s="29">
        <v>0</v>
      </c>
      <c r="AS28" s="26"/>
      <c r="AT28" s="47">
        <v>0</v>
      </c>
      <c r="AU28" s="47">
        <v>0</v>
      </c>
      <c r="AV28" s="29">
        <v>0</v>
      </c>
      <c r="AW28" s="26"/>
      <c r="AX28" s="47">
        <v>0.4</v>
      </c>
      <c r="AY28" s="47">
        <v>0</v>
      </c>
      <c r="AZ28" s="29">
        <v>0</v>
      </c>
      <c r="BA28" s="26"/>
      <c r="BB28" s="47">
        <v>0.3</v>
      </c>
      <c r="BC28" s="47">
        <v>0</v>
      </c>
      <c r="BD28" s="29">
        <v>0</v>
      </c>
      <c r="BE28" s="26"/>
      <c r="BF28" s="47">
        <v>0.15</v>
      </c>
      <c r="BG28" s="47"/>
      <c r="BH28" s="29">
        <v>0</v>
      </c>
      <c r="BI28" s="26"/>
      <c r="BJ28" s="47">
        <v>0.15</v>
      </c>
      <c r="BK28" s="47">
        <v>0</v>
      </c>
      <c r="BL28" s="29">
        <v>0</v>
      </c>
      <c r="BM28" s="26"/>
      <c r="BN28" s="196">
        <f t="shared" si="1"/>
        <v>0</v>
      </c>
      <c r="BO28" s="35">
        <f t="shared" si="2"/>
        <v>0</v>
      </c>
      <c r="BP28" s="36">
        <f t="shared" si="0"/>
        <v>0</v>
      </c>
      <c r="BQ28" s="174">
        <f t="shared" si="3"/>
        <v>0.4</v>
      </c>
      <c r="BR28" s="197">
        <f t="shared" si="4"/>
        <v>0</v>
      </c>
    </row>
    <row r="29" spans="2:70" s="25" customFormat="1" ht="30" x14ac:dyDescent="0.25">
      <c r="B29" s="205"/>
      <c r="C29" s="205"/>
      <c r="D29" s="205"/>
      <c r="E29" s="26"/>
      <c r="F29" s="205"/>
      <c r="G29" s="52"/>
      <c r="H29" s="53" t="s">
        <v>226</v>
      </c>
      <c r="I29" s="53" t="s">
        <v>228</v>
      </c>
      <c r="J29" s="29">
        <v>0</v>
      </c>
      <c r="K29" s="54">
        <v>0.1</v>
      </c>
      <c r="L29" s="26"/>
      <c r="M29" s="45" t="s">
        <v>230</v>
      </c>
      <c r="N29" s="26" t="s">
        <v>234</v>
      </c>
      <c r="O29" s="46">
        <v>44013</v>
      </c>
      <c r="P29" s="46">
        <v>44196</v>
      </c>
      <c r="Q29" s="29">
        <v>0</v>
      </c>
      <c r="R29" s="47">
        <v>0</v>
      </c>
      <c r="S29" s="47">
        <v>0</v>
      </c>
      <c r="T29" s="29">
        <v>0</v>
      </c>
      <c r="U29" s="26"/>
      <c r="V29" s="47">
        <v>0</v>
      </c>
      <c r="W29" s="47">
        <v>0</v>
      </c>
      <c r="X29" s="29">
        <v>0</v>
      </c>
      <c r="Y29" s="26"/>
      <c r="Z29" s="47">
        <v>0</v>
      </c>
      <c r="AA29" s="47">
        <v>0</v>
      </c>
      <c r="AB29" s="29">
        <v>0</v>
      </c>
      <c r="AC29" s="26"/>
      <c r="AD29" s="47">
        <v>0</v>
      </c>
      <c r="AE29" s="47">
        <v>0</v>
      </c>
      <c r="AF29" s="29">
        <v>0</v>
      </c>
      <c r="AG29" s="26"/>
      <c r="AH29" s="47">
        <v>0</v>
      </c>
      <c r="AI29" s="47">
        <v>0</v>
      </c>
      <c r="AJ29" s="29">
        <v>0</v>
      </c>
      <c r="AK29" s="26"/>
      <c r="AL29" s="47">
        <v>0</v>
      </c>
      <c r="AM29" s="47">
        <v>0</v>
      </c>
      <c r="AN29" s="29">
        <v>0</v>
      </c>
      <c r="AO29" s="26"/>
      <c r="AP29" s="47">
        <v>0</v>
      </c>
      <c r="AQ29" s="47">
        <v>0</v>
      </c>
      <c r="AR29" s="29">
        <v>0</v>
      </c>
      <c r="AS29" s="26"/>
      <c r="AT29" s="47">
        <v>0</v>
      </c>
      <c r="AU29" s="47">
        <v>0</v>
      </c>
      <c r="AV29" s="29"/>
      <c r="AW29" s="26"/>
      <c r="AX29" s="47"/>
      <c r="AY29" s="47"/>
      <c r="AZ29" s="29"/>
      <c r="BA29" s="26"/>
      <c r="BB29" s="47">
        <v>0.35</v>
      </c>
      <c r="BC29" s="47">
        <v>0.35</v>
      </c>
      <c r="BD29" s="29">
        <v>0</v>
      </c>
      <c r="BE29" s="26" t="s">
        <v>604</v>
      </c>
      <c r="BF29" s="47">
        <v>0.35</v>
      </c>
      <c r="BG29" s="47">
        <v>0.35</v>
      </c>
      <c r="BH29" s="29">
        <v>0</v>
      </c>
      <c r="BI29" s="26" t="s">
        <v>608</v>
      </c>
      <c r="BJ29" s="47">
        <v>0.3</v>
      </c>
      <c r="BK29" s="47">
        <v>0.3</v>
      </c>
      <c r="BL29" s="29">
        <v>0</v>
      </c>
      <c r="BM29" s="26" t="s">
        <v>604</v>
      </c>
      <c r="BN29" s="196">
        <f t="shared" si="1"/>
        <v>1</v>
      </c>
      <c r="BO29" s="35"/>
      <c r="BP29" s="36"/>
      <c r="BQ29" s="174">
        <f t="shared" si="3"/>
        <v>0</v>
      </c>
      <c r="BR29" s="197">
        <f t="shared" si="4"/>
        <v>0</v>
      </c>
    </row>
    <row r="30" spans="2:70" s="25" customFormat="1" ht="30" customHeight="1" x14ac:dyDescent="0.25">
      <c r="B30" s="205"/>
      <c r="C30" s="205"/>
      <c r="D30" s="205"/>
      <c r="E30" s="26"/>
      <c r="F30" s="205"/>
      <c r="G30" s="52"/>
      <c r="H30" s="204" t="s">
        <v>227</v>
      </c>
      <c r="I30" s="204" t="s">
        <v>229</v>
      </c>
      <c r="J30" s="29">
        <v>0</v>
      </c>
      <c r="K30" s="54">
        <v>0.1</v>
      </c>
      <c r="L30" s="26"/>
      <c r="M30" s="26" t="s">
        <v>231</v>
      </c>
      <c r="N30" s="26" t="s">
        <v>235</v>
      </c>
      <c r="O30" s="46">
        <v>44013</v>
      </c>
      <c r="P30" s="46">
        <v>44196</v>
      </c>
      <c r="Q30" s="29">
        <v>0</v>
      </c>
      <c r="R30" s="47">
        <v>0</v>
      </c>
      <c r="S30" s="47">
        <v>0</v>
      </c>
      <c r="T30" s="29">
        <v>0</v>
      </c>
      <c r="U30" s="26"/>
      <c r="V30" s="47">
        <v>0</v>
      </c>
      <c r="W30" s="47">
        <v>0</v>
      </c>
      <c r="X30" s="29">
        <v>0</v>
      </c>
      <c r="Y30" s="26"/>
      <c r="Z30" s="47">
        <v>0</v>
      </c>
      <c r="AA30" s="47">
        <v>0</v>
      </c>
      <c r="AB30" s="29">
        <v>0</v>
      </c>
      <c r="AC30" s="26"/>
      <c r="AD30" s="47">
        <v>0</v>
      </c>
      <c r="AE30" s="47">
        <v>0</v>
      </c>
      <c r="AF30" s="29">
        <v>0</v>
      </c>
      <c r="AG30" s="26"/>
      <c r="AH30" s="47">
        <v>0</v>
      </c>
      <c r="AI30" s="47">
        <v>0</v>
      </c>
      <c r="AJ30" s="29">
        <v>0</v>
      </c>
      <c r="AK30" s="26"/>
      <c r="AL30" s="47">
        <v>0</v>
      </c>
      <c r="AM30" s="47">
        <v>0</v>
      </c>
      <c r="AN30" s="29">
        <v>0</v>
      </c>
      <c r="AO30" s="26"/>
      <c r="AP30" s="47">
        <v>0</v>
      </c>
      <c r="AQ30" s="47">
        <v>0</v>
      </c>
      <c r="AR30" s="29">
        <v>0</v>
      </c>
      <c r="AS30" s="26"/>
      <c r="AT30" s="47">
        <v>0</v>
      </c>
      <c r="AU30" s="47">
        <v>0</v>
      </c>
      <c r="AV30" s="29"/>
      <c r="AW30" s="26"/>
      <c r="AX30" s="47"/>
      <c r="AY30" s="47"/>
      <c r="AZ30" s="29"/>
      <c r="BA30" s="26"/>
      <c r="BB30" s="47">
        <v>0.35</v>
      </c>
      <c r="BC30" s="47">
        <v>0.35</v>
      </c>
      <c r="BD30" s="29">
        <v>0</v>
      </c>
      <c r="BE30" s="26" t="s">
        <v>605</v>
      </c>
      <c r="BF30" s="47">
        <v>0.35</v>
      </c>
      <c r="BG30" s="47">
        <v>0</v>
      </c>
      <c r="BH30" s="29">
        <v>0</v>
      </c>
      <c r="BI30" s="26"/>
      <c r="BJ30" s="47">
        <v>0.3</v>
      </c>
      <c r="BK30" s="47">
        <v>0</v>
      </c>
      <c r="BL30" s="29">
        <v>0</v>
      </c>
      <c r="BM30" s="26"/>
      <c r="BN30" s="196">
        <f t="shared" si="1"/>
        <v>0.35</v>
      </c>
      <c r="BO30" s="35"/>
      <c r="BP30" s="36"/>
      <c r="BQ30" s="174">
        <f t="shared" si="3"/>
        <v>0</v>
      </c>
      <c r="BR30" s="197">
        <f t="shared" si="4"/>
        <v>0</v>
      </c>
    </row>
    <row r="31" spans="2:70" s="25" customFormat="1" ht="45" x14ac:dyDescent="0.25">
      <c r="B31" s="205"/>
      <c r="C31" s="205"/>
      <c r="D31" s="205"/>
      <c r="E31" s="26"/>
      <c r="F31" s="205"/>
      <c r="G31" s="52"/>
      <c r="H31" s="205"/>
      <c r="I31" s="205"/>
      <c r="J31" s="29"/>
      <c r="K31" s="54"/>
      <c r="L31" s="26"/>
      <c r="M31" s="43" t="s">
        <v>232</v>
      </c>
      <c r="N31" s="26"/>
      <c r="O31" s="46">
        <v>44013</v>
      </c>
      <c r="P31" s="46">
        <v>44196</v>
      </c>
      <c r="Q31" s="29">
        <v>0</v>
      </c>
      <c r="R31" s="47">
        <v>0</v>
      </c>
      <c r="S31" s="47">
        <v>0</v>
      </c>
      <c r="T31" s="29">
        <v>0</v>
      </c>
      <c r="U31" s="26"/>
      <c r="V31" s="47">
        <v>0</v>
      </c>
      <c r="W31" s="47">
        <v>0</v>
      </c>
      <c r="X31" s="29">
        <v>0</v>
      </c>
      <c r="Y31" s="26"/>
      <c r="Z31" s="47">
        <v>0</v>
      </c>
      <c r="AA31" s="47">
        <v>0</v>
      </c>
      <c r="AB31" s="29">
        <v>0</v>
      </c>
      <c r="AC31" s="26"/>
      <c r="AD31" s="47">
        <v>0</v>
      </c>
      <c r="AE31" s="47">
        <v>0</v>
      </c>
      <c r="AF31" s="29">
        <v>0</v>
      </c>
      <c r="AG31" s="26"/>
      <c r="AH31" s="47">
        <v>0</v>
      </c>
      <c r="AI31" s="47">
        <v>0</v>
      </c>
      <c r="AJ31" s="29">
        <v>0</v>
      </c>
      <c r="AK31" s="26"/>
      <c r="AL31" s="47">
        <v>0</v>
      </c>
      <c r="AM31" s="47">
        <v>0</v>
      </c>
      <c r="AN31" s="29">
        <v>0</v>
      </c>
      <c r="AO31" s="26"/>
      <c r="AP31" s="47">
        <v>0</v>
      </c>
      <c r="AQ31" s="47">
        <v>0</v>
      </c>
      <c r="AR31" s="29">
        <v>0</v>
      </c>
      <c r="AS31" s="26"/>
      <c r="AT31" s="47">
        <v>0</v>
      </c>
      <c r="AU31" s="47">
        <v>0</v>
      </c>
      <c r="AV31" s="29"/>
      <c r="AW31" s="26"/>
      <c r="AX31" s="47"/>
      <c r="AY31" s="47"/>
      <c r="AZ31" s="29"/>
      <c r="BA31" s="26"/>
      <c r="BB31" s="47">
        <v>0.35</v>
      </c>
      <c r="BC31" s="47">
        <v>0.35</v>
      </c>
      <c r="BD31" s="29">
        <v>0</v>
      </c>
      <c r="BE31" s="26" t="s">
        <v>606</v>
      </c>
      <c r="BF31" s="47">
        <v>0.35</v>
      </c>
      <c r="BG31" s="47">
        <v>0</v>
      </c>
      <c r="BH31" s="29">
        <v>0</v>
      </c>
      <c r="BI31" s="26"/>
      <c r="BJ31" s="47">
        <v>0.3</v>
      </c>
      <c r="BK31" s="47">
        <v>0</v>
      </c>
      <c r="BL31" s="29">
        <v>0</v>
      </c>
      <c r="BM31" s="26"/>
      <c r="BN31" s="196">
        <f t="shared" si="1"/>
        <v>0.35</v>
      </c>
      <c r="BO31" s="35"/>
      <c r="BP31" s="36"/>
      <c r="BQ31" s="174">
        <f t="shared" si="3"/>
        <v>0</v>
      </c>
      <c r="BR31" s="197">
        <f t="shared" si="4"/>
        <v>0</v>
      </c>
    </row>
    <row r="32" spans="2:70" s="25" customFormat="1" ht="30.75" thickBot="1" x14ac:dyDescent="0.3">
      <c r="B32" s="206"/>
      <c r="C32" s="205"/>
      <c r="D32" s="205"/>
      <c r="E32" s="26"/>
      <c r="F32" s="205"/>
      <c r="G32" s="52"/>
      <c r="H32" s="206"/>
      <c r="I32" s="206"/>
      <c r="J32" s="29"/>
      <c r="K32" s="54"/>
      <c r="L32" s="26"/>
      <c r="M32" s="43" t="s">
        <v>233</v>
      </c>
      <c r="N32" s="26"/>
      <c r="O32" s="46">
        <v>44013</v>
      </c>
      <c r="P32" s="46">
        <v>44196</v>
      </c>
      <c r="Q32" s="29">
        <v>0</v>
      </c>
      <c r="R32" s="47">
        <v>0</v>
      </c>
      <c r="S32" s="47">
        <v>0</v>
      </c>
      <c r="T32" s="29">
        <v>0</v>
      </c>
      <c r="U32" s="26"/>
      <c r="V32" s="47">
        <v>0</v>
      </c>
      <c r="W32" s="47">
        <v>0</v>
      </c>
      <c r="X32" s="29">
        <v>0</v>
      </c>
      <c r="Y32" s="26"/>
      <c r="Z32" s="47">
        <v>0</v>
      </c>
      <c r="AA32" s="47">
        <v>0</v>
      </c>
      <c r="AB32" s="29">
        <v>0</v>
      </c>
      <c r="AC32" s="26"/>
      <c r="AD32" s="47">
        <v>0</v>
      </c>
      <c r="AE32" s="47">
        <v>0</v>
      </c>
      <c r="AF32" s="29">
        <v>0</v>
      </c>
      <c r="AG32" s="26"/>
      <c r="AH32" s="47">
        <v>0</v>
      </c>
      <c r="AI32" s="47">
        <v>0</v>
      </c>
      <c r="AJ32" s="29">
        <v>0</v>
      </c>
      <c r="AK32" s="26"/>
      <c r="AL32" s="47">
        <v>0</v>
      </c>
      <c r="AM32" s="47">
        <v>0</v>
      </c>
      <c r="AN32" s="29">
        <v>0</v>
      </c>
      <c r="AO32" s="26"/>
      <c r="AP32" s="47">
        <v>0</v>
      </c>
      <c r="AQ32" s="47">
        <v>0</v>
      </c>
      <c r="AR32" s="29">
        <v>0</v>
      </c>
      <c r="AS32" s="26"/>
      <c r="AT32" s="47">
        <v>0</v>
      </c>
      <c r="AU32" s="47">
        <v>0</v>
      </c>
      <c r="AV32" s="29"/>
      <c r="AW32" s="26"/>
      <c r="AX32" s="47"/>
      <c r="AY32" s="47"/>
      <c r="AZ32" s="29"/>
      <c r="BA32" s="26"/>
      <c r="BB32" s="47">
        <v>0.35</v>
      </c>
      <c r="BC32" s="47">
        <v>0.35</v>
      </c>
      <c r="BD32" s="29">
        <v>0</v>
      </c>
      <c r="BE32" s="26" t="s">
        <v>607</v>
      </c>
      <c r="BF32" s="47">
        <v>0.35</v>
      </c>
      <c r="BG32" s="47">
        <v>0</v>
      </c>
      <c r="BH32" s="29">
        <v>0</v>
      </c>
      <c r="BI32" s="26"/>
      <c r="BJ32" s="47">
        <v>0.3</v>
      </c>
      <c r="BK32" s="47">
        <v>0</v>
      </c>
      <c r="BL32" s="29">
        <v>0</v>
      </c>
      <c r="BM32" s="26"/>
      <c r="BN32" s="196">
        <f t="shared" si="1"/>
        <v>0.35</v>
      </c>
      <c r="BO32" s="35"/>
      <c r="BP32" s="36"/>
      <c r="BQ32" s="174">
        <f t="shared" si="3"/>
        <v>0</v>
      </c>
      <c r="BR32" s="197">
        <f t="shared" si="4"/>
        <v>0</v>
      </c>
    </row>
    <row r="33" spans="2:70" s="25" customFormat="1" ht="183.75" customHeight="1" x14ac:dyDescent="0.25">
      <c r="B33" s="202" t="s">
        <v>32</v>
      </c>
      <c r="C33" s="205"/>
      <c r="D33" s="205"/>
      <c r="E33" s="26"/>
      <c r="F33" s="205"/>
      <c r="G33" s="55" t="s">
        <v>61</v>
      </c>
      <c r="H33" s="215" t="s">
        <v>245</v>
      </c>
      <c r="I33" s="218" t="s">
        <v>247</v>
      </c>
      <c r="J33" s="220">
        <v>206000000</v>
      </c>
      <c r="K33" s="249">
        <v>0.1</v>
      </c>
      <c r="L33" s="251">
        <v>0.86399999999999999</v>
      </c>
      <c r="M33" s="56" t="s">
        <v>249</v>
      </c>
      <c r="N33" s="56" t="s">
        <v>250</v>
      </c>
      <c r="O33" s="57">
        <v>44013</v>
      </c>
      <c r="P33" s="57">
        <v>44226</v>
      </c>
      <c r="Q33" s="254">
        <v>206000000</v>
      </c>
      <c r="R33" s="47">
        <v>0</v>
      </c>
      <c r="S33" s="47">
        <v>0</v>
      </c>
      <c r="T33" s="29">
        <v>0</v>
      </c>
      <c r="U33" s="26"/>
      <c r="V33" s="47">
        <v>0</v>
      </c>
      <c r="W33" s="47">
        <v>0</v>
      </c>
      <c r="X33" s="29">
        <v>0</v>
      </c>
      <c r="Y33" s="26"/>
      <c r="Z33" s="47">
        <v>0</v>
      </c>
      <c r="AA33" s="47">
        <v>0</v>
      </c>
      <c r="AB33" s="29">
        <v>0</v>
      </c>
      <c r="AC33" s="26"/>
      <c r="AD33" s="47">
        <v>0</v>
      </c>
      <c r="AE33" s="47">
        <v>0</v>
      </c>
      <c r="AF33" s="29">
        <v>0</v>
      </c>
      <c r="AG33" s="26"/>
      <c r="AH33" s="47">
        <v>0</v>
      </c>
      <c r="AI33" s="47">
        <v>0</v>
      </c>
      <c r="AJ33" s="29">
        <v>0</v>
      </c>
      <c r="AK33" s="26"/>
      <c r="AL33" s="47">
        <v>0</v>
      </c>
      <c r="AM33" s="47">
        <v>0</v>
      </c>
      <c r="AN33" s="29">
        <v>0</v>
      </c>
      <c r="AO33" s="26"/>
      <c r="AP33" s="58">
        <v>0.5</v>
      </c>
      <c r="AQ33" s="47">
        <v>0.43</v>
      </c>
      <c r="AR33" s="29">
        <v>0</v>
      </c>
      <c r="AS33" s="44" t="s">
        <v>360</v>
      </c>
      <c r="AT33" s="58">
        <v>0.17</v>
      </c>
      <c r="AU33" s="38">
        <v>0.17</v>
      </c>
      <c r="AV33" s="199">
        <f>36833000+36400000</f>
        <v>73233000</v>
      </c>
      <c r="AW33" s="44" t="s">
        <v>361</v>
      </c>
      <c r="AX33" s="47">
        <v>0</v>
      </c>
      <c r="AY33" s="47">
        <v>8.5000000000000006E-2</v>
      </c>
      <c r="AZ33" s="29">
        <v>0</v>
      </c>
      <c r="BA33" s="59" t="s">
        <v>376</v>
      </c>
      <c r="BB33" s="60">
        <f>8.33%+8.33%</f>
        <v>0.1666</v>
      </c>
      <c r="BC33" s="38">
        <v>1.9E-2</v>
      </c>
      <c r="BD33" s="29">
        <v>0</v>
      </c>
      <c r="BE33" s="59" t="s">
        <v>384</v>
      </c>
      <c r="BF33" s="47">
        <v>0</v>
      </c>
      <c r="BG33" s="39">
        <v>0</v>
      </c>
      <c r="BH33" s="29">
        <v>0</v>
      </c>
      <c r="BI33" s="26"/>
      <c r="BJ33" s="61">
        <v>9.375E-2</v>
      </c>
      <c r="BK33" s="62">
        <v>0.1875</v>
      </c>
      <c r="BL33" s="29">
        <v>0</v>
      </c>
      <c r="BM33" s="63" t="s">
        <v>504</v>
      </c>
      <c r="BN33" s="196">
        <f t="shared" si="1"/>
        <v>0.89149999999999996</v>
      </c>
      <c r="BO33" s="35">
        <f t="shared" si="2"/>
        <v>8.9150000000000007E-2</v>
      </c>
      <c r="BP33" s="36">
        <f t="shared" si="0"/>
        <v>132767000</v>
      </c>
      <c r="BQ33" s="174">
        <f t="shared" si="3"/>
        <v>0.67</v>
      </c>
      <c r="BR33" s="197">
        <f t="shared" si="4"/>
        <v>6.7000000000000004E-2</v>
      </c>
    </row>
    <row r="34" spans="2:70" s="25" customFormat="1" ht="165" x14ac:dyDescent="0.25">
      <c r="B34" s="214"/>
      <c r="C34" s="205"/>
      <c r="D34" s="205"/>
      <c r="E34" s="26"/>
      <c r="F34" s="205"/>
      <c r="G34" s="55" t="s">
        <v>49</v>
      </c>
      <c r="H34" s="216"/>
      <c r="I34" s="211"/>
      <c r="J34" s="221"/>
      <c r="K34" s="244"/>
      <c r="L34" s="252"/>
      <c r="M34" s="28" t="s">
        <v>251</v>
      </c>
      <c r="N34" s="28" t="s">
        <v>252</v>
      </c>
      <c r="O34" s="64">
        <v>44013</v>
      </c>
      <c r="P34" s="64">
        <v>44226</v>
      </c>
      <c r="Q34" s="255"/>
      <c r="R34" s="47"/>
      <c r="S34" s="47"/>
      <c r="T34" s="29"/>
      <c r="U34" s="26"/>
      <c r="V34" s="47"/>
      <c r="W34" s="47"/>
      <c r="X34" s="29"/>
      <c r="Y34" s="26"/>
      <c r="Z34" s="47"/>
      <c r="AA34" s="47"/>
      <c r="AB34" s="29"/>
      <c r="AC34" s="26"/>
      <c r="AD34" s="47"/>
      <c r="AE34" s="47"/>
      <c r="AF34" s="29"/>
      <c r="AG34" s="26"/>
      <c r="AH34" s="47"/>
      <c r="AI34" s="47"/>
      <c r="AJ34" s="29"/>
      <c r="AK34" s="26"/>
      <c r="AL34" s="47"/>
      <c r="AM34" s="47"/>
      <c r="AN34" s="29"/>
      <c r="AO34" s="26"/>
      <c r="AP34" s="60">
        <v>0.5</v>
      </c>
      <c r="AQ34" s="47">
        <v>0.5</v>
      </c>
      <c r="AR34" s="29"/>
      <c r="AS34" s="65" t="s">
        <v>362</v>
      </c>
      <c r="AT34" s="60">
        <v>0</v>
      </c>
      <c r="AU34" s="38"/>
      <c r="AV34" s="200"/>
      <c r="AW34" s="66" t="s">
        <v>369</v>
      </c>
      <c r="AX34" s="47"/>
      <c r="AY34" s="47"/>
      <c r="AZ34" s="29"/>
      <c r="BA34" s="66" t="s">
        <v>377</v>
      </c>
      <c r="BB34" s="60">
        <v>0.25</v>
      </c>
      <c r="BC34" s="38">
        <v>0.25</v>
      </c>
      <c r="BD34" s="29"/>
      <c r="BE34" s="65" t="s">
        <v>385</v>
      </c>
      <c r="BF34" s="33">
        <v>0.125</v>
      </c>
      <c r="BG34" s="39">
        <v>0.125</v>
      </c>
      <c r="BH34" s="29"/>
      <c r="BI34" s="65" t="s">
        <v>497</v>
      </c>
      <c r="BJ34" s="67">
        <v>0.125</v>
      </c>
      <c r="BK34" s="68">
        <v>0.125</v>
      </c>
      <c r="BL34" s="29"/>
      <c r="BM34" s="69" t="s">
        <v>505</v>
      </c>
      <c r="BN34" s="196">
        <f t="shared" si="1"/>
        <v>1</v>
      </c>
      <c r="BO34" s="35">
        <f t="shared" ref="BO34:BO40" si="5">BN34*K34</f>
        <v>0</v>
      </c>
      <c r="BP34" s="36">
        <f t="shared" ref="BP34:BP40" si="6">Q34-T34-X34-AB34-AF34-AJ34-AN34-AR34-AV34-AZ34-BD34-BH34-BL34</f>
        <v>0</v>
      </c>
      <c r="BQ34" s="174">
        <f t="shared" si="3"/>
        <v>0.5</v>
      </c>
      <c r="BR34" s="197">
        <f t="shared" si="4"/>
        <v>0</v>
      </c>
    </row>
    <row r="35" spans="2:70" s="25" customFormat="1" ht="409.5" x14ac:dyDescent="0.25">
      <c r="B35" s="214"/>
      <c r="C35" s="205"/>
      <c r="D35" s="205"/>
      <c r="E35" s="26"/>
      <c r="F35" s="205"/>
      <c r="G35" s="55" t="s">
        <v>55</v>
      </c>
      <c r="H35" s="216"/>
      <c r="I35" s="211"/>
      <c r="J35" s="221"/>
      <c r="K35" s="244"/>
      <c r="L35" s="252"/>
      <c r="M35" s="28" t="s">
        <v>253</v>
      </c>
      <c r="N35" s="28" t="s">
        <v>254</v>
      </c>
      <c r="O35" s="64">
        <v>44013</v>
      </c>
      <c r="P35" s="64">
        <v>44226</v>
      </c>
      <c r="Q35" s="255"/>
      <c r="R35" s="47"/>
      <c r="S35" s="47"/>
      <c r="T35" s="29"/>
      <c r="U35" s="26"/>
      <c r="V35" s="47"/>
      <c r="W35" s="47"/>
      <c r="X35" s="29"/>
      <c r="Y35" s="26"/>
      <c r="Z35" s="47"/>
      <c r="AA35" s="47"/>
      <c r="AB35" s="29"/>
      <c r="AC35" s="26"/>
      <c r="AD35" s="47"/>
      <c r="AE35" s="47"/>
      <c r="AF35" s="29"/>
      <c r="AG35" s="26"/>
      <c r="AH35" s="47"/>
      <c r="AI35" s="47"/>
      <c r="AJ35" s="29"/>
      <c r="AK35" s="26"/>
      <c r="AL35" s="47"/>
      <c r="AM35" s="47"/>
      <c r="AN35" s="29"/>
      <c r="AO35" s="26"/>
      <c r="AP35" s="60">
        <v>0.5</v>
      </c>
      <c r="AQ35" s="47">
        <v>0.17</v>
      </c>
      <c r="AR35" s="29"/>
      <c r="AS35" s="65" t="s">
        <v>363</v>
      </c>
      <c r="AT35" s="60">
        <v>0.17</v>
      </c>
      <c r="AU35" s="38">
        <v>0</v>
      </c>
      <c r="AV35" s="200"/>
      <c r="AW35" s="66" t="s">
        <v>370</v>
      </c>
      <c r="AX35" s="47"/>
      <c r="AY35" s="47">
        <v>0.05</v>
      </c>
      <c r="AZ35" s="29"/>
      <c r="BA35" s="65" t="s">
        <v>378</v>
      </c>
      <c r="BB35" s="60">
        <f t="shared" ref="BB35:BB40" si="7">8.33%+8.33%</f>
        <v>0.1666</v>
      </c>
      <c r="BC35" s="38">
        <v>0.17</v>
      </c>
      <c r="BD35" s="37"/>
      <c r="BE35" s="65" t="s">
        <v>386</v>
      </c>
      <c r="BF35" s="70">
        <v>8.4500000000000006E-2</v>
      </c>
      <c r="BG35" s="39">
        <v>0.05</v>
      </c>
      <c r="BH35" s="29"/>
      <c r="BI35" s="71" t="s">
        <v>498</v>
      </c>
      <c r="BJ35" s="72">
        <v>0.08</v>
      </c>
      <c r="BK35" s="41">
        <v>0</v>
      </c>
      <c r="BL35" s="29"/>
      <c r="BM35" s="71" t="s">
        <v>506</v>
      </c>
      <c r="BN35" s="196">
        <f t="shared" si="1"/>
        <v>0.44</v>
      </c>
      <c r="BO35" s="35">
        <f t="shared" si="5"/>
        <v>0</v>
      </c>
      <c r="BP35" s="36">
        <f t="shared" si="6"/>
        <v>0</v>
      </c>
      <c r="BQ35" s="174">
        <f t="shared" si="3"/>
        <v>0.67</v>
      </c>
      <c r="BR35" s="197">
        <f t="shared" si="4"/>
        <v>0</v>
      </c>
    </row>
    <row r="36" spans="2:70" s="25" customFormat="1" ht="409.5" x14ac:dyDescent="0.25">
      <c r="B36" s="214"/>
      <c r="C36" s="205"/>
      <c r="D36" s="205"/>
      <c r="E36" s="26"/>
      <c r="F36" s="205"/>
      <c r="G36" s="55" t="s">
        <v>56</v>
      </c>
      <c r="H36" s="216"/>
      <c r="I36" s="211"/>
      <c r="J36" s="221"/>
      <c r="K36" s="244"/>
      <c r="L36" s="252"/>
      <c r="M36" s="28" t="s">
        <v>255</v>
      </c>
      <c r="N36" s="28" t="s">
        <v>256</v>
      </c>
      <c r="O36" s="64">
        <v>44013</v>
      </c>
      <c r="P36" s="64">
        <v>44196</v>
      </c>
      <c r="Q36" s="255"/>
      <c r="R36" s="47"/>
      <c r="S36" s="47"/>
      <c r="T36" s="29"/>
      <c r="U36" s="26"/>
      <c r="V36" s="47"/>
      <c r="W36" s="47"/>
      <c r="X36" s="29"/>
      <c r="Y36" s="26"/>
      <c r="Z36" s="47"/>
      <c r="AA36" s="47"/>
      <c r="AB36" s="29"/>
      <c r="AC36" s="26"/>
      <c r="AD36" s="47"/>
      <c r="AE36" s="47"/>
      <c r="AF36" s="29"/>
      <c r="AG36" s="26"/>
      <c r="AH36" s="47"/>
      <c r="AI36" s="47"/>
      <c r="AJ36" s="29"/>
      <c r="AK36" s="26"/>
      <c r="AL36" s="47"/>
      <c r="AM36" s="47"/>
      <c r="AN36" s="29"/>
      <c r="AO36" s="26"/>
      <c r="AP36" s="60">
        <v>0.5</v>
      </c>
      <c r="AQ36" s="47">
        <v>0.46</v>
      </c>
      <c r="AR36" s="29"/>
      <c r="AS36" s="65" t="s">
        <v>364</v>
      </c>
      <c r="AT36" s="60">
        <f>8.33%+8.33%</f>
        <v>0.1666</v>
      </c>
      <c r="AU36" s="38">
        <v>0.15</v>
      </c>
      <c r="AV36" s="200"/>
      <c r="AW36" s="59" t="s">
        <v>371</v>
      </c>
      <c r="AX36" s="47"/>
      <c r="AY36" s="47"/>
      <c r="AZ36" s="29"/>
      <c r="BA36" s="73" t="s">
        <v>379</v>
      </c>
      <c r="BB36" s="60">
        <f t="shared" si="7"/>
        <v>0.1666</v>
      </c>
      <c r="BC36" s="38">
        <v>0.15</v>
      </c>
      <c r="BD36" s="29"/>
      <c r="BE36" s="65" t="s">
        <v>387</v>
      </c>
      <c r="BF36" s="70">
        <v>8.5000000000000006E-2</v>
      </c>
      <c r="BG36" s="74">
        <v>7.4700000000000003E-2</v>
      </c>
      <c r="BH36" s="29"/>
      <c r="BI36" s="65" t="s">
        <v>499</v>
      </c>
      <c r="BJ36" s="61">
        <v>8.5000000000000006E-2</v>
      </c>
      <c r="BK36" s="68">
        <v>6.3600000000000004E-2</v>
      </c>
      <c r="BL36" s="29"/>
      <c r="BM36" s="69" t="s">
        <v>507</v>
      </c>
      <c r="BN36" s="196">
        <f t="shared" si="1"/>
        <v>0.89829999999999999</v>
      </c>
      <c r="BO36" s="35">
        <f t="shared" si="5"/>
        <v>0</v>
      </c>
      <c r="BP36" s="36">
        <f t="shared" si="6"/>
        <v>0</v>
      </c>
      <c r="BQ36" s="174">
        <f t="shared" si="3"/>
        <v>0.66659999999999997</v>
      </c>
      <c r="BR36" s="197">
        <f t="shared" si="4"/>
        <v>0</v>
      </c>
    </row>
    <row r="37" spans="2:70" s="25" customFormat="1" ht="409.6" thickBot="1" x14ac:dyDescent="0.3">
      <c r="B37" s="214"/>
      <c r="C37" s="205"/>
      <c r="D37" s="205"/>
      <c r="E37" s="26"/>
      <c r="F37" s="205"/>
      <c r="G37" s="55" t="s">
        <v>57</v>
      </c>
      <c r="H37" s="217"/>
      <c r="I37" s="219"/>
      <c r="J37" s="222"/>
      <c r="K37" s="250"/>
      <c r="L37" s="253"/>
      <c r="M37" s="75" t="s">
        <v>257</v>
      </c>
      <c r="N37" s="75" t="s">
        <v>258</v>
      </c>
      <c r="O37" s="76">
        <v>44013</v>
      </c>
      <c r="P37" s="76">
        <v>44196</v>
      </c>
      <c r="Q37" s="256"/>
      <c r="R37" s="47"/>
      <c r="S37" s="47"/>
      <c r="T37" s="29"/>
      <c r="U37" s="26"/>
      <c r="V37" s="47"/>
      <c r="W37" s="47"/>
      <c r="X37" s="29"/>
      <c r="Y37" s="26"/>
      <c r="Z37" s="47"/>
      <c r="AA37" s="47"/>
      <c r="AB37" s="29"/>
      <c r="AC37" s="26"/>
      <c r="AD37" s="47"/>
      <c r="AE37" s="47"/>
      <c r="AF37" s="29"/>
      <c r="AG37" s="26"/>
      <c r="AH37" s="47"/>
      <c r="AI37" s="47"/>
      <c r="AJ37" s="29"/>
      <c r="AK37" s="26"/>
      <c r="AL37" s="47"/>
      <c r="AM37" s="47"/>
      <c r="AN37" s="29"/>
      <c r="AO37" s="26"/>
      <c r="AP37" s="77">
        <v>0.5</v>
      </c>
      <c r="AQ37" s="47">
        <v>0.26</v>
      </c>
      <c r="AR37" s="29"/>
      <c r="AS37" s="78" t="s">
        <v>365</v>
      </c>
      <c r="AT37" s="60">
        <f>8.33%+8.33%</f>
        <v>0.1666</v>
      </c>
      <c r="AU37" s="38">
        <v>0.06</v>
      </c>
      <c r="AV37" s="200"/>
      <c r="AW37" s="59" t="s">
        <v>372</v>
      </c>
      <c r="AX37" s="47"/>
      <c r="AY37" s="47"/>
      <c r="AZ37" s="29"/>
      <c r="BA37" s="73" t="s">
        <v>380</v>
      </c>
      <c r="BB37" s="60">
        <f t="shared" si="7"/>
        <v>0.1666</v>
      </c>
      <c r="BC37" s="38">
        <v>0.04</v>
      </c>
      <c r="BD37" s="29"/>
      <c r="BE37" s="79" t="s">
        <v>388</v>
      </c>
      <c r="BF37" s="80">
        <v>8.5000000000000006E-2</v>
      </c>
      <c r="BG37" s="81">
        <v>2.6800000000000001E-2</v>
      </c>
      <c r="BH37" s="29"/>
      <c r="BI37" s="78" t="s">
        <v>500</v>
      </c>
      <c r="BJ37" s="61">
        <v>8.5000000000000006E-2</v>
      </c>
      <c r="BK37" s="82">
        <v>0</v>
      </c>
      <c r="BL37" s="29"/>
      <c r="BM37" s="83" t="s">
        <v>508</v>
      </c>
      <c r="BN37" s="196">
        <f t="shared" si="1"/>
        <v>0.38679999999999998</v>
      </c>
      <c r="BO37" s="35">
        <f t="shared" si="5"/>
        <v>0</v>
      </c>
      <c r="BP37" s="36">
        <f t="shared" si="6"/>
        <v>0</v>
      </c>
      <c r="BQ37" s="174">
        <f t="shared" si="3"/>
        <v>0.66659999999999997</v>
      </c>
      <c r="BR37" s="197">
        <f t="shared" si="4"/>
        <v>0</v>
      </c>
    </row>
    <row r="38" spans="2:70" s="25" customFormat="1" ht="409.5" x14ac:dyDescent="0.25">
      <c r="B38" s="214"/>
      <c r="C38" s="205"/>
      <c r="D38" s="205"/>
      <c r="E38" s="26"/>
      <c r="F38" s="205"/>
      <c r="G38" s="257" t="s">
        <v>61</v>
      </c>
      <c r="H38" s="215" t="s">
        <v>246</v>
      </c>
      <c r="I38" s="218" t="s">
        <v>248</v>
      </c>
      <c r="J38" s="220">
        <v>0</v>
      </c>
      <c r="K38" s="249">
        <v>0.05</v>
      </c>
      <c r="L38" s="259">
        <v>0.7</v>
      </c>
      <c r="M38" s="56" t="s">
        <v>259</v>
      </c>
      <c r="N38" s="56" t="s">
        <v>260</v>
      </c>
      <c r="O38" s="57">
        <v>44013</v>
      </c>
      <c r="P38" s="57">
        <v>44196</v>
      </c>
      <c r="Q38" s="254">
        <v>0</v>
      </c>
      <c r="R38" s="47"/>
      <c r="S38" s="47"/>
      <c r="T38" s="29"/>
      <c r="U38" s="26"/>
      <c r="V38" s="47"/>
      <c r="W38" s="47"/>
      <c r="X38" s="29"/>
      <c r="Y38" s="26"/>
      <c r="Z38" s="47"/>
      <c r="AA38" s="47"/>
      <c r="AB38" s="29"/>
      <c r="AC38" s="26"/>
      <c r="AD38" s="47"/>
      <c r="AE38" s="47"/>
      <c r="AF38" s="29"/>
      <c r="AG38" s="26"/>
      <c r="AH38" s="47"/>
      <c r="AI38" s="47"/>
      <c r="AJ38" s="29"/>
      <c r="AK38" s="26"/>
      <c r="AL38" s="47"/>
      <c r="AM38" s="47"/>
      <c r="AN38" s="29"/>
      <c r="AO38" s="26"/>
      <c r="AP38" s="58">
        <v>0.5</v>
      </c>
      <c r="AQ38" s="47">
        <v>0.5</v>
      </c>
      <c r="AR38" s="29"/>
      <c r="AS38" s="84" t="s">
        <v>366</v>
      </c>
      <c r="AT38" s="60">
        <f>8.33%+8.33%</f>
        <v>0.1666</v>
      </c>
      <c r="AU38" s="38">
        <v>0.17</v>
      </c>
      <c r="AV38" s="200"/>
      <c r="AW38" s="84" t="s">
        <v>373</v>
      </c>
      <c r="AX38" s="47"/>
      <c r="AY38" s="47">
        <v>8.5000000000000006E-2</v>
      </c>
      <c r="AZ38" s="29"/>
      <c r="BA38" s="84" t="s">
        <v>381</v>
      </c>
      <c r="BB38" s="60">
        <f t="shared" si="7"/>
        <v>0.1666</v>
      </c>
      <c r="BC38" s="33">
        <v>0.17</v>
      </c>
      <c r="BD38" s="29"/>
      <c r="BE38" s="85" t="s">
        <v>389</v>
      </c>
      <c r="BF38" s="86">
        <v>8.5000000000000006E-2</v>
      </c>
      <c r="BG38" s="87">
        <v>8.5000000000000006E-2</v>
      </c>
      <c r="BH38" s="29"/>
      <c r="BI38" s="84" t="s">
        <v>501</v>
      </c>
      <c r="BJ38" s="61">
        <v>8.5000000000000006E-2</v>
      </c>
      <c r="BK38" s="88">
        <v>8.5000000000000006E-2</v>
      </c>
      <c r="BL38" s="29"/>
      <c r="BM38" s="89" t="s">
        <v>509</v>
      </c>
      <c r="BN38" s="196">
        <f t="shared" si="1"/>
        <v>1.095</v>
      </c>
      <c r="BO38" s="35">
        <f t="shared" si="5"/>
        <v>5.475E-2</v>
      </c>
      <c r="BP38" s="36">
        <f t="shared" si="6"/>
        <v>0</v>
      </c>
      <c r="BQ38" s="174">
        <f t="shared" si="3"/>
        <v>0.66659999999999997</v>
      </c>
      <c r="BR38" s="197">
        <f t="shared" si="4"/>
        <v>3.3329999999999999E-2</v>
      </c>
    </row>
    <row r="39" spans="2:70" s="25" customFormat="1" ht="300" x14ac:dyDescent="0.25">
      <c r="B39" s="214"/>
      <c r="C39" s="205"/>
      <c r="D39" s="205"/>
      <c r="E39" s="26"/>
      <c r="F39" s="205"/>
      <c r="G39" s="257"/>
      <c r="H39" s="216"/>
      <c r="I39" s="211"/>
      <c r="J39" s="221"/>
      <c r="K39" s="244"/>
      <c r="L39" s="205"/>
      <c r="M39" s="28" t="s">
        <v>261</v>
      </c>
      <c r="N39" s="28" t="s">
        <v>262</v>
      </c>
      <c r="O39" s="64">
        <v>44013</v>
      </c>
      <c r="P39" s="64">
        <v>44196</v>
      </c>
      <c r="Q39" s="255"/>
      <c r="R39" s="47"/>
      <c r="S39" s="47"/>
      <c r="T39" s="29"/>
      <c r="U39" s="26"/>
      <c r="V39" s="47"/>
      <c r="W39" s="47"/>
      <c r="X39" s="29"/>
      <c r="Y39" s="26"/>
      <c r="Z39" s="47"/>
      <c r="AA39" s="47"/>
      <c r="AB39" s="29"/>
      <c r="AC39" s="26"/>
      <c r="AD39" s="47"/>
      <c r="AE39" s="47"/>
      <c r="AF39" s="29"/>
      <c r="AG39" s="26"/>
      <c r="AH39" s="47"/>
      <c r="AI39" s="47"/>
      <c r="AJ39" s="29"/>
      <c r="AK39" s="26"/>
      <c r="AL39" s="47"/>
      <c r="AM39" s="47"/>
      <c r="AN39" s="29"/>
      <c r="AO39" s="26"/>
      <c r="AP39" s="60">
        <v>0.5</v>
      </c>
      <c r="AQ39" s="47">
        <v>0.34</v>
      </c>
      <c r="AR39" s="29"/>
      <c r="AS39" s="65" t="s">
        <v>367</v>
      </c>
      <c r="AT39" s="60">
        <f>8.33%+8.33%</f>
        <v>0.1666</v>
      </c>
      <c r="AU39" s="38">
        <v>0.17</v>
      </c>
      <c r="AV39" s="200"/>
      <c r="AW39" s="73" t="s">
        <v>374</v>
      </c>
      <c r="AX39" s="47"/>
      <c r="AY39" s="47">
        <v>8.5000000000000006E-2</v>
      </c>
      <c r="AZ39" s="29"/>
      <c r="BA39" s="59" t="s">
        <v>382</v>
      </c>
      <c r="BB39" s="60">
        <f t="shared" si="7"/>
        <v>0.1666</v>
      </c>
      <c r="BC39" s="38">
        <v>8.5000000000000006E-2</v>
      </c>
      <c r="BD39" s="29"/>
      <c r="BE39" s="90" t="s">
        <v>390</v>
      </c>
      <c r="BF39" s="91">
        <v>8.5000000000000006E-2</v>
      </c>
      <c r="BG39" s="92">
        <v>8.5000000000000006E-2</v>
      </c>
      <c r="BH39" s="29"/>
      <c r="BI39" s="69" t="s">
        <v>502</v>
      </c>
      <c r="BJ39" s="61">
        <v>8.5000000000000006E-2</v>
      </c>
      <c r="BK39" s="68">
        <v>0.23499999999999999</v>
      </c>
      <c r="BL39" s="29"/>
      <c r="BM39" s="69" t="s">
        <v>510</v>
      </c>
      <c r="BN39" s="196">
        <f t="shared" si="1"/>
        <v>0.99999999999999989</v>
      </c>
      <c r="BO39" s="35">
        <f t="shared" si="5"/>
        <v>0</v>
      </c>
      <c r="BP39" s="36">
        <f t="shared" si="6"/>
        <v>0</v>
      </c>
      <c r="BQ39" s="174">
        <f t="shared" si="3"/>
        <v>0.66659999999999997</v>
      </c>
      <c r="BR39" s="197">
        <f t="shared" si="4"/>
        <v>0</v>
      </c>
    </row>
    <row r="40" spans="2:70" s="25" customFormat="1" ht="390.75" thickBot="1" x14ac:dyDescent="0.3">
      <c r="B40" s="203"/>
      <c r="C40" s="205"/>
      <c r="D40" s="205"/>
      <c r="E40" s="26"/>
      <c r="F40" s="205"/>
      <c r="G40" s="258"/>
      <c r="H40" s="217"/>
      <c r="I40" s="219"/>
      <c r="J40" s="222"/>
      <c r="K40" s="250"/>
      <c r="L40" s="260"/>
      <c r="M40" s="75" t="s">
        <v>263</v>
      </c>
      <c r="N40" s="75" t="s">
        <v>264</v>
      </c>
      <c r="O40" s="76">
        <v>44013</v>
      </c>
      <c r="P40" s="76">
        <v>44196</v>
      </c>
      <c r="Q40" s="256"/>
      <c r="R40" s="47"/>
      <c r="S40" s="47"/>
      <c r="T40" s="29"/>
      <c r="U40" s="26"/>
      <c r="V40" s="47"/>
      <c r="W40" s="47"/>
      <c r="X40" s="29"/>
      <c r="Y40" s="26"/>
      <c r="Z40" s="47"/>
      <c r="AA40" s="47"/>
      <c r="AB40" s="29"/>
      <c r="AC40" s="26"/>
      <c r="AD40" s="47"/>
      <c r="AE40" s="47"/>
      <c r="AF40" s="29"/>
      <c r="AG40" s="26"/>
      <c r="AH40" s="47"/>
      <c r="AI40" s="47"/>
      <c r="AJ40" s="29"/>
      <c r="AK40" s="26"/>
      <c r="AL40" s="47"/>
      <c r="AM40" s="47"/>
      <c r="AN40" s="29"/>
      <c r="AO40" s="26"/>
      <c r="AP40" s="93">
        <v>0.5</v>
      </c>
      <c r="AQ40" s="33">
        <v>0.5</v>
      </c>
      <c r="AR40" s="29"/>
      <c r="AS40" s="78" t="s">
        <v>368</v>
      </c>
      <c r="AT40" s="60">
        <f>8.33%+8.33%</f>
        <v>0.1666</v>
      </c>
      <c r="AU40" s="38">
        <v>0.17</v>
      </c>
      <c r="AV40" s="201"/>
      <c r="AW40" s="78" t="s">
        <v>375</v>
      </c>
      <c r="AX40" s="47"/>
      <c r="AY40" s="94">
        <v>8.5000000000000006E-2</v>
      </c>
      <c r="AZ40" s="29"/>
      <c r="BA40" s="78" t="s">
        <v>383</v>
      </c>
      <c r="BB40" s="60">
        <f t="shared" si="7"/>
        <v>0.1666</v>
      </c>
      <c r="BC40" s="94">
        <v>0.17</v>
      </c>
      <c r="BD40" s="29"/>
      <c r="BE40" s="95" t="s">
        <v>391</v>
      </c>
      <c r="BF40" s="80">
        <v>8.5000000000000006E-2</v>
      </c>
      <c r="BG40" s="81">
        <v>8.5000000000000006E-2</v>
      </c>
      <c r="BH40" s="29"/>
      <c r="BI40" s="78" t="s">
        <v>503</v>
      </c>
      <c r="BJ40" s="61">
        <v>8.5000000000000006E-2</v>
      </c>
      <c r="BK40" s="96">
        <v>8.5000000000000006E-2</v>
      </c>
      <c r="BL40" s="29"/>
      <c r="BM40" s="97" t="s">
        <v>511</v>
      </c>
      <c r="BN40" s="196">
        <f t="shared" si="1"/>
        <v>1.095</v>
      </c>
      <c r="BO40" s="35">
        <f t="shared" si="5"/>
        <v>0</v>
      </c>
      <c r="BP40" s="36">
        <f t="shared" si="6"/>
        <v>0</v>
      </c>
      <c r="BQ40" s="174">
        <f t="shared" si="3"/>
        <v>0.66659999999999997</v>
      </c>
      <c r="BR40" s="197">
        <f t="shared" si="4"/>
        <v>0</v>
      </c>
    </row>
    <row r="41" spans="2:70" s="25" customFormat="1" ht="300" x14ac:dyDescent="0.25">
      <c r="B41" s="204" t="s">
        <v>33</v>
      </c>
      <c r="C41" s="205"/>
      <c r="D41" s="205"/>
      <c r="E41" s="26"/>
      <c r="F41" s="205"/>
      <c r="G41" s="26"/>
      <c r="H41" s="273" t="s">
        <v>265</v>
      </c>
      <c r="I41" s="274" t="s">
        <v>273</v>
      </c>
      <c r="J41" s="29">
        <v>0</v>
      </c>
      <c r="K41" s="35">
        <v>0.3</v>
      </c>
      <c r="L41" s="275">
        <v>0.6</v>
      </c>
      <c r="M41" s="26" t="s">
        <v>286</v>
      </c>
      <c r="N41" s="43" t="s">
        <v>293</v>
      </c>
      <c r="O41" s="99">
        <v>44013</v>
      </c>
      <c r="P41" s="99">
        <v>44196</v>
      </c>
      <c r="Q41" s="29">
        <v>0</v>
      </c>
      <c r="R41" s="47">
        <v>0</v>
      </c>
      <c r="S41" s="47">
        <v>0</v>
      </c>
      <c r="T41" s="29">
        <v>0</v>
      </c>
      <c r="U41" s="26"/>
      <c r="V41" s="47">
        <v>0</v>
      </c>
      <c r="W41" s="47">
        <v>0</v>
      </c>
      <c r="X41" s="29">
        <v>0</v>
      </c>
      <c r="Y41" s="26"/>
      <c r="Z41" s="47">
        <v>0</v>
      </c>
      <c r="AA41" s="47">
        <v>0</v>
      </c>
      <c r="AB41" s="29">
        <v>0</v>
      </c>
      <c r="AC41" s="26"/>
      <c r="AD41" s="47">
        <v>0</v>
      </c>
      <c r="AE41" s="47">
        <v>0</v>
      </c>
      <c r="AF41" s="29">
        <v>0</v>
      </c>
      <c r="AG41" s="26"/>
      <c r="AH41" s="47">
        <v>0</v>
      </c>
      <c r="AI41" s="47">
        <v>0</v>
      </c>
      <c r="AJ41" s="29">
        <v>0</v>
      </c>
      <c r="AK41" s="26"/>
      <c r="AL41" s="47">
        <v>0</v>
      </c>
      <c r="AM41" s="47">
        <v>0</v>
      </c>
      <c r="AN41" s="29">
        <v>0</v>
      </c>
      <c r="AO41" s="26"/>
      <c r="AP41" s="47">
        <v>0</v>
      </c>
      <c r="AQ41" s="47">
        <v>0</v>
      </c>
      <c r="AR41" s="29">
        <v>0</v>
      </c>
      <c r="AS41" s="26"/>
      <c r="AT41" s="47">
        <v>0</v>
      </c>
      <c r="AU41" s="47">
        <v>0</v>
      </c>
      <c r="AV41" s="29">
        <v>0</v>
      </c>
      <c r="AW41" s="26"/>
      <c r="AX41" s="47">
        <v>0</v>
      </c>
      <c r="AY41" s="47">
        <v>0</v>
      </c>
      <c r="AZ41" s="29">
        <v>0</v>
      </c>
      <c r="BA41" s="26"/>
      <c r="BB41" s="47">
        <v>0</v>
      </c>
      <c r="BC41" s="47">
        <v>0</v>
      </c>
      <c r="BD41" s="29">
        <v>0</v>
      </c>
      <c r="BE41" s="100"/>
      <c r="BF41" s="33">
        <v>0.4</v>
      </c>
      <c r="BG41" s="33">
        <v>0.4</v>
      </c>
      <c r="BH41" s="29">
        <v>0</v>
      </c>
      <c r="BI41" s="101" t="s">
        <v>480</v>
      </c>
      <c r="BJ41" s="47">
        <v>0.6</v>
      </c>
      <c r="BK41" s="47">
        <v>0.6</v>
      </c>
      <c r="BL41" s="29">
        <v>0</v>
      </c>
      <c r="BM41" s="101" t="s">
        <v>480</v>
      </c>
      <c r="BN41" s="196">
        <f t="shared" si="1"/>
        <v>1</v>
      </c>
      <c r="BO41" s="35">
        <f t="shared" si="2"/>
        <v>0.3</v>
      </c>
      <c r="BP41" s="36">
        <f t="shared" si="0"/>
        <v>0</v>
      </c>
      <c r="BQ41" s="174">
        <f t="shared" si="3"/>
        <v>0</v>
      </c>
      <c r="BR41" s="197">
        <f t="shared" si="4"/>
        <v>0</v>
      </c>
    </row>
    <row r="42" spans="2:70" s="25" customFormat="1" ht="135" x14ac:dyDescent="0.25">
      <c r="B42" s="205"/>
      <c r="C42" s="205"/>
      <c r="D42" s="205"/>
      <c r="E42" s="26"/>
      <c r="F42" s="205"/>
      <c r="G42" s="102"/>
      <c r="H42" s="273"/>
      <c r="I42" s="274"/>
      <c r="J42" s="29"/>
      <c r="K42" s="35">
        <v>0.7</v>
      </c>
      <c r="L42" s="276"/>
      <c r="M42" s="26" t="s">
        <v>336</v>
      </c>
      <c r="N42" s="43" t="s">
        <v>338</v>
      </c>
      <c r="O42" s="99">
        <v>44013</v>
      </c>
      <c r="P42" s="99">
        <v>44196</v>
      </c>
      <c r="Q42" s="29"/>
      <c r="R42" s="47"/>
      <c r="S42" s="47"/>
      <c r="T42" s="29"/>
      <c r="U42" s="26"/>
      <c r="V42" s="47"/>
      <c r="W42" s="47"/>
      <c r="X42" s="29"/>
      <c r="Y42" s="26"/>
      <c r="Z42" s="47"/>
      <c r="AA42" s="47"/>
      <c r="AB42" s="29"/>
      <c r="AC42" s="26"/>
      <c r="AD42" s="47"/>
      <c r="AE42" s="47"/>
      <c r="AF42" s="29"/>
      <c r="AG42" s="26"/>
      <c r="AH42" s="47"/>
      <c r="AI42" s="47"/>
      <c r="AJ42" s="29"/>
      <c r="AK42" s="26"/>
      <c r="AL42" s="47"/>
      <c r="AM42" s="47"/>
      <c r="AN42" s="29"/>
      <c r="AO42" s="26"/>
      <c r="AP42" s="47"/>
      <c r="AQ42" s="47"/>
      <c r="AR42" s="29"/>
      <c r="AS42" s="26"/>
      <c r="AT42" s="47"/>
      <c r="AU42" s="47"/>
      <c r="AV42" s="29"/>
      <c r="AW42" s="26"/>
      <c r="AX42" s="47"/>
      <c r="AY42" s="47"/>
      <c r="AZ42" s="29"/>
      <c r="BA42" s="26"/>
      <c r="BB42" s="47"/>
      <c r="BC42" s="47"/>
      <c r="BD42" s="29"/>
      <c r="BE42" s="103"/>
      <c r="BF42" s="33">
        <v>0.4</v>
      </c>
      <c r="BG42" s="33">
        <v>0.4</v>
      </c>
      <c r="BH42" s="29"/>
      <c r="BI42" s="104" t="s">
        <v>481</v>
      </c>
      <c r="BJ42" s="47">
        <v>0.6</v>
      </c>
      <c r="BK42" s="47">
        <v>0.6</v>
      </c>
      <c r="BL42" s="29"/>
      <c r="BM42" s="104" t="s">
        <v>481</v>
      </c>
      <c r="BN42" s="196">
        <f t="shared" si="1"/>
        <v>1</v>
      </c>
      <c r="BO42" s="35">
        <f t="shared" ref="BO42:BO61" si="8">BN42*K42</f>
        <v>0.7</v>
      </c>
      <c r="BP42" s="36">
        <f t="shared" ref="BP42:BP61" si="9">Q42-T42-X42-AB42-AF42-AJ42-AN42-AR42-AV42-AZ42-BD42-BH42-BL42</f>
        <v>0</v>
      </c>
      <c r="BQ42" s="174">
        <f t="shared" si="3"/>
        <v>0</v>
      </c>
      <c r="BR42" s="197">
        <f t="shared" si="4"/>
        <v>0</v>
      </c>
    </row>
    <row r="43" spans="2:70" s="25" customFormat="1" ht="90" x14ac:dyDescent="0.25">
      <c r="B43" s="205"/>
      <c r="C43" s="205"/>
      <c r="D43" s="205"/>
      <c r="E43" s="26"/>
      <c r="F43" s="205"/>
      <c r="G43" s="102"/>
      <c r="H43" s="273" t="s">
        <v>266</v>
      </c>
      <c r="I43" s="274" t="s">
        <v>273</v>
      </c>
      <c r="J43" s="29"/>
      <c r="K43" s="35">
        <v>0.5</v>
      </c>
      <c r="L43" s="275">
        <v>0.6</v>
      </c>
      <c r="M43" s="44" t="s">
        <v>337</v>
      </c>
      <c r="N43" s="43" t="s">
        <v>339</v>
      </c>
      <c r="O43" s="99">
        <v>44013</v>
      </c>
      <c r="P43" s="99">
        <v>44196</v>
      </c>
      <c r="Q43" s="29"/>
      <c r="R43" s="47"/>
      <c r="S43" s="47"/>
      <c r="T43" s="29"/>
      <c r="U43" s="26"/>
      <c r="V43" s="47"/>
      <c r="W43" s="47"/>
      <c r="X43" s="29"/>
      <c r="Y43" s="26"/>
      <c r="Z43" s="47"/>
      <c r="AA43" s="47"/>
      <c r="AB43" s="29"/>
      <c r="AC43" s="26"/>
      <c r="AD43" s="47"/>
      <c r="AE43" s="47"/>
      <c r="AF43" s="29"/>
      <c r="AG43" s="26"/>
      <c r="AH43" s="47"/>
      <c r="AI43" s="47"/>
      <c r="AJ43" s="29"/>
      <c r="AK43" s="26"/>
      <c r="AL43" s="47"/>
      <c r="AM43" s="47"/>
      <c r="AN43" s="29"/>
      <c r="AO43" s="26"/>
      <c r="AP43" s="47"/>
      <c r="AQ43" s="47"/>
      <c r="AR43" s="29"/>
      <c r="AS43" s="26"/>
      <c r="AT43" s="47"/>
      <c r="AU43" s="47"/>
      <c r="AV43" s="29"/>
      <c r="AW43" s="26"/>
      <c r="AX43" s="47"/>
      <c r="AY43" s="47"/>
      <c r="AZ43" s="29"/>
      <c r="BA43" s="26"/>
      <c r="BB43" s="47"/>
      <c r="BC43" s="47"/>
      <c r="BD43" s="29"/>
      <c r="BE43" s="103"/>
      <c r="BF43" s="33">
        <v>0.4</v>
      </c>
      <c r="BG43" s="33">
        <v>0.4</v>
      </c>
      <c r="BH43" s="29"/>
      <c r="BI43" s="104" t="s">
        <v>482</v>
      </c>
      <c r="BJ43" s="47">
        <v>0.6</v>
      </c>
      <c r="BK43" s="47">
        <v>0.6</v>
      </c>
      <c r="BL43" s="29"/>
      <c r="BM43" s="104" t="s">
        <v>482</v>
      </c>
      <c r="BN43" s="196">
        <f t="shared" si="1"/>
        <v>1</v>
      </c>
      <c r="BO43" s="35">
        <f t="shared" si="8"/>
        <v>0.5</v>
      </c>
      <c r="BP43" s="36">
        <f t="shared" si="9"/>
        <v>0</v>
      </c>
      <c r="BQ43" s="174">
        <f t="shared" si="3"/>
        <v>0</v>
      </c>
      <c r="BR43" s="197">
        <f t="shared" si="4"/>
        <v>0</v>
      </c>
    </row>
    <row r="44" spans="2:70" s="25" customFormat="1" ht="135.75" thickBot="1" x14ac:dyDescent="0.3">
      <c r="B44" s="205"/>
      <c r="C44" s="205"/>
      <c r="D44" s="205"/>
      <c r="E44" s="26"/>
      <c r="F44" s="205"/>
      <c r="G44" s="102"/>
      <c r="H44" s="273"/>
      <c r="I44" s="274"/>
      <c r="J44" s="29"/>
      <c r="K44" s="35">
        <v>0.5</v>
      </c>
      <c r="L44" s="276"/>
      <c r="M44" s="44" t="s">
        <v>340</v>
      </c>
      <c r="N44" s="43" t="s">
        <v>341</v>
      </c>
      <c r="O44" s="99">
        <v>44013</v>
      </c>
      <c r="P44" s="99">
        <v>44196</v>
      </c>
      <c r="Q44" s="29"/>
      <c r="R44" s="47"/>
      <c r="S44" s="47"/>
      <c r="T44" s="29"/>
      <c r="U44" s="26"/>
      <c r="V44" s="47"/>
      <c r="W44" s="47"/>
      <c r="X44" s="29"/>
      <c r="Y44" s="26"/>
      <c r="Z44" s="47"/>
      <c r="AA44" s="47"/>
      <c r="AB44" s="29"/>
      <c r="AC44" s="26"/>
      <c r="AD44" s="47"/>
      <c r="AE44" s="47"/>
      <c r="AF44" s="29"/>
      <c r="AG44" s="26"/>
      <c r="AH44" s="47"/>
      <c r="AI44" s="47"/>
      <c r="AJ44" s="29"/>
      <c r="AK44" s="26"/>
      <c r="AL44" s="47"/>
      <c r="AM44" s="47"/>
      <c r="AN44" s="29"/>
      <c r="AO44" s="26"/>
      <c r="AP44" s="47"/>
      <c r="AQ44" s="47"/>
      <c r="AR44" s="29"/>
      <c r="AS44" s="26"/>
      <c r="AT44" s="47"/>
      <c r="AU44" s="47"/>
      <c r="AV44" s="29"/>
      <c r="AW44" s="26"/>
      <c r="AX44" s="47"/>
      <c r="AY44" s="47"/>
      <c r="AZ44" s="29"/>
      <c r="BA44" s="26"/>
      <c r="BB44" s="47"/>
      <c r="BC44" s="47"/>
      <c r="BD44" s="29"/>
      <c r="BE44" s="103"/>
      <c r="BF44" s="33">
        <v>0.4</v>
      </c>
      <c r="BG44" s="33">
        <v>0.4</v>
      </c>
      <c r="BH44" s="29"/>
      <c r="BI44" s="104" t="s">
        <v>483</v>
      </c>
      <c r="BJ44" s="47">
        <v>0.6</v>
      </c>
      <c r="BK44" s="47">
        <v>0.6</v>
      </c>
      <c r="BL44" s="29"/>
      <c r="BM44" s="104" t="s">
        <v>483</v>
      </c>
      <c r="BN44" s="196">
        <f t="shared" si="1"/>
        <v>1</v>
      </c>
      <c r="BO44" s="35">
        <f t="shared" si="8"/>
        <v>0.5</v>
      </c>
      <c r="BP44" s="36">
        <f t="shared" si="9"/>
        <v>0</v>
      </c>
      <c r="BQ44" s="174">
        <f t="shared" si="3"/>
        <v>0</v>
      </c>
      <c r="BR44" s="197">
        <f t="shared" si="4"/>
        <v>0</v>
      </c>
    </row>
    <row r="45" spans="2:70" s="25" customFormat="1" ht="195" x14ac:dyDescent="0.25">
      <c r="B45" s="205"/>
      <c r="C45" s="205"/>
      <c r="D45" s="205"/>
      <c r="E45" s="26"/>
      <c r="F45" s="205"/>
      <c r="G45" s="102"/>
      <c r="H45" s="277" t="s">
        <v>267</v>
      </c>
      <c r="I45" s="105" t="s">
        <v>274</v>
      </c>
      <c r="J45" s="29"/>
      <c r="K45" s="106">
        <v>0.35</v>
      </c>
      <c r="L45" s="280">
        <v>45</v>
      </c>
      <c r="M45" s="105" t="s">
        <v>287</v>
      </c>
      <c r="N45" s="105" t="s">
        <v>274</v>
      </c>
      <c r="O45" s="107">
        <v>44013</v>
      </c>
      <c r="P45" s="99">
        <v>44196</v>
      </c>
      <c r="Q45" s="29"/>
      <c r="R45" s="47"/>
      <c r="S45" s="47"/>
      <c r="T45" s="29"/>
      <c r="U45" s="26"/>
      <c r="V45" s="47"/>
      <c r="W45" s="47"/>
      <c r="X45" s="29"/>
      <c r="Y45" s="26"/>
      <c r="Z45" s="47"/>
      <c r="AA45" s="47"/>
      <c r="AB45" s="29"/>
      <c r="AC45" s="26"/>
      <c r="AD45" s="47"/>
      <c r="AE45" s="47"/>
      <c r="AF45" s="29"/>
      <c r="AG45" s="26"/>
      <c r="AH45" s="47"/>
      <c r="AI45" s="47"/>
      <c r="AJ45" s="29"/>
      <c r="AK45" s="26"/>
      <c r="AL45" s="47"/>
      <c r="AM45" s="47"/>
      <c r="AN45" s="29"/>
      <c r="AO45" s="26"/>
      <c r="AP45" s="47"/>
      <c r="AQ45" s="47"/>
      <c r="AR45" s="29"/>
      <c r="AS45" s="26"/>
      <c r="AT45" s="47"/>
      <c r="AU45" s="47"/>
      <c r="AV45" s="29"/>
      <c r="AW45" s="26"/>
      <c r="AX45" s="47"/>
      <c r="AY45" s="47"/>
      <c r="AZ45" s="29"/>
      <c r="BA45" s="26"/>
      <c r="BB45" s="47"/>
      <c r="BC45" s="47"/>
      <c r="BD45" s="29"/>
      <c r="BE45" s="108" t="s">
        <v>477</v>
      </c>
      <c r="BF45" s="33">
        <v>0.5</v>
      </c>
      <c r="BG45" s="33">
        <v>0.5</v>
      </c>
      <c r="BH45" s="29"/>
      <c r="BI45" s="108" t="s">
        <v>477</v>
      </c>
      <c r="BJ45" s="47">
        <v>0.5</v>
      </c>
      <c r="BK45" s="47">
        <v>0.5</v>
      </c>
      <c r="BL45" s="29"/>
      <c r="BM45" s="108" t="s">
        <v>477</v>
      </c>
      <c r="BN45" s="196">
        <f t="shared" si="1"/>
        <v>1</v>
      </c>
      <c r="BO45" s="35">
        <f t="shared" si="8"/>
        <v>0.35</v>
      </c>
      <c r="BP45" s="36">
        <f t="shared" si="9"/>
        <v>0</v>
      </c>
      <c r="BQ45" s="174">
        <f t="shared" si="3"/>
        <v>0</v>
      </c>
      <c r="BR45" s="197">
        <f t="shared" si="4"/>
        <v>0</v>
      </c>
    </row>
    <row r="46" spans="2:70" s="25" customFormat="1" ht="120" x14ac:dyDescent="0.25">
      <c r="B46" s="205"/>
      <c r="C46" s="205"/>
      <c r="D46" s="205"/>
      <c r="E46" s="26"/>
      <c r="F46" s="205"/>
      <c r="G46" s="102"/>
      <c r="H46" s="278"/>
      <c r="I46" s="109" t="s">
        <v>275</v>
      </c>
      <c r="J46" s="29"/>
      <c r="K46" s="110">
        <v>0.05</v>
      </c>
      <c r="L46" s="261"/>
      <c r="M46" s="109" t="s">
        <v>288</v>
      </c>
      <c r="N46" s="109" t="s">
        <v>275</v>
      </c>
      <c r="O46" s="111">
        <v>44013</v>
      </c>
      <c r="P46" s="99">
        <v>44196</v>
      </c>
      <c r="Q46" s="29"/>
      <c r="R46" s="47"/>
      <c r="S46" s="47"/>
      <c r="T46" s="29"/>
      <c r="U46" s="26"/>
      <c r="V46" s="47"/>
      <c r="W46" s="47"/>
      <c r="X46" s="29"/>
      <c r="Y46" s="26"/>
      <c r="Z46" s="47"/>
      <c r="AA46" s="47"/>
      <c r="AB46" s="29"/>
      <c r="AC46" s="26"/>
      <c r="AD46" s="47"/>
      <c r="AE46" s="47"/>
      <c r="AF46" s="29"/>
      <c r="AG46" s="26"/>
      <c r="AH46" s="47"/>
      <c r="AI46" s="47"/>
      <c r="AJ46" s="29"/>
      <c r="AK46" s="26"/>
      <c r="AL46" s="47"/>
      <c r="AM46" s="47"/>
      <c r="AN46" s="29"/>
      <c r="AO46" s="26"/>
      <c r="AP46" s="47"/>
      <c r="AQ46" s="47"/>
      <c r="AR46" s="29"/>
      <c r="AS46" s="26"/>
      <c r="AT46" s="47"/>
      <c r="AU46" s="47"/>
      <c r="AV46" s="29"/>
      <c r="AW46" s="26"/>
      <c r="AX46" s="47"/>
      <c r="AY46" s="47"/>
      <c r="AZ46" s="29"/>
      <c r="BA46" s="26"/>
      <c r="BB46" s="47"/>
      <c r="BC46" s="47"/>
      <c r="BD46" s="29"/>
      <c r="BE46" s="108" t="s">
        <v>478</v>
      </c>
      <c r="BF46" s="33">
        <v>0.5</v>
      </c>
      <c r="BG46" s="33">
        <v>0.5</v>
      </c>
      <c r="BH46" s="29"/>
      <c r="BI46" s="108" t="s">
        <v>484</v>
      </c>
      <c r="BJ46" s="47">
        <v>0.5</v>
      </c>
      <c r="BK46" s="47">
        <v>0.5</v>
      </c>
      <c r="BL46" s="29"/>
      <c r="BM46" s="108" t="s">
        <v>484</v>
      </c>
      <c r="BN46" s="196">
        <f t="shared" si="1"/>
        <v>1</v>
      </c>
      <c r="BO46" s="35">
        <f t="shared" si="8"/>
        <v>0.05</v>
      </c>
      <c r="BP46" s="36">
        <f t="shared" si="9"/>
        <v>0</v>
      </c>
      <c r="BQ46" s="174">
        <f t="shared" si="3"/>
        <v>0</v>
      </c>
      <c r="BR46" s="197">
        <f t="shared" si="4"/>
        <v>0</v>
      </c>
    </row>
    <row r="47" spans="2:70" s="25" customFormat="1" ht="45.75" thickBot="1" x14ac:dyDescent="0.3">
      <c r="B47" s="205"/>
      <c r="C47" s="205"/>
      <c r="D47" s="205"/>
      <c r="E47" s="26"/>
      <c r="F47" s="205"/>
      <c r="G47" s="102"/>
      <c r="H47" s="279"/>
      <c r="I47" s="112" t="s">
        <v>342</v>
      </c>
      <c r="J47" s="29"/>
      <c r="K47" s="113">
        <v>0.05</v>
      </c>
      <c r="L47" s="262"/>
      <c r="M47" s="112" t="s">
        <v>343</v>
      </c>
      <c r="N47" s="112" t="s">
        <v>344</v>
      </c>
      <c r="O47" s="114">
        <v>44013</v>
      </c>
      <c r="P47" s="99">
        <v>44196</v>
      </c>
      <c r="Q47" s="29"/>
      <c r="R47" s="47"/>
      <c r="S47" s="47"/>
      <c r="T47" s="29"/>
      <c r="U47" s="26"/>
      <c r="V47" s="47"/>
      <c r="W47" s="47"/>
      <c r="X47" s="29"/>
      <c r="Y47" s="26"/>
      <c r="Z47" s="47"/>
      <c r="AA47" s="47"/>
      <c r="AB47" s="29"/>
      <c r="AC47" s="26"/>
      <c r="AD47" s="47"/>
      <c r="AE47" s="47"/>
      <c r="AF47" s="29"/>
      <c r="AG47" s="26"/>
      <c r="AH47" s="47"/>
      <c r="AI47" s="47"/>
      <c r="AJ47" s="29"/>
      <c r="AK47" s="26"/>
      <c r="AL47" s="47"/>
      <c r="AM47" s="47"/>
      <c r="AN47" s="29"/>
      <c r="AO47" s="26"/>
      <c r="AP47" s="47"/>
      <c r="AQ47" s="47"/>
      <c r="AR47" s="29"/>
      <c r="AS47" s="26"/>
      <c r="AT47" s="47"/>
      <c r="AU47" s="47"/>
      <c r="AV47" s="29"/>
      <c r="AW47" s="26"/>
      <c r="AX47" s="47"/>
      <c r="AY47" s="47"/>
      <c r="AZ47" s="29"/>
      <c r="BA47" s="26"/>
      <c r="BB47" s="47"/>
      <c r="BC47" s="47"/>
      <c r="BD47" s="29"/>
      <c r="BE47" s="115" t="s">
        <v>478</v>
      </c>
      <c r="BF47" s="33"/>
      <c r="BG47" s="33"/>
      <c r="BH47" s="29"/>
      <c r="BI47" s="115" t="s">
        <v>478</v>
      </c>
      <c r="BJ47" s="47">
        <v>1</v>
      </c>
      <c r="BK47" s="47">
        <v>0</v>
      </c>
      <c r="BL47" s="29"/>
      <c r="BM47" s="108" t="s">
        <v>492</v>
      </c>
      <c r="BN47" s="196">
        <f t="shared" si="1"/>
        <v>0</v>
      </c>
      <c r="BO47" s="35">
        <f t="shared" si="8"/>
        <v>0</v>
      </c>
      <c r="BP47" s="36">
        <f t="shared" si="9"/>
        <v>0</v>
      </c>
      <c r="BQ47" s="174">
        <f t="shared" si="3"/>
        <v>0</v>
      </c>
      <c r="BR47" s="197">
        <f t="shared" si="4"/>
        <v>0</v>
      </c>
    </row>
    <row r="48" spans="2:70" s="25" customFormat="1" ht="15.75" thickBot="1" x14ac:dyDescent="0.3">
      <c r="B48" s="205"/>
      <c r="C48" s="205"/>
      <c r="D48" s="205"/>
      <c r="E48" s="26"/>
      <c r="F48" s="205"/>
      <c r="G48" s="102"/>
      <c r="H48" s="278" t="s">
        <v>268</v>
      </c>
      <c r="I48" s="109" t="s">
        <v>276</v>
      </c>
      <c r="J48" s="29"/>
      <c r="K48" s="110">
        <v>0.05</v>
      </c>
      <c r="L48" s="261">
        <v>15</v>
      </c>
      <c r="M48" s="116" t="s">
        <v>324</v>
      </c>
      <c r="N48" s="109" t="s">
        <v>276</v>
      </c>
      <c r="O48" s="111">
        <v>44013</v>
      </c>
      <c r="P48" s="111">
        <v>44196</v>
      </c>
      <c r="Q48" s="29"/>
      <c r="R48" s="47"/>
      <c r="S48" s="47"/>
      <c r="T48" s="29"/>
      <c r="U48" s="26"/>
      <c r="V48" s="47"/>
      <c r="W48" s="47"/>
      <c r="X48" s="29"/>
      <c r="Y48" s="26"/>
      <c r="Z48" s="47"/>
      <c r="AA48" s="47"/>
      <c r="AB48" s="29"/>
      <c r="AC48" s="26"/>
      <c r="AD48" s="47"/>
      <c r="AE48" s="47"/>
      <c r="AF48" s="29"/>
      <c r="AG48" s="26"/>
      <c r="AH48" s="47"/>
      <c r="AI48" s="47"/>
      <c r="AJ48" s="29"/>
      <c r="AK48" s="26"/>
      <c r="AL48" s="47"/>
      <c r="AM48" s="47"/>
      <c r="AN48" s="29"/>
      <c r="AO48" s="26"/>
      <c r="AP48" s="47"/>
      <c r="AQ48" s="47"/>
      <c r="AR48" s="29"/>
      <c r="AS48" s="26"/>
      <c r="AT48" s="47"/>
      <c r="AU48" s="47"/>
      <c r="AV48" s="29"/>
      <c r="AW48" s="26"/>
      <c r="AX48" s="47"/>
      <c r="AY48" s="47"/>
      <c r="AZ48" s="29"/>
      <c r="BA48" s="26"/>
      <c r="BB48" s="47"/>
      <c r="BC48" s="47"/>
      <c r="BD48" s="29"/>
      <c r="BE48" s="301" t="s">
        <v>479</v>
      </c>
      <c r="BF48" s="33"/>
      <c r="BG48" s="33"/>
      <c r="BH48" s="29"/>
      <c r="BI48" s="301" t="s">
        <v>479</v>
      </c>
      <c r="BJ48" s="47">
        <v>1</v>
      </c>
      <c r="BK48" s="47">
        <v>1</v>
      </c>
      <c r="BL48" s="29"/>
      <c r="BM48" s="301" t="s">
        <v>479</v>
      </c>
      <c r="BN48" s="196">
        <f t="shared" si="1"/>
        <v>1</v>
      </c>
      <c r="BO48" s="35">
        <f t="shared" si="8"/>
        <v>0.05</v>
      </c>
      <c r="BP48" s="36">
        <f t="shared" si="9"/>
        <v>0</v>
      </c>
      <c r="BQ48" s="174">
        <f t="shared" si="3"/>
        <v>0</v>
      </c>
      <c r="BR48" s="197">
        <f t="shared" si="4"/>
        <v>0</v>
      </c>
    </row>
    <row r="49" spans="2:70" s="25" customFormat="1" ht="15.75" customHeight="1" thickBot="1" x14ac:dyDescent="0.3">
      <c r="B49" s="205"/>
      <c r="C49" s="205"/>
      <c r="D49" s="205"/>
      <c r="E49" s="26"/>
      <c r="F49" s="205"/>
      <c r="G49" s="102"/>
      <c r="H49" s="278"/>
      <c r="I49" s="109" t="s">
        <v>277</v>
      </c>
      <c r="J49" s="29"/>
      <c r="K49" s="110">
        <v>0.05</v>
      </c>
      <c r="L49" s="261"/>
      <c r="M49" s="116" t="s">
        <v>325</v>
      </c>
      <c r="N49" s="109" t="s">
        <v>277</v>
      </c>
      <c r="O49" s="107">
        <v>44013</v>
      </c>
      <c r="P49" s="107">
        <v>44196</v>
      </c>
      <c r="Q49" s="29"/>
      <c r="R49" s="47"/>
      <c r="S49" s="47"/>
      <c r="T49" s="29"/>
      <c r="U49" s="26"/>
      <c r="V49" s="47"/>
      <c r="W49" s="47"/>
      <c r="X49" s="29"/>
      <c r="Y49" s="26"/>
      <c r="Z49" s="47"/>
      <c r="AA49" s="47"/>
      <c r="AB49" s="29"/>
      <c r="AC49" s="26"/>
      <c r="AD49" s="47"/>
      <c r="AE49" s="47"/>
      <c r="AF49" s="29"/>
      <c r="AG49" s="26"/>
      <c r="AH49" s="47"/>
      <c r="AI49" s="47"/>
      <c r="AJ49" s="29"/>
      <c r="AK49" s="26"/>
      <c r="AL49" s="47"/>
      <c r="AM49" s="47"/>
      <c r="AN49" s="29"/>
      <c r="AO49" s="26"/>
      <c r="AP49" s="47"/>
      <c r="AQ49" s="47"/>
      <c r="AR49" s="29"/>
      <c r="AS49" s="26"/>
      <c r="AT49" s="47"/>
      <c r="AU49" s="47"/>
      <c r="AV49" s="29"/>
      <c r="AW49" s="26"/>
      <c r="AX49" s="47"/>
      <c r="AY49" s="47"/>
      <c r="AZ49" s="29"/>
      <c r="BA49" s="26"/>
      <c r="BB49" s="47"/>
      <c r="BC49" s="47"/>
      <c r="BD49" s="29"/>
      <c r="BE49" s="301"/>
      <c r="BF49" s="33"/>
      <c r="BG49" s="33"/>
      <c r="BH49" s="29"/>
      <c r="BI49" s="301"/>
      <c r="BJ49" s="47">
        <v>1</v>
      </c>
      <c r="BK49" s="47">
        <v>1</v>
      </c>
      <c r="BL49" s="29"/>
      <c r="BM49" s="301"/>
      <c r="BN49" s="196">
        <f t="shared" si="1"/>
        <v>1</v>
      </c>
      <c r="BO49" s="35">
        <f t="shared" si="8"/>
        <v>0.05</v>
      </c>
      <c r="BP49" s="36">
        <f t="shared" si="9"/>
        <v>0</v>
      </c>
      <c r="BQ49" s="174">
        <f t="shared" si="3"/>
        <v>0</v>
      </c>
      <c r="BR49" s="197">
        <f t="shared" si="4"/>
        <v>0</v>
      </c>
    </row>
    <row r="50" spans="2:70" s="25" customFormat="1" ht="210.75" thickBot="1" x14ac:dyDescent="0.3">
      <c r="B50" s="205"/>
      <c r="C50" s="205"/>
      <c r="D50" s="205"/>
      <c r="E50" s="26"/>
      <c r="F50" s="205"/>
      <c r="G50" s="102"/>
      <c r="H50" s="279"/>
      <c r="I50" s="112" t="s">
        <v>278</v>
      </c>
      <c r="J50" s="29"/>
      <c r="K50" s="113">
        <v>0.05</v>
      </c>
      <c r="L50" s="262"/>
      <c r="M50" s="117" t="s">
        <v>326</v>
      </c>
      <c r="N50" s="112" t="s">
        <v>278</v>
      </c>
      <c r="O50" s="107">
        <v>44013</v>
      </c>
      <c r="P50" s="107">
        <v>44196</v>
      </c>
      <c r="Q50" s="29"/>
      <c r="R50" s="47"/>
      <c r="S50" s="47"/>
      <c r="T50" s="29"/>
      <c r="U50" s="26"/>
      <c r="V50" s="47"/>
      <c r="W50" s="47"/>
      <c r="X50" s="29"/>
      <c r="Y50" s="26"/>
      <c r="Z50" s="47"/>
      <c r="AA50" s="47"/>
      <c r="AB50" s="29"/>
      <c r="AC50" s="26"/>
      <c r="AD50" s="47"/>
      <c r="AE50" s="47"/>
      <c r="AF50" s="29"/>
      <c r="AG50" s="26"/>
      <c r="AH50" s="47"/>
      <c r="AI50" s="47"/>
      <c r="AJ50" s="29"/>
      <c r="AK50" s="26"/>
      <c r="AL50" s="47"/>
      <c r="AM50" s="47"/>
      <c r="AN50" s="29"/>
      <c r="AO50" s="26"/>
      <c r="AP50" s="47"/>
      <c r="AQ50" s="47"/>
      <c r="AR50" s="29"/>
      <c r="AS50" s="26"/>
      <c r="AT50" s="47"/>
      <c r="AU50" s="47"/>
      <c r="AV50" s="29"/>
      <c r="AW50" s="26"/>
      <c r="AX50" s="47"/>
      <c r="AY50" s="47"/>
      <c r="AZ50" s="29"/>
      <c r="BA50" s="26"/>
      <c r="BB50" s="47"/>
      <c r="BC50" s="47"/>
      <c r="BD50" s="29"/>
      <c r="BE50" s="115" t="s">
        <v>478</v>
      </c>
      <c r="BF50" s="33"/>
      <c r="BG50" s="33"/>
      <c r="BH50" s="29"/>
      <c r="BI50" s="108" t="s">
        <v>485</v>
      </c>
      <c r="BJ50" s="47">
        <v>1</v>
      </c>
      <c r="BK50" s="47">
        <v>1</v>
      </c>
      <c r="BL50" s="29"/>
      <c r="BM50" s="108" t="s">
        <v>493</v>
      </c>
      <c r="BN50" s="196">
        <f t="shared" si="1"/>
        <v>1</v>
      </c>
      <c r="BO50" s="35">
        <f t="shared" si="8"/>
        <v>0.05</v>
      </c>
      <c r="BP50" s="36">
        <f t="shared" si="9"/>
        <v>0</v>
      </c>
      <c r="BQ50" s="174">
        <f t="shared" si="3"/>
        <v>0</v>
      </c>
      <c r="BR50" s="197">
        <f t="shared" si="4"/>
        <v>0</v>
      </c>
    </row>
    <row r="51" spans="2:70" s="25" customFormat="1" x14ac:dyDescent="0.25">
      <c r="B51" s="205"/>
      <c r="C51" s="205"/>
      <c r="D51" s="205"/>
      <c r="E51" s="26"/>
      <c r="F51" s="205"/>
      <c r="G51" s="102"/>
      <c r="H51" s="204" t="s">
        <v>269</v>
      </c>
      <c r="I51" s="263" t="s">
        <v>279</v>
      </c>
      <c r="J51" s="29"/>
      <c r="K51" s="266">
        <v>0</v>
      </c>
      <c r="L51" s="269"/>
      <c r="M51" s="26" t="s">
        <v>289</v>
      </c>
      <c r="N51" s="43" t="s">
        <v>294</v>
      </c>
      <c r="O51" s="46">
        <v>44105</v>
      </c>
      <c r="P51" s="46">
        <v>44196</v>
      </c>
      <c r="Q51" s="29"/>
      <c r="R51" s="47"/>
      <c r="S51" s="47"/>
      <c r="T51" s="29"/>
      <c r="U51" s="26"/>
      <c r="V51" s="47"/>
      <c r="W51" s="47"/>
      <c r="X51" s="29"/>
      <c r="Y51" s="26"/>
      <c r="Z51" s="47"/>
      <c r="AA51" s="47"/>
      <c r="AB51" s="29"/>
      <c r="AC51" s="26"/>
      <c r="AD51" s="47"/>
      <c r="AE51" s="47"/>
      <c r="AF51" s="29"/>
      <c r="AG51" s="26"/>
      <c r="AH51" s="47"/>
      <c r="AI51" s="47"/>
      <c r="AJ51" s="29"/>
      <c r="AK51" s="26"/>
      <c r="AL51" s="47"/>
      <c r="AM51" s="47"/>
      <c r="AN51" s="29"/>
      <c r="AO51" s="26"/>
      <c r="AP51" s="47"/>
      <c r="AQ51" s="47"/>
      <c r="AR51" s="29"/>
      <c r="AS51" s="26"/>
      <c r="AT51" s="47"/>
      <c r="AU51" s="47"/>
      <c r="AV51" s="29"/>
      <c r="AW51" s="26"/>
      <c r="AX51" s="47"/>
      <c r="AY51" s="47"/>
      <c r="AZ51" s="29"/>
      <c r="BA51" s="26"/>
      <c r="BB51" s="47"/>
      <c r="BC51" s="47"/>
      <c r="BD51" s="29"/>
      <c r="BE51" s="103"/>
      <c r="BF51" s="33">
        <v>0.5</v>
      </c>
      <c r="BG51" s="33">
        <v>0.5</v>
      </c>
      <c r="BH51" s="29"/>
      <c r="BI51" s="103"/>
      <c r="BJ51" s="47">
        <v>0.5</v>
      </c>
      <c r="BK51" s="47">
        <v>0.5</v>
      </c>
      <c r="BL51" s="29"/>
      <c r="BM51" s="103"/>
      <c r="BN51" s="196">
        <f t="shared" si="1"/>
        <v>1</v>
      </c>
      <c r="BO51" s="35">
        <f t="shared" si="8"/>
        <v>0</v>
      </c>
      <c r="BP51" s="36">
        <f t="shared" si="9"/>
        <v>0</v>
      </c>
      <c r="BQ51" s="174">
        <f t="shared" si="3"/>
        <v>0</v>
      </c>
      <c r="BR51" s="197">
        <f t="shared" si="4"/>
        <v>0</v>
      </c>
    </row>
    <row r="52" spans="2:70" s="25" customFormat="1" x14ac:dyDescent="0.25">
      <c r="B52" s="205"/>
      <c r="C52" s="205"/>
      <c r="D52" s="205"/>
      <c r="E52" s="26"/>
      <c r="F52" s="205"/>
      <c r="G52" s="102"/>
      <c r="H52" s="205"/>
      <c r="I52" s="264"/>
      <c r="J52" s="29"/>
      <c r="K52" s="267"/>
      <c r="L52" s="270"/>
      <c r="M52" s="26" t="s">
        <v>290</v>
      </c>
      <c r="N52" s="43" t="s">
        <v>295</v>
      </c>
      <c r="O52" s="46">
        <v>44105</v>
      </c>
      <c r="P52" s="46">
        <v>44196</v>
      </c>
      <c r="Q52" s="29"/>
      <c r="R52" s="47"/>
      <c r="S52" s="47"/>
      <c r="T52" s="29"/>
      <c r="U52" s="26"/>
      <c r="V52" s="47"/>
      <c r="W52" s="47"/>
      <c r="X52" s="29"/>
      <c r="Y52" s="26"/>
      <c r="Z52" s="47"/>
      <c r="AA52" s="47"/>
      <c r="AB52" s="29"/>
      <c r="AC52" s="26"/>
      <c r="AD52" s="47"/>
      <c r="AE52" s="47"/>
      <c r="AF52" s="29"/>
      <c r="AG52" s="26"/>
      <c r="AH52" s="47"/>
      <c r="AI52" s="47"/>
      <c r="AJ52" s="29"/>
      <c r="AK52" s="26"/>
      <c r="AL52" s="47"/>
      <c r="AM52" s="47"/>
      <c r="AN52" s="29"/>
      <c r="AO52" s="26"/>
      <c r="AP52" s="47"/>
      <c r="AQ52" s="47"/>
      <c r="AR52" s="29"/>
      <c r="AS52" s="26"/>
      <c r="AT52" s="47"/>
      <c r="AU52" s="47"/>
      <c r="AV52" s="29"/>
      <c r="AW52" s="26"/>
      <c r="AX52" s="47"/>
      <c r="AY52" s="47"/>
      <c r="AZ52" s="29"/>
      <c r="BA52" s="26"/>
      <c r="BB52" s="47"/>
      <c r="BC52" s="47"/>
      <c r="BD52" s="29"/>
      <c r="BE52" s="103"/>
      <c r="BF52" s="33">
        <v>0.5</v>
      </c>
      <c r="BG52" s="33">
        <v>0.5</v>
      </c>
      <c r="BH52" s="29"/>
      <c r="BI52" s="103"/>
      <c r="BJ52" s="47">
        <v>0.5</v>
      </c>
      <c r="BK52" s="47">
        <v>0.5</v>
      </c>
      <c r="BL52" s="29"/>
      <c r="BM52" s="103"/>
      <c r="BN52" s="196">
        <f t="shared" si="1"/>
        <v>1</v>
      </c>
      <c r="BO52" s="35">
        <f t="shared" si="8"/>
        <v>0</v>
      </c>
      <c r="BP52" s="36">
        <f t="shared" si="9"/>
        <v>0</v>
      </c>
      <c r="BQ52" s="174">
        <f t="shared" si="3"/>
        <v>0</v>
      </c>
      <c r="BR52" s="197">
        <f t="shared" si="4"/>
        <v>0</v>
      </c>
    </row>
    <row r="53" spans="2:70" s="25" customFormat="1" x14ac:dyDescent="0.25">
      <c r="B53" s="205"/>
      <c r="C53" s="205"/>
      <c r="D53" s="205"/>
      <c r="E53" s="26"/>
      <c r="F53" s="205"/>
      <c r="G53" s="102"/>
      <c r="H53" s="206"/>
      <c r="I53" s="265"/>
      <c r="J53" s="29"/>
      <c r="K53" s="268"/>
      <c r="L53" s="271"/>
      <c r="M53" s="26" t="s">
        <v>291</v>
      </c>
      <c r="N53" s="43" t="s">
        <v>296</v>
      </c>
      <c r="O53" s="46">
        <v>44105</v>
      </c>
      <c r="P53" s="46">
        <v>44196</v>
      </c>
      <c r="Q53" s="29"/>
      <c r="R53" s="47"/>
      <c r="S53" s="47"/>
      <c r="T53" s="29"/>
      <c r="U53" s="26"/>
      <c r="V53" s="47"/>
      <c r="W53" s="47"/>
      <c r="X53" s="29"/>
      <c r="Y53" s="26"/>
      <c r="Z53" s="47"/>
      <c r="AA53" s="47"/>
      <c r="AB53" s="29"/>
      <c r="AC53" s="26"/>
      <c r="AD53" s="47"/>
      <c r="AE53" s="47"/>
      <c r="AF53" s="29"/>
      <c r="AG53" s="26"/>
      <c r="AH53" s="47"/>
      <c r="AI53" s="47"/>
      <c r="AJ53" s="29"/>
      <c r="AK53" s="26"/>
      <c r="AL53" s="47"/>
      <c r="AM53" s="47"/>
      <c r="AN53" s="29"/>
      <c r="AO53" s="26"/>
      <c r="AP53" s="47"/>
      <c r="AQ53" s="47"/>
      <c r="AR53" s="29"/>
      <c r="AS53" s="26"/>
      <c r="AT53" s="47"/>
      <c r="AU53" s="47"/>
      <c r="AV53" s="29"/>
      <c r="AW53" s="26"/>
      <c r="AX53" s="47"/>
      <c r="AY53" s="47"/>
      <c r="AZ53" s="29"/>
      <c r="BA53" s="26"/>
      <c r="BB53" s="47"/>
      <c r="BC53" s="47"/>
      <c r="BD53" s="29"/>
      <c r="BE53" s="103"/>
      <c r="BF53" s="33">
        <v>0.5</v>
      </c>
      <c r="BG53" s="33">
        <v>0.5</v>
      </c>
      <c r="BH53" s="29"/>
      <c r="BI53" s="103"/>
      <c r="BJ53" s="47">
        <v>0.5</v>
      </c>
      <c r="BK53" s="47">
        <v>0.5</v>
      </c>
      <c r="BL53" s="29"/>
      <c r="BM53" s="103"/>
      <c r="BN53" s="196">
        <f t="shared" si="1"/>
        <v>1</v>
      </c>
      <c r="BO53" s="35">
        <f t="shared" si="8"/>
        <v>0</v>
      </c>
      <c r="BP53" s="36">
        <f t="shared" si="9"/>
        <v>0</v>
      </c>
      <c r="BQ53" s="174">
        <f t="shared" si="3"/>
        <v>0</v>
      </c>
      <c r="BR53" s="197">
        <f t="shared" si="4"/>
        <v>0</v>
      </c>
    </row>
    <row r="54" spans="2:70" s="25" customFormat="1" ht="45" customHeight="1" x14ac:dyDescent="0.25">
      <c r="B54" s="205"/>
      <c r="C54" s="205"/>
      <c r="D54" s="205"/>
      <c r="E54" s="26"/>
      <c r="F54" s="205"/>
      <c r="G54" s="102"/>
      <c r="H54" s="43" t="s">
        <v>270</v>
      </c>
      <c r="I54" s="118" t="s">
        <v>280</v>
      </c>
      <c r="J54" s="29"/>
      <c r="K54" s="47">
        <v>0</v>
      </c>
      <c r="L54" s="26"/>
      <c r="M54" s="26" t="s">
        <v>292</v>
      </c>
      <c r="N54" s="43" t="s">
        <v>297</v>
      </c>
      <c r="O54" s="46">
        <v>44105</v>
      </c>
      <c r="P54" s="46">
        <v>44196</v>
      </c>
      <c r="Q54" s="29"/>
      <c r="R54" s="47"/>
      <c r="S54" s="47"/>
      <c r="T54" s="29"/>
      <c r="U54" s="26"/>
      <c r="V54" s="47"/>
      <c r="W54" s="47"/>
      <c r="X54" s="29"/>
      <c r="Y54" s="26"/>
      <c r="Z54" s="47"/>
      <c r="AA54" s="47"/>
      <c r="AB54" s="29"/>
      <c r="AC54" s="26"/>
      <c r="AD54" s="47"/>
      <c r="AE54" s="47"/>
      <c r="AF54" s="29"/>
      <c r="AG54" s="26"/>
      <c r="AH54" s="47"/>
      <c r="AI54" s="47"/>
      <c r="AJ54" s="29"/>
      <c r="AK54" s="26"/>
      <c r="AL54" s="47"/>
      <c r="AM54" s="47"/>
      <c r="AN54" s="29"/>
      <c r="AO54" s="26"/>
      <c r="AP54" s="47"/>
      <c r="AQ54" s="47"/>
      <c r="AR54" s="29"/>
      <c r="AS54" s="26"/>
      <c r="AT54" s="47"/>
      <c r="AU54" s="47"/>
      <c r="AV54" s="29"/>
      <c r="AW54" s="26"/>
      <c r="AX54" s="47"/>
      <c r="AY54" s="47"/>
      <c r="AZ54" s="29"/>
      <c r="BA54" s="26"/>
      <c r="BB54" s="47"/>
      <c r="BC54" s="47"/>
      <c r="BD54" s="29"/>
      <c r="BE54" s="103"/>
      <c r="BF54" s="33">
        <v>0.5</v>
      </c>
      <c r="BG54" s="33">
        <v>0</v>
      </c>
      <c r="BH54" s="29"/>
      <c r="BI54" s="103"/>
      <c r="BJ54" s="47">
        <v>0.5</v>
      </c>
      <c r="BK54" s="47">
        <v>0.5</v>
      </c>
      <c r="BL54" s="29"/>
      <c r="BM54" s="103"/>
      <c r="BN54" s="196">
        <f t="shared" si="1"/>
        <v>0.5</v>
      </c>
      <c r="BO54" s="35">
        <f t="shared" si="8"/>
        <v>0</v>
      </c>
      <c r="BP54" s="36">
        <f t="shared" si="9"/>
        <v>0</v>
      </c>
      <c r="BQ54" s="174">
        <f t="shared" si="3"/>
        <v>0</v>
      </c>
      <c r="BR54" s="197">
        <f t="shared" si="4"/>
        <v>0</v>
      </c>
    </row>
    <row r="55" spans="2:70" s="25" customFormat="1" ht="409.5" x14ac:dyDescent="0.25">
      <c r="B55" s="205"/>
      <c r="C55" s="205"/>
      <c r="D55" s="205"/>
      <c r="E55" s="26"/>
      <c r="F55" s="205"/>
      <c r="G55" s="102"/>
      <c r="H55" s="204" t="s">
        <v>271</v>
      </c>
      <c r="I55" s="119" t="s">
        <v>281</v>
      </c>
      <c r="J55" s="29"/>
      <c r="K55" s="47">
        <v>0.15</v>
      </c>
      <c r="L55" s="120">
        <v>0</v>
      </c>
      <c r="M55" s="119" t="s">
        <v>335</v>
      </c>
      <c r="N55" s="43" t="s">
        <v>298</v>
      </c>
      <c r="O55" s="46">
        <v>44105</v>
      </c>
      <c r="P55" s="46">
        <v>44196</v>
      </c>
      <c r="Q55" s="29"/>
      <c r="R55" s="47"/>
      <c r="S55" s="47"/>
      <c r="T55" s="29"/>
      <c r="U55" s="26"/>
      <c r="V55" s="47"/>
      <c r="W55" s="47"/>
      <c r="X55" s="29"/>
      <c r="Y55" s="26"/>
      <c r="Z55" s="47"/>
      <c r="AA55" s="47"/>
      <c r="AB55" s="29"/>
      <c r="AC55" s="26"/>
      <c r="AD55" s="47"/>
      <c r="AE55" s="47"/>
      <c r="AF55" s="29"/>
      <c r="AG55" s="26"/>
      <c r="AH55" s="47"/>
      <c r="AI55" s="47"/>
      <c r="AJ55" s="29"/>
      <c r="AK55" s="26"/>
      <c r="AL55" s="47"/>
      <c r="AM55" s="47"/>
      <c r="AN55" s="29"/>
      <c r="AO55" s="26"/>
      <c r="AP55" s="47"/>
      <c r="AQ55" s="47"/>
      <c r="AR55" s="29"/>
      <c r="AS55" s="26"/>
      <c r="AT55" s="47"/>
      <c r="AU55" s="47"/>
      <c r="AV55" s="29"/>
      <c r="AW55" s="26"/>
      <c r="AX55" s="47"/>
      <c r="AY55" s="47"/>
      <c r="AZ55" s="29"/>
      <c r="BA55" s="26"/>
      <c r="BB55" s="47"/>
      <c r="BC55" s="47"/>
      <c r="BD55" s="29"/>
      <c r="BE55" s="103"/>
      <c r="BF55" s="33">
        <v>0.5</v>
      </c>
      <c r="BG55" s="33">
        <v>0.95</v>
      </c>
      <c r="BH55" s="29"/>
      <c r="BI55" s="121" t="s">
        <v>486</v>
      </c>
      <c r="BJ55" s="47"/>
      <c r="BK55" s="47"/>
      <c r="BL55" s="29"/>
      <c r="BM55" s="103"/>
      <c r="BN55" s="196">
        <f>AQ55+AU55+AY55+BC55+BG55+BK55</f>
        <v>0.95</v>
      </c>
      <c r="BO55" s="35">
        <f t="shared" si="8"/>
        <v>0.14249999999999999</v>
      </c>
      <c r="BP55" s="36">
        <f t="shared" si="9"/>
        <v>0</v>
      </c>
      <c r="BQ55" s="174">
        <f t="shared" si="3"/>
        <v>0</v>
      </c>
      <c r="BR55" s="197">
        <f t="shared" si="4"/>
        <v>0</v>
      </c>
    </row>
    <row r="56" spans="2:70" s="25" customFormat="1" ht="409.5" x14ac:dyDescent="0.25">
      <c r="B56" s="205"/>
      <c r="C56" s="205"/>
      <c r="D56" s="205"/>
      <c r="E56" s="26"/>
      <c r="F56" s="205"/>
      <c r="G56" s="102"/>
      <c r="H56" s="205"/>
      <c r="I56" s="43" t="s">
        <v>282</v>
      </c>
      <c r="J56" s="29"/>
      <c r="K56" s="47">
        <v>0.2</v>
      </c>
      <c r="L56" s="120">
        <v>0</v>
      </c>
      <c r="M56" s="43" t="s">
        <v>334</v>
      </c>
      <c r="N56" s="43" t="s">
        <v>298</v>
      </c>
      <c r="O56" s="46">
        <v>44105</v>
      </c>
      <c r="P56" s="46">
        <v>44196</v>
      </c>
      <c r="Q56" s="29"/>
      <c r="R56" s="47"/>
      <c r="S56" s="47"/>
      <c r="T56" s="29"/>
      <c r="U56" s="26"/>
      <c r="V56" s="47"/>
      <c r="W56" s="47"/>
      <c r="X56" s="29"/>
      <c r="Y56" s="26"/>
      <c r="Z56" s="47"/>
      <c r="AA56" s="47"/>
      <c r="AB56" s="29"/>
      <c r="AC56" s="26"/>
      <c r="AD56" s="47"/>
      <c r="AE56" s="47"/>
      <c r="AF56" s="29"/>
      <c r="AG56" s="26"/>
      <c r="AH56" s="47"/>
      <c r="AI56" s="47"/>
      <c r="AJ56" s="29"/>
      <c r="AK56" s="26"/>
      <c r="AL56" s="47"/>
      <c r="AM56" s="47"/>
      <c r="AN56" s="29"/>
      <c r="AO56" s="26"/>
      <c r="AP56" s="47"/>
      <c r="AQ56" s="47"/>
      <c r="AR56" s="29"/>
      <c r="AS56" s="26"/>
      <c r="AT56" s="47"/>
      <c r="AU56" s="47"/>
      <c r="AV56" s="29"/>
      <c r="AW56" s="26"/>
      <c r="AX56" s="47"/>
      <c r="AY56" s="47"/>
      <c r="AZ56" s="29"/>
      <c r="BA56" s="26"/>
      <c r="BB56" s="47"/>
      <c r="BC56" s="47"/>
      <c r="BD56" s="29"/>
      <c r="BE56" s="103"/>
      <c r="BF56" s="33">
        <v>0.5</v>
      </c>
      <c r="BG56" s="33">
        <v>0.98</v>
      </c>
      <c r="BH56" s="29"/>
      <c r="BI56" s="121" t="s">
        <v>487</v>
      </c>
      <c r="BJ56" s="47"/>
      <c r="BK56" s="47"/>
      <c r="BL56" s="29"/>
      <c r="BM56" s="103"/>
      <c r="BN56" s="196">
        <f>AQ56+AU56+AY56+BC56+BG56+BK56</f>
        <v>0.98</v>
      </c>
      <c r="BO56" s="35">
        <f t="shared" si="8"/>
        <v>0.19600000000000001</v>
      </c>
      <c r="BP56" s="36">
        <f t="shared" si="9"/>
        <v>0</v>
      </c>
      <c r="BQ56" s="174">
        <f t="shared" si="3"/>
        <v>0</v>
      </c>
      <c r="BR56" s="197">
        <f t="shared" si="4"/>
        <v>0</v>
      </c>
    </row>
    <row r="57" spans="2:70" s="25" customFormat="1" ht="409.5" x14ac:dyDescent="0.25">
      <c r="B57" s="205"/>
      <c r="C57" s="205"/>
      <c r="D57" s="205"/>
      <c r="E57" s="26"/>
      <c r="F57" s="205"/>
      <c r="G57" s="102"/>
      <c r="H57" s="205"/>
      <c r="I57" s="43" t="s">
        <v>283</v>
      </c>
      <c r="J57" s="29">
        <v>27852000</v>
      </c>
      <c r="K57" s="47">
        <v>0.3</v>
      </c>
      <c r="L57" s="120">
        <v>0</v>
      </c>
      <c r="M57" s="43" t="s">
        <v>333</v>
      </c>
      <c r="N57" s="43" t="s">
        <v>298</v>
      </c>
      <c r="O57" s="46">
        <v>44105</v>
      </c>
      <c r="P57" s="46">
        <v>44196</v>
      </c>
      <c r="Q57" s="29">
        <v>27852000</v>
      </c>
      <c r="R57" s="47"/>
      <c r="S57" s="47"/>
      <c r="T57" s="29"/>
      <c r="U57" s="26"/>
      <c r="V57" s="47"/>
      <c r="W57" s="47"/>
      <c r="X57" s="29"/>
      <c r="Y57" s="26"/>
      <c r="Z57" s="47"/>
      <c r="AA57" s="47"/>
      <c r="AB57" s="29"/>
      <c r="AC57" s="26"/>
      <c r="AD57" s="47"/>
      <c r="AE57" s="47"/>
      <c r="AF57" s="29"/>
      <c r="AG57" s="26"/>
      <c r="AH57" s="47"/>
      <c r="AI57" s="47"/>
      <c r="AJ57" s="29"/>
      <c r="AK57" s="26"/>
      <c r="AL57" s="47"/>
      <c r="AM57" s="47"/>
      <c r="AN57" s="29"/>
      <c r="AO57" s="26"/>
      <c r="AP57" s="47"/>
      <c r="AQ57" s="47"/>
      <c r="AR57" s="29"/>
      <c r="AS57" s="26"/>
      <c r="AT57" s="47"/>
      <c r="AU57" s="47"/>
      <c r="AV57" s="29"/>
      <c r="AW57" s="26"/>
      <c r="AX57" s="47"/>
      <c r="AY57" s="47"/>
      <c r="AZ57" s="29"/>
      <c r="BA57" s="26"/>
      <c r="BB57" s="47"/>
      <c r="BC57" s="47"/>
      <c r="BD57" s="29"/>
      <c r="BE57" s="103"/>
      <c r="BF57" s="33">
        <v>0.5</v>
      </c>
      <c r="BG57" s="33">
        <v>0.88</v>
      </c>
      <c r="BH57" s="29"/>
      <c r="BI57" s="121" t="s">
        <v>488</v>
      </c>
      <c r="BJ57" s="47"/>
      <c r="BK57" s="47"/>
      <c r="BL57" s="29"/>
      <c r="BM57" s="103"/>
      <c r="BN57" s="196">
        <f t="shared" ref="BN57:BN65" si="10">AQ57+AU57+AY57+BC57+BG57+BK57</f>
        <v>0.88</v>
      </c>
      <c r="BO57" s="35">
        <f t="shared" si="8"/>
        <v>0.26400000000000001</v>
      </c>
      <c r="BP57" s="36">
        <f t="shared" si="9"/>
        <v>27852000</v>
      </c>
      <c r="BQ57" s="174">
        <f t="shared" si="3"/>
        <v>0</v>
      </c>
      <c r="BR57" s="197">
        <f t="shared" si="4"/>
        <v>0</v>
      </c>
    </row>
    <row r="58" spans="2:70" s="25" customFormat="1" ht="409.5" x14ac:dyDescent="0.25">
      <c r="B58" s="205"/>
      <c r="C58" s="205"/>
      <c r="D58" s="205"/>
      <c r="E58" s="26"/>
      <c r="F58" s="205"/>
      <c r="G58" s="102"/>
      <c r="H58" s="205"/>
      <c r="I58" s="43" t="s">
        <v>284</v>
      </c>
      <c r="J58" s="29">
        <v>199755606</v>
      </c>
      <c r="K58" s="47">
        <v>0.2</v>
      </c>
      <c r="L58" s="120">
        <v>0</v>
      </c>
      <c r="M58" s="43" t="s">
        <v>332</v>
      </c>
      <c r="N58" s="43" t="s">
        <v>298</v>
      </c>
      <c r="O58" s="46">
        <v>44105</v>
      </c>
      <c r="P58" s="46">
        <v>44196</v>
      </c>
      <c r="Q58" s="29">
        <v>199755606</v>
      </c>
      <c r="R58" s="47"/>
      <c r="S58" s="47"/>
      <c r="T58" s="29"/>
      <c r="U58" s="26"/>
      <c r="V58" s="47"/>
      <c r="W58" s="47"/>
      <c r="X58" s="29"/>
      <c r="Y58" s="26"/>
      <c r="Z58" s="47"/>
      <c r="AA58" s="47"/>
      <c r="AB58" s="29"/>
      <c r="AC58" s="26"/>
      <c r="AD58" s="47"/>
      <c r="AE58" s="47"/>
      <c r="AF58" s="29"/>
      <c r="AG58" s="26"/>
      <c r="AH58" s="47"/>
      <c r="AI58" s="47"/>
      <c r="AJ58" s="29"/>
      <c r="AK58" s="26"/>
      <c r="AL58" s="47"/>
      <c r="AM58" s="47"/>
      <c r="AN58" s="29"/>
      <c r="AO58" s="26"/>
      <c r="AP58" s="47"/>
      <c r="AQ58" s="47"/>
      <c r="AR58" s="29"/>
      <c r="AS58" s="26"/>
      <c r="AT58" s="47"/>
      <c r="AU58" s="47"/>
      <c r="AV58" s="29"/>
      <c r="AW58" s="26"/>
      <c r="AX58" s="47"/>
      <c r="AY58" s="47"/>
      <c r="AZ58" s="29"/>
      <c r="BA58" s="26"/>
      <c r="BB58" s="47"/>
      <c r="BC58" s="47"/>
      <c r="BD58" s="29"/>
      <c r="BE58" s="103"/>
      <c r="BF58" s="33">
        <v>0.5</v>
      </c>
      <c r="BG58" s="33">
        <v>0.95</v>
      </c>
      <c r="BH58" s="29"/>
      <c r="BI58" s="121" t="s">
        <v>489</v>
      </c>
      <c r="BJ58" s="47"/>
      <c r="BK58" s="47"/>
      <c r="BL58" s="29"/>
      <c r="BM58" s="103"/>
      <c r="BN58" s="196">
        <f t="shared" si="10"/>
        <v>0.95</v>
      </c>
      <c r="BO58" s="35">
        <f t="shared" si="8"/>
        <v>0.19</v>
      </c>
      <c r="BP58" s="36">
        <f t="shared" si="9"/>
        <v>199755606</v>
      </c>
      <c r="BQ58" s="174">
        <f t="shared" si="3"/>
        <v>0</v>
      </c>
      <c r="BR58" s="197">
        <f t="shared" si="4"/>
        <v>0</v>
      </c>
    </row>
    <row r="59" spans="2:70" s="25" customFormat="1" ht="409.5" x14ac:dyDescent="0.25">
      <c r="B59" s="205"/>
      <c r="C59" s="205"/>
      <c r="D59" s="205"/>
      <c r="E59" s="26"/>
      <c r="F59" s="205"/>
      <c r="G59" s="102"/>
      <c r="H59" s="206"/>
      <c r="I59" s="43" t="s">
        <v>285</v>
      </c>
      <c r="J59" s="29">
        <v>62865274</v>
      </c>
      <c r="K59" s="47">
        <v>0.15</v>
      </c>
      <c r="L59" s="122">
        <v>0</v>
      </c>
      <c r="M59" s="43" t="s">
        <v>331</v>
      </c>
      <c r="N59" s="43" t="s">
        <v>298</v>
      </c>
      <c r="O59" s="46">
        <v>44105</v>
      </c>
      <c r="P59" s="46">
        <v>44196</v>
      </c>
      <c r="Q59" s="29">
        <v>62865274</v>
      </c>
      <c r="R59" s="47"/>
      <c r="S59" s="47"/>
      <c r="T59" s="29"/>
      <c r="U59" s="26"/>
      <c r="V59" s="47"/>
      <c r="W59" s="47"/>
      <c r="X59" s="29"/>
      <c r="Y59" s="26"/>
      <c r="Z59" s="47"/>
      <c r="AA59" s="47"/>
      <c r="AB59" s="29"/>
      <c r="AC59" s="26"/>
      <c r="AD59" s="47"/>
      <c r="AE59" s="47"/>
      <c r="AF59" s="29"/>
      <c r="AG59" s="26"/>
      <c r="AH59" s="47"/>
      <c r="AI59" s="47"/>
      <c r="AJ59" s="29"/>
      <c r="AK59" s="26"/>
      <c r="AL59" s="47"/>
      <c r="AM59" s="47"/>
      <c r="AN59" s="29"/>
      <c r="AO59" s="26"/>
      <c r="AP59" s="47"/>
      <c r="AQ59" s="47"/>
      <c r="AR59" s="29"/>
      <c r="AS59" s="26"/>
      <c r="AT59" s="47"/>
      <c r="AU59" s="47"/>
      <c r="AV59" s="29"/>
      <c r="AW59" s="26"/>
      <c r="AX59" s="47"/>
      <c r="AY59" s="47"/>
      <c r="AZ59" s="29"/>
      <c r="BA59" s="26"/>
      <c r="BB59" s="47"/>
      <c r="BC59" s="47"/>
      <c r="BD59" s="29"/>
      <c r="BE59" s="103"/>
      <c r="BF59" s="33">
        <v>0.5</v>
      </c>
      <c r="BG59" s="33">
        <v>0.95</v>
      </c>
      <c r="BH59" s="29"/>
      <c r="BI59" s="121" t="s">
        <v>490</v>
      </c>
      <c r="BJ59" s="47"/>
      <c r="BK59" s="47"/>
      <c r="BL59" s="29"/>
      <c r="BM59" s="103"/>
      <c r="BN59" s="196">
        <f t="shared" si="10"/>
        <v>0.95</v>
      </c>
      <c r="BO59" s="35">
        <f t="shared" si="8"/>
        <v>0.14249999999999999</v>
      </c>
      <c r="BP59" s="36">
        <f t="shared" si="9"/>
        <v>62865274</v>
      </c>
      <c r="BQ59" s="174">
        <f t="shared" si="3"/>
        <v>0</v>
      </c>
      <c r="BR59" s="197">
        <f t="shared" si="4"/>
        <v>0</v>
      </c>
    </row>
    <row r="60" spans="2:70" s="25" customFormat="1" ht="75.75" thickBot="1" x14ac:dyDescent="0.3">
      <c r="B60" s="206"/>
      <c r="C60" s="205"/>
      <c r="D60" s="205"/>
      <c r="E60" s="26"/>
      <c r="F60" s="205"/>
      <c r="G60" s="102"/>
      <c r="H60" s="44" t="s">
        <v>272</v>
      </c>
      <c r="I60" s="44" t="s">
        <v>345</v>
      </c>
      <c r="J60" s="29">
        <v>0</v>
      </c>
      <c r="K60" s="47">
        <v>1</v>
      </c>
      <c r="L60" s="122">
        <v>0</v>
      </c>
      <c r="M60" s="44" t="s">
        <v>346</v>
      </c>
      <c r="N60" s="44" t="s">
        <v>347</v>
      </c>
      <c r="O60" s="46">
        <v>44013</v>
      </c>
      <c r="P60" s="46">
        <v>44196</v>
      </c>
      <c r="Q60" s="29"/>
      <c r="R60" s="47"/>
      <c r="S60" s="47"/>
      <c r="T60" s="29"/>
      <c r="U60" s="26"/>
      <c r="V60" s="47"/>
      <c r="W60" s="47"/>
      <c r="X60" s="29"/>
      <c r="Y60" s="26"/>
      <c r="Z60" s="47"/>
      <c r="AA60" s="47"/>
      <c r="AB60" s="29"/>
      <c r="AC60" s="26"/>
      <c r="AD60" s="47"/>
      <c r="AE60" s="47"/>
      <c r="AF60" s="29"/>
      <c r="AG60" s="26"/>
      <c r="AH60" s="47"/>
      <c r="AI60" s="47"/>
      <c r="AJ60" s="29"/>
      <c r="AK60" s="26"/>
      <c r="AL60" s="47"/>
      <c r="AM60" s="47"/>
      <c r="AN60" s="29"/>
      <c r="AO60" s="26"/>
      <c r="AP60" s="47"/>
      <c r="AQ60" s="47"/>
      <c r="AR60" s="29"/>
      <c r="AS60" s="26"/>
      <c r="AT60" s="47"/>
      <c r="AU60" s="47"/>
      <c r="AV60" s="29"/>
      <c r="AW60" s="26"/>
      <c r="AX60" s="47"/>
      <c r="AY60" s="47"/>
      <c r="AZ60" s="29"/>
      <c r="BA60" s="26"/>
      <c r="BB60" s="47"/>
      <c r="BC60" s="47"/>
      <c r="BD60" s="29"/>
      <c r="BE60" s="123"/>
      <c r="BF60" s="33">
        <v>0.25</v>
      </c>
      <c r="BG60" s="33">
        <v>0</v>
      </c>
      <c r="BH60" s="29"/>
      <c r="BI60" s="124" t="s">
        <v>491</v>
      </c>
      <c r="BJ60" s="47">
        <v>0.75</v>
      </c>
      <c r="BK60" s="47">
        <v>0</v>
      </c>
      <c r="BL60" s="29"/>
      <c r="BM60" s="124" t="s">
        <v>491</v>
      </c>
      <c r="BN60" s="196">
        <f t="shared" si="10"/>
        <v>0</v>
      </c>
      <c r="BO60" s="35">
        <f t="shared" si="8"/>
        <v>0</v>
      </c>
      <c r="BP60" s="36">
        <f t="shared" si="9"/>
        <v>0</v>
      </c>
      <c r="BQ60" s="174">
        <f t="shared" si="3"/>
        <v>0</v>
      </c>
      <c r="BR60" s="197">
        <f t="shared" si="4"/>
        <v>0</v>
      </c>
    </row>
    <row r="61" spans="2:70" s="25" customFormat="1" ht="15" customHeight="1" x14ac:dyDescent="0.25">
      <c r="B61" s="202" t="s">
        <v>34</v>
      </c>
      <c r="C61" s="205"/>
      <c r="D61" s="205"/>
      <c r="E61" s="26"/>
      <c r="F61" s="205"/>
      <c r="G61" s="204" t="s">
        <v>56</v>
      </c>
      <c r="H61" s="204" t="s">
        <v>119</v>
      </c>
      <c r="I61" s="204" t="s">
        <v>120</v>
      </c>
      <c r="J61" s="29">
        <v>0</v>
      </c>
      <c r="K61" s="272">
        <v>0.5</v>
      </c>
      <c r="L61" s="26"/>
      <c r="M61" s="118" t="s">
        <v>121</v>
      </c>
      <c r="N61" s="118" t="s">
        <v>122</v>
      </c>
      <c r="O61" s="31">
        <v>44013</v>
      </c>
      <c r="P61" s="31">
        <v>44196</v>
      </c>
      <c r="Q61" s="29">
        <v>0</v>
      </c>
      <c r="R61" s="47">
        <v>0</v>
      </c>
      <c r="S61" s="47">
        <v>0</v>
      </c>
      <c r="T61" s="29">
        <v>0</v>
      </c>
      <c r="U61" s="26"/>
      <c r="V61" s="47">
        <v>0</v>
      </c>
      <c r="W61" s="47">
        <v>0</v>
      </c>
      <c r="X61" s="29">
        <v>0</v>
      </c>
      <c r="Y61" s="26"/>
      <c r="Z61" s="47">
        <v>0</v>
      </c>
      <c r="AA61" s="47">
        <v>0</v>
      </c>
      <c r="AB61" s="29">
        <v>0</v>
      </c>
      <c r="AC61" s="26"/>
      <c r="AD61" s="47">
        <v>0</v>
      </c>
      <c r="AE61" s="47">
        <v>0</v>
      </c>
      <c r="AF61" s="29">
        <v>0</v>
      </c>
      <c r="AG61" s="26"/>
      <c r="AH61" s="47">
        <v>0</v>
      </c>
      <c r="AI61" s="47">
        <v>0</v>
      </c>
      <c r="AJ61" s="29">
        <v>0</v>
      </c>
      <c r="AK61" s="26"/>
      <c r="AL61" s="47">
        <v>0</v>
      </c>
      <c r="AM61" s="47">
        <v>0</v>
      </c>
      <c r="AN61" s="29">
        <v>0</v>
      </c>
      <c r="AO61" s="26"/>
      <c r="AP61" s="47">
        <v>0.2</v>
      </c>
      <c r="AQ61" s="47">
        <v>0.2</v>
      </c>
      <c r="AR61" s="29">
        <v>0</v>
      </c>
      <c r="AS61" s="43" t="s">
        <v>543</v>
      </c>
      <c r="AT61" s="47">
        <v>0.1</v>
      </c>
      <c r="AU61" s="47">
        <v>0.1</v>
      </c>
      <c r="AV61" s="29">
        <v>0</v>
      </c>
      <c r="AW61" s="43" t="s">
        <v>546</v>
      </c>
      <c r="AX61" s="47">
        <v>0.1</v>
      </c>
      <c r="AY61" s="47">
        <v>0.1</v>
      </c>
      <c r="AZ61" s="29">
        <v>0</v>
      </c>
      <c r="BA61" s="125" t="s">
        <v>355</v>
      </c>
      <c r="BB61" s="47">
        <v>0.2</v>
      </c>
      <c r="BC61" s="47">
        <v>0.2</v>
      </c>
      <c r="BD61" s="29">
        <v>0</v>
      </c>
      <c r="BE61" s="26" t="s">
        <v>355</v>
      </c>
      <c r="BF61" s="47">
        <v>0.2</v>
      </c>
      <c r="BG61" s="47">
        <v>0.2</v>
      </c>
      <c r="BH61" s="29">
        <v>0</v>
      </c>
      <c r="BI61" s="43" t="s">
        <v>550</v>
      </c>
      <c r="BJ61" s="47">
        <v>0.2</v>
      </c>
      <c r="BK61" s="47">
        <v>0.2</v>
      </c>
      <c r="BL61" s="29">
        <v>0</v>
      </c>
      <c r="BM61" s="43" t="s">
        <v>555</v>
      </c>
      <c r="BN61" s="196">
        <f t="shared" si="10"/>
        <v>1</v>
      </c>
      <c r="BO61" s="35">
        <f t="shared" si="8"/>
        <v>0.5</v>
      </c>
      <c r="BP61" s="36">
        <f t="shared" si="9"/>
        <v>0</v>
      </c>
      <c r="BQ61" s="174">
        <f t="shared" si="3"/>
        <v>0.4</v>
      </c>
      <c r="BR61" s="197">
        <f t="shared" si="4"/>
        <v>0.2</v>
      </c>
    </row>
    <row r="62" spans="2:70" s="25" customFormat="1" ht="150" x14ac:dyDescent="0.25">
      <c r="B62" s="214"/>
      <c r="C62" s="205"/>
      <c r="D62" s="205"/>
      <c r="E62" s="26"/>
      <c r="F62" s="205"/>
      <c r="G62" s="205"/>
      <c r="H62" s="206"/>
      <c r="I62" s="206"/>
      <c r="J62" s="29">
        <v>0</v>
      </c>
      <c r="K62" s="206"/>
      <c r="L62" s="26"/>
      <c r="M62" s="30" t="s">
        <v>123</v>
      </c>
      <c r="N62" s="118" t="s">
        <v>124</v>
      </c>
      <c r="O62" s="31">
        <v>44013</v>
      </c>
      <c r="P62" s="31">
        <v>44196</v>
      </c>
      <c r="Q62" s="29">
        <v>0</v>
      </c>
      <c r="R62" s="47">
        <v>0</v>
      </c>
      <c r="S62" s="47">
        <v>0</v>
      </c>
      <c r="T62" s="29">
        <v>0</v>
      </c>
      <c r="U62" s="26"/>
      <c r="V62" s="47">
        <v>0</v>
      </c>
      <c r="W62" s="47">
        <v>0</v>
      </c>
      <c r="X62" s="29">
        <v>0</v>
      </c>
      <c r="Y62" s="26"/>
      <c r="Z62" s="47">
        <v>0</v>
      </c>
      <c r="AA62" s="47">
        <v>0</v>
      </c>
      <c r="AB62" s="29">
        <v>0</v>
      </c>
      <c r="AC62" s="26"/>
      <c r="AD62" s="47">
        <v>0</v>
      </c>
      <c r="AE62" s="47">
        <v>0</v>
      </c>
      <c r="AF62" s="29">
        <v>0</v>
      </c>
      <c r="AG62" s="26"/>
      <c r="AH62" s="47">
        <v>0</v>
      </c>
      <c r="AI62" s="47">
        <v>0</v>
      </c>
      <c r="AJ62" s="29">
        <v>0</v>
      </c>
      <c r="AK62" s="26"/>
      <c r="AL62" s="47">
        <v>0</v>
      </c>
      <c r="AM62" s="47">
        <v>0</v>
      </c>
      <c r="AN62" s="29">
        <v>0</v>
      </c>
      <c r="AO62" s="26"/>
      <c r="AP62" s="47">
        <v>0.2</v>
      </c>
      <c r="AQ62" s="47">
        <v>0.2</v>
      </c>
      <c r="AR62" s="29">
        <v>0</v>
      </c>
      <c r="AS62" s="43" t="s">
        <v>544</v>
      </c>
      <c r="AT62" s="47">
        <v>0.1</v>
      </c>
      <c r="AU62" s="47">
        <v>0.1</v>
      </c>
      <c r="AV62" s="29">
        <v>0</v>
      </c>
      <c r="AW62" s="43" t="s">
        <v>547</v>
      </c>
      <c r="AX62" s="47">
        <v>0.1</v>
      </c>
      <c r="AY62" s="47">
        <v>0.1</v>
      </c>
      <c r="AZ62" s="29">
        <v>0</v>
      </c>
      <c r="BA62" s="125" t="s">
        <v>356</v>
      </c>
      <c r="BB62" s="47">
        <v>0.2</v>
      </c>
      <c r="BC62" s="47">
        <v>0.2</v>
      </c>
      <c r="BD62" s="29">
        <v>0</v>
      </c>
      <c r="BE62" s="26" t="s">
        <v>355</v>
      </c>
      <c r="BF62" s="47">
        <v>0.2</v>
      </c>
      <c r="BG62" s="47">
        <v>0.2</v>
      </c>
      <c r="BH62" s="29">
        <v>0</v>
      </c>
      <c r="BI62" s="43" t="s">
        <v>551</v>
      </c>
      <c r="BJ62" s="47">
        <v>0.2</v>
      </c>
      <c r="BK62" s="47">
        <v>0.2</v>
      </c>
      <c r="BL62" s="29">
        <v>0</v>
      </c>
      <c r="BM62" s="43" t="s">
        <v>556</v>
      </c>
      <c r="BN62" s="196">
        <f t="shared" si="10"/>
        <v>1</v>
      </c>
      <c r="BO62" s="35">
        <f t="shared" si="2"/>
        <v>0</v>
      </c>
      <c r="BP62" s="36">
        <f t="shared" si="0"/>
        <v>0</v>
      </c>
      <c r="BQ62" s="174">
        <f t="shared" si="3"/>
        <v>0.4</v>
      </c>
      <c r="BR62" s="197">
        <f t="shared" si="4"/>
        <v>0</v>
      </c>
    </row>
    <row r="63" spans="2:70" s="25" customFormat="1" ht="409.5" x14ac:dyDescent="0.25">
      <c r="B63" s="214"/>
      <c r="C63" s="205"/>
      <c r="D63" s="205"/>
      <c r="E63" s="26"/>
      <c r="F63" s="205"/>
      <c r="G63" s="205"/>
      <c r="H63" s="240" t="s">
        <v>125</v>
      </c>
      <c r="I63" s="204" t="s">
        <v>126</v>
      </c>
      <c r="J63" s="29">
        <v>0</v>
      </c>
      <c r="K63" s="234">
        <v>0.5</v>
      </c>
      <c r="L63" s="26"/>
      <c r="M63" s="26" t="s">
        <v>127</v>
      </c>
      <c r="N63" s="26" t="s">
        <v>128</v>
      </c>
      <c r="O63" s="31">
        <v>44013</v>
      </c>
      <c r="P63" s="31">
        <v>44196</v>
      </c>
      <c r="Q63" s="29">
        <v>0</v>
      </c>
      <c r="R63" s="47">
        <v>0</v>
      </c>
      <c r="S63" s="47">
        <v>0</v>
      </c>
      <c r="T63" s="29">
        <v>0</v>
      </c>
      <c r="U63" s="26"/>
      <c r="V63" s="47">
        <v>0</v>
      </c>
      <c r="W63" s="47">
        <v>0</v>
      </c>
      <c r="X63" s="29">
        <v>0</v>
      </c>
      <c r="Y63" s="26"/>
      <c r="Z63" s="47">
        <v>0</v>
      </c>
      <c r="AA63" s="47">
        <v>0</v>
      </c>
      <c r="AB63" s="29">
        <v>0</v>
      </c>
      <c r="AC63" s="26"/>
      <c r="AD63" s="47">
        <v>0</v>
      </c>
      <c r="AE63" s="47">
        <v>0</v>
      </c>
      <c r="AF63" s="29">
        <v>0</v>
      </c>
      <c r="AG63" s="26"/>
      <c r="AH63" s="47">
        <v>0</v>
      </c>
      <c r="AI63" s="47">
        <v>0</v>
      </c>
      <c r="AJ63" s="29">
        <v>0</v>
      </c>
      <c r="AK63" s="26"/>
      <c r="AL63" s="47">
        <v>0</v>
      </c>
      <c r="AM63" s="47">
        <v>0</v>
      </c>
      <c r="AN63" s="29">
        <v>0</v>
      </c>
      <c r="AO63" s="26"/>
      <c r="AP63" s="47">
        <v>0.2</v>
      </c>
      <c r="AQ63" s="47">
        <v>0.2</v>
      </c>
      <c r="AR63" s="29">
        <v>0</v>
      </c>
      <c r="AS63" s="44" t="s">
        <v>545</v>
      </c>
      <c r="AT63" s="47">
        <v>0.1</v>
      </c>
      <c r="AU63" s="47">
        <v>0.1</v>
      </c>
      <c r="AV63" s="29">
        <v>0</v>
      </c>
      <c r="AW63" s="44" t="s">
        <v>548</v>
      </c>
      <c r="AX63" s="47">
        <v>0.1</v>
      </c>
      <c r="AY63" s="47">
        <v>0.1</v>
      </c>
      <c r="AZ63" s="29">
        <v>0</v>
      </c>
      <c r="BA63" s="26" t="s">
        <v>357</v>
      </c>
      <c r="BB63" s="47">
        <v>0.2</v>
      </c>
      <c r="BC63" s="47">
        <v>0.2</v>
      </c>
      <c r="BD63" s="29">
        <v>0</v>
      </c>
      <c r="BE63" s="26" t="s">
        <v>357</v>
      </c>
      <c r="BF63" s="47">
        <v>0.2</v>
      </c>
      <c r="BG63" s="47">
        <v>0.2</v>
      </c>
      <c r="BH63" s="29">
        <v>0</v>
      </c>
      <c r="BI63" s="43" t="s">
        <v>552</v>
      </c>
      <c r="BJ63" s="47">
        <v>0.2</v>
      </c>
      <c r="BK63" s="47">
        <v>0.2</v>
      </c>
      <c r="BL63" s="29">
        <v>0</v>
      </c>
      <c r="BM63" s="43" t="s">
        <v>557</v>
      </c>
      <c r="BN63" s="196">
        <f t="shared" si="10"/>
        <v>1</v>
      </c>
      <c r="BO63" s="35">
        <f t="shared" si="2"/>
        <v>0.5</v>
      </c>
      <c r="BP63" s="36">
        <f t="shared" si="0"/>
        <v>0</v>
      </c>
      <c r="BQ63" s="174">
        <f t="shared" si="3"/>
        <v>0.4</v>
      </c>
      <c r="BR63" s="197">
        <f t="shared" si="4"/>
        <v>0.2</v>
      </c>
    </row>
    <row r="64" spans="2:70" s="25" customFormat="1" ht="195" x14ac:dyDescent="0.25">
      <c r="B64" s="214"/>
      <c r="C64" s="205"/>
      <c r="D64" s="205"/>
      <c r="E64" s="26"/>
      <c r="F64" s="205"/>
      <c r="G64" s="205"/>
      <c r="H64" s="241"/>
      <c r="I64" s="205"/>
      <c r="J64" s="29">
        <v>0</v>
      </c>
      <c r="K64" s="235"/>
      <c r="L64" s="26"/>
      <c r="M64" s="26" t="s">
        <v>131</v>
      </c>
      <c r="N64" s="26" t="s">
        <v>129</v>
      </c>
      <c r="O64" s="31">
        <v>44013</v>
      </c>
      <c r="P64" s="31">
        <v>44196</v>
      </c>
      <c r="Q64" s="29">
        <v>0</v>
      </c>
      <c r="R64" s="47">
        <v>0</v>
      </c>
      <c r="S64" s="47">
        <v>0</v>
      </c>
      <c r="T64" s="29">
        <v>0</v>
      </c>
      <c r="U64" s="26"/>
      <c r="V64" s="47">
        <v>0</v>
      </c>
      <c r="W64" s="47">
        <v>0</v>
      </c>
      <c r="X64" s="29">
        <v>0</v>
      </c>
      <c r="Y64" s="26"/>
      <c r="Z64" s="47">
        <v>0</v>
      </c>
      <c r="AA64" s="47">
        <v>0</v>
      </c>
      <c r="AB64" s="29">
        <v>0</v>
      </c>
      <c r="AC64" s="26"/>
      <c r="AD64" s="47">
        <v>0</v>
      </c>
      <c r="AE64" s="47">
        <v>0</v>
      </c>
      <c r="AF64" s="29">
        <v>0</v>
      </c>
      <c r="AG64" s="26"/>
      <c r="AH64" s="47">
        <v>0</v>
      </c>
      <c r="AI64" s="47">
        <v>0</v>
      </c>
      <c r="AJ64" s="29">
        <v>0</v>
      </c>
      <c r="AK64" s="26"/>
      <c r="AL64" s="47">
        <v>0</v>
      </c>
      <c r="AM64" s="47">
        <v>0</v>
      </c>
      <c r="AN64" s="29">
        <v>0</v>
      </c>
      <c r="AO64" s="26"/>
      <c r="AP64" s="47">
        <v>0</v>
      </c>
      <c r="AQ64" s="47">
        <v>0</v>
      </c>
      <c r="AR64" s="29">
        <v>0</v>
      </c>
      <c r="AS64" s="26"/>
      <c r="AT64" s="47">
        <v>0</v>
      </c>
      <c r="AU64" s="47">
        <v>0</v>
      </c>
      <c r="AV64" s="29">
        <v>0</v>
      </c>
      <c r="AW64" s="43" t="s">
        <v>549</v>
      </c>
      <c r="AX64" s="47">
        <v>0</v>
      </c>
      <c r="AY64" s="47">
        <v>0</v>
      </c>
      <c r="AZ64" s="29">
        <v>0</v>
      </c>
      <c r="BA64" s="26"/>
      <c r="BB64" s="47">
        <v>0</v>
      </c>
      <c r="BC64" s="47">
        <v>0</v>
      </c>
      <c r="BD64" s="29">
        <v>0</v>
      </c>
      <c r="BE64" s="26"/>
      <c r="BF64" s="47">
        <v>1</v>
      </c>
      <c r="BG64" s="47">
        <v>1</v>
      </c>
      <c r="BH64" s="29">
        <v>0</v>
      </c>
      <c r="BI64" s="43" t="s">
        <v>553</v>
      </c>
      <c r="BJ64" s="47">
        <v>0.5</v>
      </c>
      <c r="BK64" s="47">
        <v>0</v>
      </c>
      <c r="BL64" s="29">
        <v>0</v>
      </c>
      <c r="BM64" s="43" t="s">
        <v>558</v>
      </c>
      <c r="BN64" s="196">
        <f t="shared" si="10"/>
        <v>1</v>
      </c>
      <c r="BO64" s="35">
        <f t="shared" si="2"/>
        <v>0</v>
      </c>
      <c r="BP64" s="36">
        <f t="shared" si="0"/>
        <v>0</v>
      </c>
      <c r="BQ64" s="174">
        <f t="shared" si="3"/>
        <v>0</v>
      </c>
      <c r="BR64" s="197">
        <f t="shared" si="4"/>
        <v>0</v>
      </c>
    </row>
    <row r="65" spans="2:70" s="25" customFormat="1" ht="409.5" x14ac:dyDescent="0.25">
      <c r="B65" s="203"/>
      <c r="C65" s="206"/>
      <c r="D65" s="206"/>
      <c r="E65" s="26"/>
      <c r="F65" s="206"/>
      <c r="G65" s="206"/>
      <c r="H65" s="242"/>
      <c r="I65" s="206"/>
      <c r="J65" s="29">
        <v>0</v>
      </c>
      <c r="K65" s="236"/>
      <c r="L65" s="26"/>
      <c r="M65" s="26" t="s">
        <v>132</v>
      </c>
      <c r="N65" s="26" t="s">
        <v>130</v>
      </c>
      <c r="O65" s="31">
        <v>44013</v>
      </c>
      <c r="P65" s="31">
        <v>44196</v>
      </c>
      <c r="Q65" s="29">
        <v>0</v>
      </c>
      <c r="R65" s="47">
        <v>0</v>
      </c>
      <c r="S65" s="47">
        <v>0</v>
      </c>
      <c r="T65" s="29">
        <v>0</v>
      </c>
      <c r="U65" s="26"/>
      <c r="V65" s="47">
        <v>0</v>
      </c>
      <c r="W65" s="47">
        <v>0</v>
      </c>
      <c r="X65" s="29">
        <v>0</v>
      </c>
      <c r="Y65" s="26"/>
      <c r="Z65" s="47">
        <v>0</v>
      </c>
      <c r="AA65" s="47">
        <v>0</v>
      </c>
      <c r="AB65" s="29">
        <v>0</v>
      </c>
      <c r="AC65" s="26"/>
      <c r="AD65" s="47">
        <v>0</v>
      </c>
      <c r="AE65" s="47">
        <v>0</v>
      </c>
      <c r="AF65" s="29">
        <v>0</v>
      </c>
      <c r="AG65" s="26"/>
      <c r="AH65" s="47">
        <v>0</v>
      </c>
      <c r="AI65" s="47">
        <v>0</v>
      </c>
      <c r="AJ65" s="29">
        <v>0</v>
      </c>
      <c r="AK65" s="26"/>
      <c r="AL65" s="47">
        <v>0</v>
      </c>
      <c r="AM65" s="47">
        <v>0</v>
      </c>
      <c r="AN65" s="29">
        <v>0</v>
      </c>
      <c r="AO65" s="26"/>
      <c r="AP65" s="47">
        <v>0</v>
      </c>
      <c r="AQ65" s="47">
        <v>0</v>
      </c>
      <c r="AR65" s="29">
        <v>0</v>
      </c>
      <c r="AS65" s="26"/>
      <c r="AT65" s="47">
        <v>0</v>
      </c>
      <c r="AU65" s="47">
        <v>0</v>
      </c>
      <c r="AV65" s="29">
        <v>0</v>
      </c>
      <c r="AW65" s="26"/>
      <c r="AX65" s="47">
        <v>0</v>
      </c>
      <c r="AY65" s="47">
        <v>0</v>
      </c>
      <c r="AZ65" s="29">
        <v>0</v>
      </c>
      <c r="BA65" s="26"/>
      <c r="BB65" s="47">
        <v>0</v>
      </c>
      <c r="BC65" s="47">
        <v>0</v>
      </c>
      <c r="BD65" s="29">
        <v>0</v>
      </c>
      <c r="BE65" s="26"/>
      <c r="BF65" s="47">
        <v>1</v>
      </c>
      <c r="BG65" s="47">
        <v>1</v>
      </c>
      <c r="BH65" s="29">
        <v>0</v>
      </c>
      <c r="BI65" s="43" t="s">
        <v>554</v>
      </c>
      <c r="BJ65" s="47">
        <v>0.5</v>
      </c>
      <c r="BK65" s="47">
        <v>0</v>
      </c>
      <c r="BL65" s="29">
        <v>0</v>
      </c>
      <c r="BM65" s="43" t="s">
        <v>558</v>
      </c>
      <c r="BN65" s="196">
        <f t="shared" si="10"/>
        <v>1</v>
      </c>
      <c r="BO65" s="35">
        <f t="shared" si="2"/>
        <v>0</v>
      </c>
      <c r="BP65" s="36">
        <f t="shared" si="0"/>
        <v>0</v>
      </c>
      <c r="BQ65" s="174">
        <f t="shared" si="3"/>
        <v>0</v>
      </c>
      <c r="BR65" s="197">
        <f t="shared" si="4"/>
        <v>0</v>
      </c>
    </row>
    <row r="66" spans="2:70" s="25" customFormat="1" ht="24.75" customHeight="1" x14ac:dyDescent="0.25">
      <c r="B66" s="204" t="s">
        <v>35</v>
      </c>
      <c r="C66" s="204" t="s">
        <v>41</v>
      </c>
      <c r="D66" s="202" t="s">
        <v>46</v>
      </c>
      <c r="E66" s="26" t="s">
        <v>351</v>
      </c>
      <c r="F66" s="204" t="s">
        <v>74</v>
      </c>
      <c r="G66" s="202" t="s">
        <v>49</v>
      </c>
      <c r="H66" s="204" t="s">
        <v>133</v>
      </c>
      <c r="I66" s="202" t="s">
        <v>134</v>
      </c>
      <c r="J66" s="29">
        <v>0</v>
      </c>
      <c r="K66" s="234">
        <v>0.4</v>
      </c>
      <c r="L66" s="246" t="s">
        <v>135</v>
      </c>
      <c r="M66" s="45" t="s">
        <v>136</v>
      </c>
      <c r="N66" s="26"/>
      <c r="O66" s="31">
        <v>44013</v>
      </c>
      <c r="P66" s="31">
        <v>44196</v>
      </c>
      <c r="Q66" s="29">
        <v>0</v>
      </c>
      <c r="R66" s="47">
        <v>0</v>
      </c>
      <c r="S66" s="47">
        <v>0</v>
      </c>
      <c r="T66" s="29">
        <v>0</v>
      </c>
      <c r="U66" s="26"/>
      <c r="V66" s="47">
        <v>0</v>
      </c>
      <c r="W66" s="47">
        <v>0</v>
      </c>
      <c r="X66" s="29">
        <v>0</v>
      </c>
      <c r="Y66" s="26"/>
      <c r="Z66" s="47">
        <v>0</v>
      </c>
      <c r="AA66" s="47">
        <v>0</v>
      </c>
      <c r="AB66" s="29">
        <v>0</v>
      </c>
      <c r="AC66" s="26"/>
      <c r="AD66" s="47">
        <v>0</v>
      </c>
      <c r="AE66" s="47">
        <v>0</v>
      </c>
      <c r="AF66" s="29">
        <v>0</v>
      </c>
      <c r="AG66" s="26"/>
      <c r="AH66" s="47">
        <v>0</v>
      </c>
      <c r="AI66" s="47">
        <v>0</v>
      </c>
      <c r="AJ66" s="29">
        <v>0</v>
      </c>
      <c r="AK66" s="26"/>
      <c r="AL66" s="47">
        <v>0</v>
      </c>
      <c r="AM66" s="47">
        <v>0</v>
      </c>
      <c r="AN66" s="29">
        <v>0</v>
      </c>
      <c r="AO66" s="26"/>
      <c r="AP66" s="234">
        <v>0.4</v>
      </c>
      <c r="AQ66" s="298">
        <v>0.4</v>
      </c>
      <c r="AR66" s="29">
        <v>0</v>
      </c>
      <c r="AS66" s="315" t="s">
        <v>428</v>
      </c>
      <c r="AT66" s="234">
        <v>0.2</v>
      </c>
      <c r="AU66" s="298">
        <v>0.2</v>
      </c>
      <c r="AV66" s="29">
        <v>0</v>
      </c>
      <c r="AW66" s="287" t="s">
        <v>435</v>
      </c>
      <c r="AX66" s="234">
        <v>0.1</v>
      </c>
      <c r="AY66" s="298">
        <v>0.1</v>
      </c>
      <c r="AZ66" s="29">
        <v>0</v>
      </c>
      <c r="BA66" s="308" t="s">
        <v>442</v>
      </c>
      <c r="BB66" s="234">
        <v>0.1</v>
      </c>
      <c r="BC66" s="234">
        <v>0.1</v>
      </c>
      <c r="BD66" s="29">
        <v>0</v>
      </c>
      <c r="BE66" s="287" t="s">
        <v>449</v>
      </c>
      <c r="BF66" s="234">
        <v>0.2</v>
      </c>
      <c r="BG66" s="234">
        <v>0.2</v>
      </c>
      <c r="BH66" s="29">
        <v>0</v>
      </c>
      <c r="BI66" s="308" t="s">
        <v>456</v>
      </c>
      <c r="BJ66" s="234">
        <v>0</v>
      </c>
      <c r="BK66" s="234">
        <v>0</v>
      </c>
      <c r="BL66" s="29">
        <v>0</v>
      </c>
      <c r="BM66" s="26"/>
      <c r="BN66" s="321">
        <f>AQ66+AU66+AY66+BC66+BG66+BK66</f>
        <v>1</v>
      </c>
      <c r="BO66" s="321">
        <f t="shared" si="2"/>
        <v>0.4</v>
      </c>
      <c r="BP66" s="36">
        <f t="shared" si="0"/>
        <v>0</v>
      </c>
      <c r="BQ66" s="174">
        <f t="shared" si="3"/>
        <v>0.70000000000000007</v>
      </c>
      <c r="BR66" s="197">
        <f t="shared" si="4"/>
        <v>0.28000000000000003</v>
      </c>
    </row>
    <row r="67" spans="2:70" s="25" customFormat="1" x14ac:dyDescent="0.25">
      <c r="B67" s="205"/>
      <c r="C67" s="205"/>
      <c r="D67" s="214"/>
      <c r="E67" s="26" t="s">
        <v>351</v>
      </c>
      <c r="F67" s="205"/>
      <c r="G67" s="214"/>
      <c r="H67" s="205"/>
      <c r="I67" s="214"/>
      <c r="J67" s="29">
        <v>0</v>
      </c>
      <c r="K67" s="235"/>
      <c r="L67" s="247"/>
      <c r="M67" s="26" t="s">
        <v>137</v>
      </c>
      <c r="N67" s="26"/>
      <c r="O67" s="31">
        <v>44013</v>
      </c>
      <c r="P67" s="31">
        <v>44196</v>
      </c>
      <c r="Q67" s="29">
        <v>0</v>
      </c>
      <c r="R67" s="47">
        <v>0</v>
      </c>
      <c r="S67" s="47">
        <v>0</v>
      </c>
      <c r="T67" s="29">
        <v>0</v>
      </c>
      <c r="U67" s="26"/>
      <c r="V67" s="47">
        <v>0</v>
      </c>
      <c r="W67" s="47">
        <v>0</v>
      </c>
      <c r="X67" s="29">
        <v>0</v>
      </c>
      <c r="Y67" s="26"/>
      <c r="Z67" s="47">
        <v>0</v>
      </c>
      <c r="AA67" s="47">
        <v>0</v>
      </c>
      <c r="AB67" s="29">
        <v>0</v>
      </c>
      <c r="AC67" s="26"/>
      <c r="AD67" s="47">
        <v>0</v>
      </c>
      <c r="AE67" s="47">
        <v>0</v>
      </c>
      <c r="AF67" s="29">
        <v>0</v>
      </c>
      <c r="AG67" s="26"/>
      <c r="AH67" s="47">
        <v>0</v>
      </c>
      <c r="AI67" s="47">
        <v>0</v>
      </c>
      <c r="AJ67" s="29">
        <v>0</v>
      </c>
      <c r="AK67" s="26"/>
      <c r="AL67" s="47">
        <v>0</v>
      </c>
      <c r="AM67" s="47">
        <v>0</v>
      </c>
      <c r="AN67" s="29">
        <v>0</v>
      </c>
      <c r="AO67" s="26"/>
      <c r="AP67" s="235"/>
      <c r="AQ67" s="299"/>
      <c r="AR67" s="29">
        <v>0</v>
      </c>
      <c r="AS67" s="316"/>
      <c r="AT67" s="235"/>
      <c r="AU67" s="299"/>
      <c r="AV67" s="29">
        <v>0</v>
      </c>
      <c r="AW67" s="288"/>
      <c r="AX67" s="235"/>
      <c r="AY67" s="299"/>
      <c r="AZ67" s="29">
        <v>0</v>
      </c>
      <c r="BA67" s="309"/>
      <c r="BB67" s="235"/>
      <c r="BC67" s="235"/>
      <c r="BD67" s="29">
        <v>0</v>
      </c>
      <c r="BE67" s="288"/>
      <c r="BF67" s="235"/>
      <c r="BG67" s="235"/>
      <c r="BH67" s="29">
        <v>0</v>
      </c>
      <c r="BI67" s="309"/>
      <c r="BJ67" s="235"/>
      <c r="BK67" s="235"/>
      <c r="BL67" s="29">
        <v>0</v>
      </c>
      <c r="BM67" s="26"/>
      <c r="BN67" s="322"/>
      <c r="BO67" s="322"/>
      <c r="BP67" s="36">
        <f t="shared" si="0"/>
        <v>0</v>
      </c>
      <c r="BQ67" s="174">
        <f t="shared" si="3"/>
        <v>0</v>
      </c>
      <c r="BR67" s="197">
        <f t="shared" si="4"/>
        <v>0</v>
      </c>
    </row>
    <row r="68" spans="2:70" s="25" customFormat="1" ht="53.25" customHeight="1" x14ac:dyDescent="0.25">
      <c r="B68" s="205"/>
      <c r="C68" s="205"/>
      <c r="D68" s="214"/>
      <c r="E68" s="26" t="s">
        <v>351</v>
      </c>
      <c r="F68" s="205"/>
      <c r="G68" s="214"/>
      <c r="H68" s="206"/>
      <c r="I68" s="203"/>
      <c r="J68" s="29">
        <v>0</v>
      </c>
      <c r="K68" s="236"/>
      <c r="L68" s="248"/>
      <c r="M68" s="43" t="s">
        <v>138</v>
      </c>
      <c r="N68" s="26" t="s">
        <v>139</v>
      </c>
      <c r="O68" s="31">
        <v>44013</v>
      </c>
      <c r="P68" s="31">
        <v>44196</v>
      </c>
      <c r="Q68" s="29">
        <v>0</v>
      </c>
      <c r="R68" s="47">
        <v>0</v>
      </c>
      <c r="S68" s="47">
        <v>0</v>
      </c>
      <c r="T68" s="29">
        <v>0</v>
      </c>
      <c r="U68" s="26"/>
      <c r="V68" s="47">
        <v>0</v>
      </c>
      <c r="W68" s="47">
        <v>0</v>
      </c>
      <c r="X68" s="29">
        <v>0</v>
      </c>
      <c r="Y68" s="26"/>
      <c r="Z68" s="47">
        <v>0</v>
      </c>
      <c r="AA68" s="47">
        <v>0</v>
      </c>
      <c r="AB68" s="29">
        <v>0</v>
      </c>
      <c r="AC68" s="26"/>
      <c r="AD68" s="47">
        <v>0</v>
      </c>
      <c r="AE68" s="47">
        <v>0</v>
      </c>
      <c r="AF68" s="29">
        <v>0</v>
      </c>
      <c r="AG68" s="26"/>
      <c r="AH68" s="47">
        <v>0</v>
      </c>
      <c r="AI68" s="47">
        <v>0</v>
      </c>
      <c r="AJ68" s="29">
        <v>0</v>
      </c>
      <c r="AK68" s="26"/>
      <c r="AL68" s="47">
        <v>0</v>
      </c>
      <c r="AM68" s="47">
        <v>0</v>
      </c>
      <c r="AN68" s="29">
        <v>0</v>
      </c>
      <c r="AO68" s="26"/>
      <c r="AP68" s="236"/>
      <c r="AQ68" s="300"/>
      <c r="AR68" s="29">
        <v>0</v>
      </c>
      <c r="AS68" s="317"/>
      <c r="AT68" s="236"/>
      <c r="AU68" s="300"/>
      <c r="AV68" s="29">
        <v>0</v>
      </c>
      <c r="AW68" s="289"/>
      <c r="AX68" s="236"/>
      <c r="AY68" s="300"/>
      <c r="AZ68" s="29">
        <v>0</v>
      </c>
      <c r="BA68" s="310"/>
      <c r="BB68" s="236"/>
      <c r="BC68" s="236"/>
      <c r="BD68" s="29">
        <v>10</v>
      </c>
      <c r="BE68" s="289"/>
      <c r="BF68" s="236"/>
      <c r="BG68" s="236"/>
      <c r="BH68" s="29">
        <v>0</v>
      </c>
      <c r="BI68" s="310"/>
      <c r="BJ68" s="236"/>
      <c r="BK68" s="236"/>
      <c r="BL68" s="29">
        <v>0</v>
      </c>
      <c r="BM68" s="26"/>
      <c r="BN68" s="323"/>
      <c r="BO68" s="323"/>
      <c r="BP68" s="36">
        <v>0</v>
      </c>
      <c r="BQ68" s="174">
        <f t="shared" si="3"/>
        <v>0</v>
      </c>
      <c r="BR68" s="197">
        <f t="shared" si="4"/>
        <v>0</v>
      </c>
    </row>
    <row r="69" spans="2:70" s="25" customFormat="1" x14ac:dyDescent="0.25">
      <c r="B69" s="205"/>
      <c r="C69" s="205"/>
      <c r="D69" s="214"/>
      <c r="E69" s="26" t="s">
        <v>351</v>
      </c>
      <c r="F69" s="205"/>
      <c r="G69" s="214"/>
      <c r="H69" s="240" t="s">
        <v>140</v>
      </c>
      <c r="I69" s="204" t="s">
        <v>141</v>
      </c>
      <c r="J69" s="29">
        <v>0</v>
      </c>
      <c r="K69" s="234">
        <v>0.2</v>
      </c>
      <c r="L69" s="246" t="s">
        <v>142</v>
      </c>
      <c r="M69" s="26" t="s">
        <v>136</v>
      </c>
      <c r="N69" s="26"/>
      <c r="O69" s="126">
        <v>44089</v>
      </c>
      <c r="P69" s="126">
        <v>44180</v>
      </c>
      <c r="Q69" s="29">
        <v>0</v>
      </c>
      <c r="R69" s="47">
        <v>0</v>
      </c>
      <c r="S69" s="47">
        <v>0</v>
      </c>
      <c r="T69" s="29">
        <v>0</v>
      </c>
      <c r="U69" s="26"/>
      <c r="V69" s="47">
        <v>0</v>
      </c>
      <c r="W69" s="47">
        <v>0</v>
      </c>
      <c r="X69" s="29">
        <v>0</v>
      </c>
      <c r="Y69" s="26"/>
      <c r="Z69" s="47">
        <v>0</v>
      </c>
      <c r="AA69" s="47">
        <v>0</v>
      </c>
      <c r="AB69" s="29">
        <v>0</v>
      </c>
      <c r="AC69" s="26"/>
      <c r="AD69" s="47">
        <v>0</v>
      </c>
      <c r="AE69" s="47">
        <v>0</v>
      </c>
      <c r="AF69" s="29">
        <v>0</v>
      </c>
      <c r="AG69" s="26"/>
      <c r="AH69" s="47">
        <v>0</v>
      </c>
      <c r="AI69" s="47">
        <v>0</v>
      </c>
      <c r="AJ69" s="29">
        <v>0</v>
      </c>
      <c r="AK69" s="26"/>
      <c r="AL69" s="47">
        <v>0</v>
      </c>
      <c r="AM69" s="47">
        <v>0</v>
      </c>
      <c r="AN69" s="29">
        <v>0</v>
      </c>
      <c r="AO69" s="26"/>
      <c r="AP69" s="234">
        <v>0</v>
      </c>
      <c r="AQ69" s="234">
        <v>0</v>
      </c>
      <c r="AR69" s="29">
        <v>0</v>
      </c>
      <c r="AS69" s="290"/>
      <c r="AT69" s="234">
        <v>0</v>
      </c>
      <c r="AU69" s="234">
        <v>0</v>
      </c>
      <c r="AV69" s="29">
        <v>0</v>
      </c>
      <c r="AW69" s="290"/>
      <c r="AX69" s="298">
        <v>0.4</v>
      </c>
      <c r="AY69" s="298">
        <v>0.4</v>
      </c>
      <c r="AZ69" s="29">
        <v>0</v>
      </c>
      <c r="BA69" s="318" t="s">
        <v>443</v>
      </c>
      <c r="BB69" s="234">
        <v>0.4</v>
      </c>
      <c r="BC69" s="234">
        <v>0.4</v>
      </c>
      <c r="BD69" s="29">
        <v>0</v>
      </c>
      <c r="BE69" s="302" t="s">
        <v>450</v>
      </c>
      <c r="BF69" s="234">
        <v>0.2</v>
      </c>
      <c r="BG69" s="234">
        <v>0.2</v>
      </c>
      <c r="BH69" s="29">
        <v>0</v>
      </c>
      <c r="BI69" s="302" t="s">
        <v>457</v>
      </c>
      <c r="BJ69" s="234">
        <v>0</v>
      </c>
      <c r="BK69" s="234">
        <v>0</v>
      </c>
      <c r="BL69" s="29">
        <v>0</v>
      </c>
      <c r="BM69" s="26"/>
      <c r="BN69" s="321">
        <f>AQ69+AU69+AY69+BC69+BG69+BK69</f>
        <v>1</v>
      </c>
      <c r="BO69" s="321">
        <f t="shared" si="2"/>
        <v>0.2</v>
      </c>
      <c r="BP69" s="36">
        <f t="shared" si="0"/>
        <v>0</v>
      </c>
      <c r="BQ69" s="174">
        <f t="shared" si="3"/>
        <v>0.4</v>
      </c>
      <c r="BR69" s="197">
        <f t="shared" si="4"/>
        <v>8.0000000000000016E-2</v>
      </c>
    </row>
    <row r="70" spans="2:70" s="25" customFormat="1" ht="30" x14ac:dyDescent="0.25">
      <c r="B70" s="205"/>
      <c r="C70" s="205"/>
      <c r="D70" s="214"/>
      <c r="E70" s="26" t="s">
        <v>351</v>
      </c>
      <c r="F70" s="205"/>
      <c r="G70" s="214"/>
      <c r="H70" s="241"/>
      <c r="I70" s="205"/>
      <c r="J70" s="29">
        <v>0</v>
      </c>
      <c r="K70" s="235"/>
      <c r="L70" s="247"/>
      <c r="M70" s="43" t="s">
        <v>143</v>
      </c>
      <c r="N70" s="26"/>
      <c r="O70" s="126">
        <v>44089</v>
      </c>
      <c r="P70" s="126">
        <v>44180</v>
      </c>
      <c r="Q70" s="29">
        <v>0</v>
      </c>
      <c r="R70" s="47">
        <v>0</v>
      </c>
      <c r="S70" s="47">
        <v>0</v>
      </c>
      <c r="T70" s="29">
        <v>0</v>
      </c>
      <c r="U70" s="26"/>
      <c r="V70" s="47">
        <v>0</v>
      </c>
      <c r="W70" s="47">
        <v>0</v>
      </c>
      <c r="X70" s="29">
        <v>0</v>
      </c>
      <c r="Y70" s="26"/>
      <c r="Z70" s="47">
        <v>0</v>
      </c>
      <c r="AA70" s="47">
        <v>0</v>
      </c>
      <c r="AB70" s="29">
        <v>0</v>
      </c>
      <c r="AC70" s="26"/>
      <c r="AD70" s="47">
        <v>0</v>
      </c>
      <c r="AE70" s="47">
        <v>0</v>
      </c>
      <c r="AF70" s="29">
        <v>0</v>
      </c>
      <c r="AG70" s="26"/>
      <c r="AH70" s="47">
        <v>0</v>
      </c>
      <c r="AI70" s="47">
        <v>0</v>
      </c>
      <c r="AJ70" s="29">
        <v>0</v>
      </c>
      <c r="AK70" s="26"/>
      <c r="AL70" s="47">
        <v>0</v>
      </c>
      <c r="AM70" s="47">
        <v>0</v>
      </c>
      <c r="AN70" s="29">
        <v>0</v>
      </c>
      <c r="AO70" s="26"/>
      <c r="AP70" s="235"/>
      <c r="AQ70" s="235"/>
      <c r="AR70" s="29">
        <v>0</v>
      </c>
      <c r="AS70" s="291"/>
      <c r="AT70" s="235"/>
      <c r="AU70" s="235"/>
      <c r="AV70" s="29">
        <v>0</v>
      </c>
      <c r="AW70" s="291"/>
      <c r="AX70" s="299"/>
      <c r="AY70" s="299"/>
      <c r="AZ70" s="29">
        <v>0</v>
      </c>
      <c r="BA70" s="319"/>
      <c r="BB70" s="235"/>
      <c r="BC70" s="235"/>
      <c r="BD70" s="29">
        <v>0</v>
      </c>
      <c r="BE70" s="303"/>
      <c r="BF70" s="235"/>
      <c r="BG70" s="235"/>
      <c r="BH70" s="29">
        <v>0</v>
      </c>
      <c r="BI70" s="291"/>
      <c r="BJ70" s="235"/>
      <c r="BK70" s="235"/>
      <c r="BL70" s="29">
        <v>0</v>
      </c>
      <c r="BM70" s="26"/>
      <c r="BN70" s="322"/>
      <c r="BO70" s="322"/>
      <c r="BP70" s="36">
        <f t="shared" si="0"/>
        <v>0</v>
      </c>
      <c r="BQ70" s="174">
        <f t="shared" si="3"/>
        <v>0</v>
      </c>
      <c r="BR70" s="197">
        <f t="shared" si="4"/>
        <v>0</v>
      </c>
    </row>
    <row r="71" spans="2:70" s="25" customFormat="1" ht="45" x14ac:dyDescent="0.25">
      <c r="B71" s="205"/>
      <c r="C71" s="205"/>
      <c r="D71" s="214"/>
      <c r="E71" s="102" t="s">
        <v>351</v>
      </c>
      <c r="F71" s="205"/>
      <c r="G71" s="214"/>
      <c r="H71" s="241"/>
      <c r="I71" s="205"/>
      <c r="J71" s="127">
        <v>0</v>
      </c>
      <c r="K71" s="236"/>
      <c r="L71" s="248"/>
      <c r="M71" s="128" t="s">
        <v>138</v>
      </c>
      <c r="N71" s="102" t="s">
        <v>144</v>
      </c>
      <c r="O71" s="129">
        <v>44089</v>
      </c>
      <c r="P71" s="129">
        <v>44180</v>
      </c>
      <c r="Q71" s="127">
        <v>0</v>
      </c>
      <c r="R71" s="130">
        <v>0</v>
      </c>
      <c r="S71" s="130">
        <v>0</v>
      </c>
      <c r="T71" s="127">
        <v>0</v>
      </c>
      <c r="U71" s="102"/>
      <c r="V71" s="130">
        <v>0</v>
      </c>
      <c r="W71" s="130">
        <v>0</v>
      </c>
      <c r="X71" s="127">
        <v>0</v>
      </c>
      <c r="Y71" s="102"/>
      <c r="Z71" s="130">
        <v>0</v>
      </c>
      <c r="AA71" s="130">
        <v>0</v>
      </c>
      <c r="AB71" s="127">
        <v>0</v>
      </c>
      <c r="AC71" s="102"/>
      <c r="AD71" s="130">
        <v>0</v>
      </c>
      <c r="AE71" s="130">
        <v>0</v>
      </c>
      <c r="AF71" s="127">
        <v>0</v>
      </c>
      <c r="AG71" s="102"/>
      <c r="AH71" s="130">
        <v>0</v>
      </c>
      <c r="AI71" s="130">
        <v>0</v>
      </c>
      <c r="AJ71" s="127">
        <v>0</v>
      </c>
      <c r="AK71" s="102"/>
      <c r="AL71" s="130">
        <v>0</v>
      </c>
      <c r="AM71" s="130">
        <v>0</v>
      </c>
      <c r="AN71" s="127">
        <v>0</v>
      </c>
      <c r="AO71" s="102"/>
      <c r="AP71" s="236"/>
      <c r="AQ71" s="236"/>
      <c r="AR71" s="127">
        <v>0</v>
      </c>
      <c r="AS71" s="292"/>
      <c r="AT71" s="236"/>
      <c r="AU71" s="236"/>
      <c r="AV71" s="29">
        <v>0</v>
      </c>
      <c r="AW71" s="292"/>
      <c r="AX71" s="300"/>
      <c r="AY71" s="300"/>
      <c r="AZ71" s="127">
        <v>0</v>
      </c>
      <c r="BA71" s="320"/>
      <c r="BB71" s="236"/>
      <c r="BC71" s="236"/>
      <c r="BD71" s="127">
        <v>0</v>
      </c>
      <c r="BE71" s="304"/>
      <c r="BF71" s="236"/>
      <c r="BG71" s="236"/>
      <c r="BH71" s="127">
        <v>0</v>
      </c>
      <c r="BI71" s="292"/>
      <c r="BJ71" s="236"/>
      <c r="BK71" s="236"/>
      <c r="BL71" s="127">
        <v>0</v>
      </c>
      <c r="BM71" s="102"/>
      <c r="BN71" s="323"/>
      <c r="BO71" s="323"/>
      <c r="BP71" s="131">
        <f t="shared" si="0"/>
        <v>0</v>
      </c>
      <c r="BQ71" s="174">
        <f t="shared" ref="BQ71:BQ108" si="11">AP71+AT71+AX71+((BB71+BF71+BJ71)*0)</f>
        <v>0</v>
      </c>
      <c r="BR71" s="197">
        <f t="shared" ref="BR71:BR134" si="12">BQ71*K71</f>
        <v>0</v>
      </c>
    </row>
    <row r="72" spans="2:70" s="25" customFormat="1" x14ac:dyDescent="0.25">
      <c r="B72" s="205"/>
      <c r="C72" s="205"/>
      <c r="D72" s="214"/>
      <c r="E72" s="26" t="s">
        <v>351</v>
      </c>
      <c r="F72" s="205"/>
      <c r="G72" s="214"/>
      <c r="H72" s="240" t="s">
        <v>145</v>
      </c>
      <c r="I72" s="202" t="s">
        <v>134</v>
      </c>
      <c r="J72" s="29">
        <v>0</v>
      </c>
      <c r="K72" s="234">
        <v>0.4</v>
      </c>
      <c r="L72" s="240" t="s">
        <v>146</v>
      </c>
      <c r="M72" s="26" t="s">
        <v>136</v>
      </c>
      <c r="N72" s="26"/>
      <c r="O72" s="129">
        <v>44089</v>
      </c>
      <c r="P72" s="129">
        <v>44180</v>
      </c>
      <c r="Q72" s="29">
        <v>0</v>
      </c>
      <c r="R72" s="47">
        <v>0</v>
      </c>
      <c r="S72" s="47">
        <v>0</v>
      </c>
      <c r="T72" s="29">
        <v>0</v>
      </c>
      <c r="U72" s="26"/>
      <c r="V72" s="47">
        <v>0</v>
      </c>
      <c r="W72" s="47">
        <v>0</v>
      </c>
      <c r="X72" s="29">
        <v>0</v>
      </c>
      <c r="Y72" s="26"/>
      <c r="Z72" s="47">
        <v>0</v>
      </c>
      <c r="AA72" s="47">
        <v>0</v>
      </c>
      <c r="AB72" s="29">
        <v>0</v>
      </c>
      <c r="AC72" s="26"/>
      <c r="AD72" s="47">
        <v>0</v>
      </c>
      <c r="AE72" s="47">
        <v>0</v>
      </c>
      <c r="AF72" s="29">
        <v>0</v>
      </c>
      <c r="AG72" s="26"/>
      <c r="AH72" s="47">
        <v>0</v>
      </c>
      <c r="AI72" s="47">
        <v>0</v>
      </c>
      <c r="AJ72" s="29">
        <v>0</v>
      </c>
      <c r="AK72" s="26"/>
      <c r="AL72" s="47">
        <v>0</v>
      </c>
      <c r="AM72" s="47">
        <v>0</v>
      </c>
      <c r="AN72" s="29">
        <v>0</v>
      </c>
      <c r="AO72" s="26"/>
      <c r="AP72" s="234">
        <v>0</v>
      </c>
      <c r="AQ72" s="234">
        <v>0</v>
      </c>
      <c r="AR72" s="29">
        <v>0</v>
      </c>
      <c r="AS72" s="293"/>
      <c r="AT72" s="234">
        <v>0</v>
      </c>
      <c r="AU72" s="234">
        <v>0</v>
      </c>
      <c r="AV72" s="29">
        <v>0</v>
      </c>
      <c r="AW72" s="293"/>
      <c r="AX72" s="234">
        <v>0.6</v>
      </c>
      <c r="AY72" s="298">
        <v>0.6</v>
      </c>
      <c r="AZ72" s="29">
        <v>0</v>
      </c>
      <c r="BA72" s="305" t="s">
        <v>444</v>
      </c>
      <c r="BB72" s="234">
        <v>0.2</v>
      </c>
      <c r="BC72" s="234">
        <v>0.2</v>
      </c>
      <c r="BD72" s="29">
        <v>0</v>
      </c>
      <c r="BE72" s="305" t="s">
        <v>451</v>
      </c>
      <c r="BF72" s="234">
        <v>0.2</v>
      </c>
      <c r="BG72" s="234">
        <v>0.2</v>
      </c>
      <c r="BH72" s="29">
        <v>0</v>
      </c>
      <c r="BI72" s="305" t="s">
        <v>458</v>
      </c>
      <c r="BJ72" s="234">
        <v>0</v>
      </c>
      <c r="BK72" s="234">
        <v>0</v>
      </c>
      <c r="BL72" s="29">
        <v>0</v>
      </c>
      <c r="BM72" s="26"/>
      <c r="BN72" s="321">
        <f>AQ72+AU72+AY72+BC72+BG72+BK72</f>
        <v>1</v>
      </c>
      <c r="BO72" s="321">
        <f t="shared" si="2"/>
        <v>0.4</v>
      </c>
      <c r="BP72" s="36">
        <f t="shared" si="0"/>
        <v>0</v>
      </c>
      <c r="BQ72" s="174">
        <f t="shared" si="11"/>
        <v>0.6</v>
      </c>
      <c r="BR72" s="197">
        <f t="shared" si="12"/>
        <v>0.24</v>
      </c>
    </row>
    <row r="73" spans="2:70" s="25" customFormat="1" ht="30" x14ac:dyDescent="0.25">
      <c r="B73" s="205"/>
      <c r="C73" s="205"/>
      <c r="D73" s="214"/>
      <c r="E73" s="26" t="s">
        <v>351</v>
      </c>
      <c r="F73" s="205"/>
      <c r="G73" s="214"/>
      <c r="H73" s="241"/>
      <c r="I73" s="214"/>
      <c r="J73" s="29">
        <v>0</v>
      </c>
      <c r="K73" s="235"/>
      <c r="L73" s="241"/>
      <c r="M73" s="43" t="s">
        <v>143</v>
      </c>
      <c r="N73" s="26"/>
      <c r="O73" s="129">
        <v>44089</v>
      </c>
      <c r="P73" s="129">
        <v>44180</v>
      </c>
      <c r="Q73" s="29">
        <v>0</v>
      </c>
      <c r="R73" s="47">
        <v>0</v>
      </c>
      <c r="S73" s="47">
        <v>0</v>
      </c>
      <c r="T73" s="29">
        <v>0</v>
      </c>
      <c r="U73" s="26"/>
      <c r="V73" s="47">
        <v>0</v>
      </c>
      <c r="W73" s="47">
        <v>0</v>
      </c>
      <c r="X73" s="29">
        <v>0</v>
      </c>
      <c r="Y73" s="26"/>
      <c r="Z73" s="47">
        <v>0</v>
      </c>
      <c r="AA73" s="47">
        <v>0</v>
      </c>
      <c r="AB73" s="29">
        <v>0</v>
      </c>
      <c r="AC73" s="26"/>
      <c r="AD73" s="47">
        <v>0</v>
      </c>
      <c r="AE73" s="47">
        <v>0</v>
      </c>
      <c r="AF73" s="29">
        <v>0</v>
      </c>
      <c r="AG73" s="26"/>
      <c r="AH73" s="47">
        <v>0</v>
      </c>
      <c r="AI73" s="47">
        <v>0</v>
      </c>
      <c r="AJ73" s="29">
        <v>0</v>
      </c>
      <c r="AK73" s="26"/>
      <c r="AL73" s="47">
        <v>0</v>
      </c>
      <c r="AM73" s="47">
        <v>0</v>
      </c>
      <c r="AN73" s="29">
        <v>0</v>
      </c>
      <c r="AO73" s="26"/>
      <c r="AP73" s="235"/>
      <c r="AQ73" s="235"/>
      <c r="AR73" s="29">
        <v>0</v>
      </c>
      <c r="AS73" s="294"/>
      <c r="AT73" s="235"/>
      <c r="AU73" s="235"/>
      <c r="AV73" s="29">
        <v>0</v>
      </c>
      <c r="AW73" s="294"/>
      <c r="AX73" s="235"/>
      <c r="AY73" s="299"/>
      <c r="AZ73" s="29">
        <v>0</v>
      </c>
      <c r="BA73" s="306"/>
      <c r="BB73" s="235"/>
      <c r="BC73" s="235"/>
      <c r="BD73" s="29">
        <v>0</v>
      </c>
      <c r="BE73" s="306"/>
      <c r="BF73" s="235"/>
      <c r="BG73" s="235"/>
      <c r="BH73" s="29">
        <v>0</v>
      </c>
      <c r="BI73" s="306"/>
      <c r="BJ73" s="235"/>
      <c r="BK73" s="235"/>
      <c r="BL73" s="29">
        <v>0</v>
      </c>
      <c r="BM73" s="26"/>
      <c r="BN73" s="322"/>
      <c r="BO73" s="322"/>
      <c r="BP73" s="36">
        <f t="shared" si="0"/>
        <v>0</v>
      </c>
      <c r="BQ73" s="174">
        <f t="shared" si="11"/>
        <v>0</v>
      </c>
      <c r="BR73" s="197">
        <f t="shared" si="12"/>
        <v>0</v>
      </c>
    </row>
    <row r="74" spans="2:70" s="25" customFormat="1" ht="45.75" thickBot="1" x14ac:dyDescent="0.3">
      <c r="B74" s="205"/>
      <c r="C74" s="205"/>
      <c r="D74" s="214"/>
      <c r="E74" s="26" t="s">
        <v>351</v>
      </c>
      <c r="F74" s="205"/>
      <c r="G74" s="214"/>
      <c r="H74" s="242"/>
      <c r="I74" s="203"/>
      <c r="J74" s="29">
        <v>0</v>
      </c>
      <c r="K74" s="236"/>
      <c r="L74" s="242"/>
      <c r="M74" s="43" t="s">
        <v>138</v>
      </c>
      <c r="N74" s="132" t="s">
        <v>139</v>
      </c>
      <c r="O74" s="129">
        <v>44089</v>
      </c>
      <c r="P74" s="129">
        <v>44180</v>
      </c>
      <c r="Q74" s="29">
        <v>0</v>
      </c>
      <c r="R74" s="47">
        <v>0</v>
      </c>
      <c r="S74" s="47">
        <v>0</v>
      </c>
      <c r="T74" s="29">
        <v>0</v>
      </c>
      <c r="U74" s="26"/>
      <c r="V74" s="47">
        <v>0</v>
      </c>
      <c r="W74" s="47">
        <v>0</v>
      </c>
      <c r="X74" s="29">
        <v>0</v>
      </c>
      <c r="Y74" s="26"/>
      <c r="Z74" s="47">
        <v>0</v>
      </c>
      <c r="AA74" s="47">
        <v>0</v>
      </c>
      <c r="AB74" s="29">
        <v>0</v>
      </c>
      <c r="AC74" s="26"/>
      <c r="AD74" s="47">
        <v>0</v>
      </c>
      <c r="AE74" s="47">
        <v>0</v>
      </c>
      <c r="AF74" s="29">
        <v>0</v>
      </c>
      <c r="AG74" s="26"/>
      <c r="AH74" s="47">
        <v>0</v>
      </c>
      <c r="AI74" s="47">
        <v>0</v>
      </c>
      <c r="AJ74" s="29">
        <v>0</v>
      </c>
      <c r="AK74" s="26"/>
      <c r="AL74" s="47">
        <v>0</v>
      </c>
      <c r="AM74" s="47">
        <v>0</v>
      </c>
      <c r="AN74" s="29">
        <v>0</v>
      </c>
      <c r="AO74" s="26"/>
      <c r="AP74" s="236"/>
      <c r="AQ74" s="236"/>
      <c r="AR74" s="29">
        <v>0</v>
      </c>
      <c r="AS74" s="295"/>
      <c r="AT74" s="236"/>
      <c r="AU74" s="236"/>
      <c r="AV74" s="29">
        <v>0</v>
      </c>
      <c r="AW74" s="295"/>
      <c r="AX74" s="236"/>
      <c r="AY74" s="300"/>
      <c r="AZ74" s="29">
        <v>0</v>
      </c>
      <c r="BA74" s="307"/>
      <c r="BB74" s="236"/>
      <c r="BC74" s="236"/>
      <c r="BD74" s="29">
        <v>0</v>
      </c>
      <c r="BE74" s="307"/>
      <c r="BF74" s="236"/>
      <c r="BG74" s="236"/>
      <c r="BH74" s="29">
        <v>0</v>
      </c>
      <c r="BI74" s="307"/>
      <c r="BJ74" s="236"/>
      <c r="BK74" s="236"/>
      <c r="BL74" s="29">
        <v>0</v>
      </c>
      <c r="BM74" s="26"/>
      <c r="BN74" s="323"/>
      <c r="BO74" s="323"/>
      <c r="BP74" s="36">
        <f t="shared" si="0"/>
        <v>0</v>
      </c>
      <c r="BQ74" s="174">
        <f t="shared" si="11"/>
        <v>0</v>
      </c>
      <c r="BR74" s="197">
        <f t="shared" si="12"/>
        <v>0</v>
      </c>
    </row>
    <row r="75" spans="2:70" s="25" customFormat="1" ht="60" x14ac:dyDescent="0.25">
      <c r="B75" s="205"/>
      <c r="C75" s="205"/>
      <c r="D75" s="214"/>
      <c r="E75" s="26" t="s">
        <v>351</v>
      </c>
      <c r="F75" s="205"/>
      <c r="G75" s="214"/>
      <c r="H75" s="240" t="s">
        <v>147</v>
      </c>
      <c r="I75" s="204" t="s">
        <v>148</v>
      </c>
      <c r="J75" s="29">
        <v>0</v>
      </c>
      <c r="K75" s="234">
        <v>1</v>
      </c>
      <c r="L75" s="26"/>
      <c r="M75" s="43" t="s">
        <v>149</v>
      </c>
      <c r="N75" s="26" t="s">
        <v>151</v>
      </c>
      <c r="O75" s="133">
        <v>44013</v>
      </c>
      <c r="P75" s="133">
        <v>44180</v>
      </c>
      <c r="Q75" s="29">
        <v>0</v>
      </c>
      <c r="R75" s="47">
        <v>0</v>
      </c>
      <c r="S75" s="47">
        <v>0</v>
      </c>
      <c r="T75" s="29">
        <v>0</v>
      </c>
      <c r="U75" s="26"/>
      <c r="V75" s="47">
        <v>0</v>
      </c>
      <c r="W75" s="47">
        <v>0</v>
      </c>
      <c r="X75" s="29">
        <v>0</v>
      </c>
      <c r="Y75" s="26"/>
      <c r="Z75" s="47">
        <v>0</v>
      </c>
      <c r="AA75" s="47">
        <v>0</v>
      </c>
      <c r="AB75" s="29">
        <v>0</v>
      </c>
      <c r="AC75" s="26"/>
      <c r="AD75" s="47">
        <v>0</v>
      </c>
      <c r="AE75" s="47">
        <v>0</v>
      </c>
      <c r="AF75" s="29">
        <v>0</v>
      </c>
      <c r="AG75" s="26"/>
      <c r="AH75" s="47">
        <v>0</v>
      </c>
      <c r="AI75" s="47">
        <v>0</v>
      </c>
      <c r="AJ75" s="29">
        <v>0</v>
      </c>
      <c r="AK75" s="26"/>
      <c r="AL75" s="47">
        <v>0</v>
      </c>
      <c r="AM75" s="47">
        <v>0</v>
      </c>
      <c r="AN75" s="29">
        <v>0</v>
      </c>
      <c r="AO75" s="26"/>
      <c r="AP75" s="243">
        <v>0.1</v>
      </c>
      <c r="AQ75" s="313">
        <v>0.1</v>
      </c>
      <c r="AR75" s="29">
        <v>0</v>
      </c>
      <c r="AS75" s="296" t="s">
        <v>429</v>
      </c>
      <c r="AT75" s="234">
        <v>0.2</v>
      </c>
      <c r="AU75" s="298">
        <v>0.2</v>
      </c>
      <c r="AV75" s="29">
        <v>0</v>
      </c>
      <c r="AW75" s="296" t="s">
        <v>436</v>
      </c>
      <c r="AX75" s="234">
        <v>0.3</v>
      </c>
      <c r="AY75" s="298">
        <v>0.3</v>
      </c>
      <c r="AZ75" s="29">
        <v>0</v>
      </c>
      <c r="BA75" s="296" t="s">
        <v>445</v>
      </c>
      <c r="BB75" s="234">
        <v>0.4</v>
      </c>
      <c r="BC75" s="234">
        <v>0.3</v>
      </c>
      <c r="BD75" s="29">
        <v>0</v>
      </c>
      <c r="BE75" s="296" t="s">
        <v>452</v>
      </c>
      <c r="BF75" s="298">
        <v>0.1</v>
      </c>
      <c r="BG75" s="298">
        <v>0.1</v>
      </c>
      <c r="BH75" s="29">
        <v>0</v>
      </c>
      <c r="BI75" s="311" t="s">
        <v>457</v>
      </c>
      <c r="BJ75" s="234">
        <v>0</v>
      </c>
      <c r="BK75" s="234">
        <v>0</v>
      </c>
      <c r="BL75" s="29">
        <v>0</v>
      </c>
      <c r="BM75" s="26"/>
      <c r="BN75" s="321">
        <f>AQ75+AU75+AY75+((BC75+BG75+BK75)*0)</f>
        <v>0.60000000000000009</v>
      </c>
      <c r="BO75" s="321">
        <f t="shared" si="2"/>
        <v>0.60000000000000009</v>
      </c>
      <c r="BP75" s="36">
        <f t="shared" si="0"/>
        <v>0</v>
      </c>
      <c r="BQ75" s="174">
        <f t="shared" si="11"/>
        <v>0.60000000000000009</v>
      </c>
      <c r="BR75" s="197">
        <f t="shared" si="12"/>
        <v>0.60000000000000009</v>
      </c>
    </row>
    <row r="76" spans="2:70" s="25" customFormat="1" ht="135.75" thickBot="1" x14ac:dyDescent="0.3">
      <c r="B76" s="205"/>
      <c r="C76" s="205"/>
      <c r="D76" s="214"/>
      <c r="E76" s="26" t="s">
        <v>351</v>
      </c>
      <c r="F76" s="205"/>
      <c r="G76" s="214"/>
      <c r="H76" s="242"/>
      <c r="I76" s="206"/>
      <c r="J76" s="29">
        <v>0</v>
      </c>
      <c r="K76" s="236"/>
      <c r="L76" s="26"/>
      <c r="M76" s="43" t="s">
        <v>150</v>
      </c>
      <c r="N76" s="26"/>
      <c r="O76" s="133">
        <v>44013</v>
      </c>
      <c r="P76" s="133">
        <v>44180</v>
      </c>
      <c r="Q76" s="29">
        <v>0</v>
      </c>
      <c r="R76" s="47">
        <v>0</v>
      </c>
      <c r="S76" s="47">
        <v>0</v>
      </c>
      <c r="T76" s="29">
        <v>0</v>
      </c>
      <c r="U76" s="26"/>
      <c r="V76" s="47">
        <v>0</v>
      </c>
      <c r="W76" s="47">
        <v>0</v>
      </c>
      <c r="X76" s="29">
        <v>0</v>
      </c>
      <c r="Y76" s="26"/>
      <c r="Z76" s="47">
        <v>0</v>
      </c>
      <c r="AA76" s="47">
        <v>0</v>
      </c>
      <c r="AB76" s="29">
        <v>0</v>
      </c>
      <c r="AC76" s="26"/>
      <c r="AD76" s="47">
        <v>0</v>
      </c>
      <c r="AE76" s="47">
        <v>0</v>
      </c>
      <c r="AF76" s="29">
        <v>0</v>
      </c>
      <c r="AG76" s="26"/>
      <c r="AH76" s="47">
        <v>0</v>
      </c>
      <c r="AI76" s="47">
        <v>0</v>
      </c>
      <c r="AJ76" s="29">
        <v>0</v>
      </c>
      <c r="AK76" s="26"/>
      <c r="AL76" s="47">
        <v>0</v>
      </c>
      <c r="AM76" s="47">
        <v>0</v>
      </c>
      <c r="AN76" s="29">
        <v>0</v>
      </c>
      <c r="AO76" s="26"/>
      <c r="AP76" s="245"/>
      <c r="AQ76" s="314"/>
      <c r="AR76" s="29">
        <v>0</v>
      </c>
      <c r="AS76" s="297"/>
      <c r="AT76" s="236"/>
      <c r="AU76" s="300"/>
      <c r="AV76" s="29">
        <v>0</v>
      </c>
      <c r="AW76" s="297"/>
      <c r="AX76" s="236"/>
      <c r="AY76" s="300"/>
      <c r="AZ76" s="29">
        <v>0</v>
      </c>
      <c r="BA76" s="297"/>
      <c r="BB76" s="236"/>
      <c r="BC76" s="236"/>
      <c r="BD76" s="29">
        <v>0</v>
      </c>
      <c r="BE76" s="297"/>
      <c r="BF76" s="300"/>
      <c r="BG76" s="300"/>
      <c r="BH76" s="29">
        <v>0</v>
      </c>
      <c r="BI76" s="312"/>
      <c r="BJ76" s="236"/>
      <c r="BK76" s="236"/>
      <c r="BL76" s="29">
        <v>0</v>
      </c>
      <c r="BM76" s="26"/>
      <c r="BN76" s="323"/>
      <c r="BO76" s="323"/>
      <c r="BP76" s="36">
        <f t="shared" si="0"/>
        <v>0</v>
      </c>
      <c r="BQ76" s="174">
        <f t="shared" si="11"/>
        <v>0</v>
      </c>
      <c r="BR76" s="197">
        <f t="shared" si="12"/>
        <v>0</v>
      </c>
    </row>
    <row r="77" spans="2:70" s="25" customFormat="1" ht="255.75" customHeight="1" thickBot="1" x14ac:dyDescent="0.3">
      <c r="B77" s="205"/>
      <c r="C77" s="205"/>
      <c r="D77" s="214"/>
      <c r="E77" s="26" t="s">
        <v>351</v>
      </c>
      <c r="F77" s="205"/>
      <c r="G77" s="214"/>
      <c r="H77" s="44" t="s">
        <v>152</v>
      </c>
      <c r="I77" s="44" t="s">
        <v>153</v>
      </c>
      <c r="J77" s="134">
        <v>0</v>
      </c>
      <c r="K77" s="39">
        <v>0.5</v>
      </c>
      <c r="L77" s="44" t="s">
        <v>154</v>
      </c>
      <c r="M77" s="44" t="s">
        <v>155</v>
      </c>
      <c r="N77" s="135" t="s">
        <v>156</v>
      </c>
      <c r="O77" s="133">
        <v>44013</v>
      </c>
      <c r="P77" s="133">
        <v>44180</v>
      </c>
      <c r="Q77" s="29">
        <v>0</v>
      </c>
      <c r="R77" s="47">
        <v>0</v>
      </c>
      <c r="S77" s="47">
        <v>0</v>
      </c>
      <c r="T77" s="29">
        <v>0</v>
      </c>
      <c r="U77" s="26"/>
      <c r="V77" s="47">
        <v>0</v>
      </c>
      <c r="W77" s="47">
        <v>0</v>
      </c>
      <c r="X77" s="29">
        <v>0</v>
      </c>
      <c r="Y77" s="26"/>
      <c r="Z77" s="47">
        <v>0</v>
      </c>
      <c r="AA77" s="47">
        <v>0</v>
      </c>
      <c r="AB77" s="29">
        <v>0</v>
      </c>
      <c r="AC77" s="26"/>
      <c r="AD77" s="47">
        <v>0</v>
      </c>
      <c r="AE77" s="47">
        <v>0</v>
      </c>
      <c r="AF77" s="29">
        <v>0</v>
      </c>
      <c r="AG77" s="26"/>
      <c r="AH77" s="47">
        <v>0</v>
      </c>
      <c r="AI77" s="47">
        <v>0</v>
      </c>
      <c r="AJ77" s="29">
        <v>0</v>
      </c>
      <c r="AK77" s="26"/>
      <c r="AL77" s="47">
        <v>0</v>
      </c>
      <c r="AM77" s="47">
        <v>0</v>
      </c>
      <c r="AN77" s="29">
        <v>0</v>
      </c>
      <c r="AO77" s="26"/>
      <c r="AP77" s="33">
        <v>0.2</v>
      </c>
      <c r="AQ77" s="33">
        <v>0.2</v>
      </c>
      <c r="AR77" s="29">
        <v>0</v>
      </c>
      <c r="AS77" s="136" t="s">
        <v>430</v>
      </c>
      <c r="AT77" s="33">
        <v>0.05</v>
      </c>
      <c r="AU77" s="33">
        <v>0.05</v>
      </c>
      <c r="AV77" s="29">
        <v>0</v>
      </c>
      <c r="AW77" s="136" t="s">
        <v>437</v>
      </c>
      <c r="AX77" s="33">
        <v>0.05</v>
      </c>
      <c r="AY77" s="33">
        <v>0.05</v>
      </c>
      <c r="AZ77" s="29">
        <v>0</v>
      </c>
      <c r="BA77" s="136" t="s">
        <v>446</v>
      </c>
      <c r="BB77" s="33">
        <v>0.25</v>
      </c>
      <c r="BC77" s="33">
        <v>0.25</v>
      </c>
      <c r="BD77" s="29">
        <v>0</v>
      </c>
      <c r="BE77" s="136" t="s">
        <v>453</v>
      </c>
      <c r="BF77" s="33">
        <v>0.25</v>
      </c>
      <c r="BG77" s="33">
        <v>0.25</v>
      </c>
      <c r="BH77" s="29">
        <v>0</v>
      </c>
      <c r="BI77" s="136" t="s">
        <v>459</v>
      </c>
      <c r="BJ77" s="38">
        <v>0.2</v>
      </c>
      <c r="BK77" s="38">
        <v>0.2</v>
      </c>
      <c r="BL77" s="37">
        <v>0</v>
      </c>
      <c r="BM77" s="28" t="s">
        <v>539</v>
      </c>
      <c r="BN77" s="35">
        <f>AQ77+AU77+AY77+BC77+BG77+BK77</f>
        <v>1</v>
      </c>
      <c r="BO77" s="35">
        <f t="shared" si="2"/>
        <v>0.5</v>
      </c>
      <c r="BP77" s="36">
        <f t="shared" si="0"/>
        <v>0</v>
      </c>
      <c r="BQ77" s="174">
        <f t="shared" si="11"/>
        <v>0.3</v>
      </c>
      <c r="BR77" s="197">
        <f t="shared" si="12"/>
        <v>0.15</v>
      </c>
    </row>
    <row r="78" spans="2:70" s="25" customFormat="1" ht="255.75" thickBot="1" x14ac:dyDescent="0.3">
      <c r="B78" s="205"/>
      <c r="C78" s="205"/>
      <c r="D78" s="214"/>
      <c r="E78" s="26" t="s">
        <v>351</v>
      </c>
      <c r="F78" s="205"/>
      <c r="G78" s="214"/>
      <c r="H78" s="137" t="s">
        <v>163</v>
      </c>
      <c r="I78" s="138" t="s">
        <v>170</v>
      </c>
      <c r="J78" s="29">
        <v>0</v>
      </c>
      <c r="K78" s="33">
        <v>0.5</v>
      </c>
      <c r="L78" s="28" t="s">
        <v>177</v>
      </c>
      <c r="M78" s="28" t="s">
        <v>178</v>
      </c>
      <c r="N78" s="28" t="s">
        <v>179</v>
      </c>
      <c r="O78" s="139" t="s">
        <v>180</v>
      </c>
      <c r="P78" s="140">
        <v>44180</v>
      </c>
      <c r="Q78" s="29">
        <v>0</v>
      </c>
      <c r="R78" s="47">
        <v>0</v>
      </c>
      <c r="S78" s="47">
        <v>0</v>
      </c>
      <c r="T78" s="29">
        <v>0</v>
      </c>
      <c r="U78" s="26"/>
      <c r="V78" s="47">
        <v>0</v>
      </c>
      <c r="W78" s="47">
        <v>0</v>
      </c>
      <c r="X78" s="29">
        <v>0</v>
      </c>
      <c r="Y78" s="26"/>
      <c r="Z78" s="47">
        <v>0</v>
      </c>
      <c r="AA78" s="47">
        <v>0</v>
      </c>
      <c r="AB78" s="29">
        <v>0</v>
      </c>
      <c r="AC78" s="26"/>
      <c r="AD78" s="47">
        <v>0</v>
      </c>
      <c r="AE78" s="47">
        <v>0</v>
      </c>
      <c r="AF78" s="29">
        <v>0</v>
      </c>
      <c r="AG78" s="26"/>
      <c r="AH78" s="47">
        <v>0</v>
      </c>
      <c r="AI78" s="47">
        <v>0</v>
      </c>
      <c r="AJ78" s="29">
        <v>0</v>
      </c>
      <c r="AK78" s="26"/>
      <c r="AL78" s="47">
        <v>0</v>
      </c>
      <c r="AM78" s="47">
        <v>0</v>
      </c>
      <c r="AN78" s="29">
        <v>0</v>
      </c>
      <c r="AO78" s="26"/>
      <c r="AP78" s="33">
        <v>0.2</v>
      </c>
      <c r="AQ78" s="33">
        <v>0.2</v>
      </c>
      <c r="AR78" s="29">
        <v>0</v>
      </c>
      <c r="AS78" s="141" t="s">
        <v>431</v>
      </c>
      <c r="AT78" s="38">
        <v>0.05</v>
      </c>
      <c r="AU78" s="38">
        <v>0.05</v>
      </c>
      <c r="AV78" s="29">
        <v>0</v>
      </c>
      <c r="AW78" s="141" t="s">
        <v>438</v>
      </c>
      <c r="AX78" s="33">
        <v>0.05</v>
      </c>
      <c r="AY78" s="33">
        <v>0.05</v>
      </c>
      <c r="AZ78" s="29">
        <v>0</v>
      </c>
      <c r="BA78" s="141" t="s">
        <v>447</v>
      </c>
      <c r="BB78" s="33">
        <v>0.25</v>
      </c>
      <c r="BC78" s="33">
        <v>0.25</v>
      </c>
      <c r="BD78" s="29">
        <v>0</v>
      </c>
      <c r="BE78" s="141" t="s">
        <v>453</v>
      </c>
      <c r="BF78" s="33">
        <v>0.25</v>
      </c>
      <c r="BG78" s="33">
        <v>0.25</v>
      </c>
      <c r="BH78" s="29">
        <v>0</v>
      </c>
      <c r="BI78" s="141" t="s">
        <v>460</v>
      </c>
      <c r="BJ78" s="33">
        <v>0.2</v>
      </c>
      <c r="BK78" s="33">
        <v>0.2</v>
      </c>
      <c r="BL78" s="29">
        <v>0</v>
      </c>
      <c r="BM78" s="27" t="s">
        <v>540</v>
      </c>
      <c r="BN78" s="196">
        <f t="shared" ref="BN78:BN108" si="13">AQ78+AU78+AY78+BC78+BG78+BK78</f>
        <v>1</v>
      </c>
      <c r="BO78" s="35">
        <f t="shared" si="2"/>
        <v>0.5</v>
      </c>
      <c r="BP78" s="36">
        <f t="shared" si="0"/>
        <v>0</v>
      </c>
      <c r="BQ78" s="174">
        <f t="shared" si="11"/>
        <v>0.3</v>
      </c>
      <c r="BR78" s="197">
        <f t="shared" si="12"/>
        <v>0.15</v>
      </c>
    </row>
    <row r="79" spans="2:70" s="25" customFormat="1" ht="105.75" customHeight="1" thickBot="1" x14ac:dyDescent="0.3">
      <c r="B79" s="205"/>
      <c r="C79" s="205"/>
      <c r="D79" s="214"/>
      <c r="E79" s="26" t="s">
        <v>351</v>
      </c>
      <c r="F79" s="205"/>
      <c r="G79" s="214"/>
      <c r="H79" s="27" t="s">
        <v>157</v>
      </c>
      <c r="I79" s="27" t="s">
        <v>158</v>
      </c>
      <c r="J79" s="29">
        <v>0</v>
      </c>
      <c r="K79" s="33">
        <v>0.125</v>
      </c>
      <c r="L79" s="27" t="s">
        <v>159</v>
      </c>
      <c r="M79" s="27" t="s">
        <v>236</v>
      </c>
      <c r="N79" s="142" t="s">
        <v>161</v>
      </c>
      <c r="O79" s="133">
        <v>44013</v>
      </c>
      <c r="P79" s="133">
        <v>44180</v>
      </c>
      <c r="Q79" s="29">
        <v>0</v>
      </c>
      <c r="R79" s="47">
        <v>0</v>
      </c>
      <c r="S79" s="47">
        <v>0</v>
      </c>
      <c r="T79" s="29">
        <v>0</v>
      </c>
      <c r="U79" s="26"/>
      <c r="V79" s="47">
        <v>0</v>
      </c>
      <c r="W79" s="47">
        <v>0</v>
      </c>
      <c r="X79" s="29">
        <v>0</v>
      </c>
      <c r="Y79" s="26"/>
      <c r="Z79" s="47">
        <v>0</v>
      </c>
      <c r="AA79" s="47">
        <v>0</v>
      </c>
      <c r="AB79" s="29">
        <v>0</v>
      </c>
      <c r="AC79" s="26"/>
      <c r="AD79" s="47">
        <v>0</v>
      </c>
      <c r="AE79" s="47">
        <v>0</v>
      </c>
      <c r="AF79" s="29">
        <v>0</v>
      </c>
      <c r="AG79" s="26"/>
      <c r="AH79" s="47">
        <v>0</v>
      </c>
      <c r="AI79" s="47">
        <v>0</v>
      </c>
      <c r="AJ79" s="29">
        <v>0</v>
      </c>
      <c r="AK79" s="26"/>
      <c r="AL79" s="47">
        <v>0</v>
      </c>
      <c r="AM79" s="47">
        <v>0</v>
      </c>
      <c r="AN79" s="29">
        <v>0</v>
      </c>
      <c r="AO79" s="26"/>
      <c r="AP79" s="33">
        <v>0.5</v>
      </c>
      <c r="AQ79" s="33">
        <v>0.5</v>
      </c>
      <c r="AR79" s="29">
        <v>0</v>
      </c>
      <c r="AS79" s="143" t="s">
        <v>432</v>
      </c>
      <c r="AT79" s="38">
        <v>0.5</v>
      </c>
      <c r="AU79" s="38">
        <v>0.5</v>
      </c>
      <c r="AV79" s="29">
        <v>0</v>
      </c>
      <c r="AW79" s="143" t="s">
        <v>439</v>
      </c>
      <c r="AX79" s="47">
        <v>0</v>
      </c>
      <c r="AY79" s="47">
        <v>0</v>
      </c>
      <c r="AZ79" s="29">
        <v>0</v>
      </c>
      <c r="BA79" s="144"/>
      <c r="BB79" s="47">
        <v>0</v>
      </c>
      <c r="BC79" s="47">
        <v>0</v>
      </c>
      <c r="BD79" s="29">
        <v>0</v>
      </c>
      <c r="BE79" s="144"/>
      <c r="BF79" s="47">
        <v>0</v>
      </c>
      <c r="BG79" s="47">
        <v>0</v>
      </c>
      <c r="BH79" s="29">
        <v>0</v>
      </c>
      <c r="BI79" s="144"/>
      <c r="BJ79" s="47">
        <v>0</v>
      </c>
      <c r="BK79" s="47">
        <v>0</v>
      </c>
      <c r="BL79" s="29">
        <v>0</v>
      </c>
      <c r="BM79" s="26"/>
      <c r="BN79" s="196">
        <f t="shared" si="13"/>
        <v>1</v>
      </c>
      <c r="BO79" s="35">
        <f t="shared" si="2"/>
        <v>0.125</v>
      </c>
      <c r="BP79" s="36">
        <f t="shared" si="0"/>
        <v>0</v>
      </c>
      <c r="BQ79" s="174">
        <f t="shared" si="11"/>
        <v>1</v>
      </c>
      <c r="BR79" s="197">
        <f t="shared" si="12"/>
        <v>0.125</v>
      </c>
    </row>
    <row r="80" spans="2:70" s="25" customFormat="1" ht="90.75" thickBot="1" x14ac:dyDescent="0.3">
      <c r="B80" s="205"/>
      <c r="C80" s="205"/>
      <c r="D80" s="214"/>
      <c r="E80" s="26" t="s">
        <v>351</v>
      </c>
      <c r="F80" s="205"/>
      <c r="G80" s="214"/>
      <c r="H80" s="27" t="s">
        <v>162</v>
      </c>
      <c r="I80" s="27" t="s">
        <v>237</v>
      </c>
      <c r="J80" s="29">
        <v>0</v>
      </c>
      <c r="K80" s="33">
        <v>0.125</v>
      </c>
      <c r="L80" s="27" t="s">
        <v>159</v>
      </c>
      <c r="M80" s="27" t="s">
        <v>160</v>
      </c>
      <c r="N80" s="27" t="s">
        <v>161</v>
      </c>
      <c r="O80" s="133">
        <v>44013</v>
      </c>
      <c r="P80" s="133">
        <v>44180</v>
      </c>
      <c r="Q80" s="29">
        <v>0</v>
      </c>
      <c r="R80" s="47">
        <v>0</v>
      </c>
      <c r="S80" s="47">
        <v>0</v>
      </c>
      <c r="T80" s="29">
        <v>0</v>
      </c>
      <c r="U80" s="26"/>
      <c r="V80" s="47">
        <v>0</v>
      </c>
      <c r="W80" s="47">
        <v>0</v>
      </c>
      <c r="X80" s="29">
        <v>0</v>
      </c>
      <c r="Y80" s="26"/>
      <c r="Z80" s="47">
        <v>0</v>
      </c>
      <c r="AA80" s="47">
        <v>0</v>
      </c>
      <c r="AB80" s="29">
        <v>0</v>
      </c>
      <c r="AC80" s="26"/>
      <c r="AD80" s="47">
        <v>0</v>
      </c>
      <c r="AE80" s="47">
        <v>0</v>
      </c>
      <c r="AF80" s="29">
        <v>0</v>
      </c>
      <c r="AG80" s="26"/>
      <c r="AH80" s="47">
        <v>0</v>
      </c>
      <c r="AI80" s="47">
        <v>0</v>
      </c>
      <c r="AJ80" s="29">
        <v>0</v>
      </c>
      <c r="AK80" s="26"/>
      <c r="AL80" s="47">
        <v>0</v>
      </c>
      <c r="AM80" s="47">
        <v>0</v>
      </c>
      <c r="AN80" s="29">
        <v>0</v>
      </c>
      <c r="AO80" s="26"/>
      <c r="AP80" s="33">
        <v>0.5</v>
      </c>
      <c r="AQ80" s="33">
        <v>0.5</v>
      </c>
      <c r="AR80" s="29">
        <v>0</v>
      </c>
      <c r="AS80" s="145" t="s">
        <v>433</v>
      </c>
      <c r="AT80" s="38">
        <v>0.5</v>
      </c>
      <c r="AU80" s="38">
        <v>0.5</v>
      </c>
      <c r="AV80" s="29">
        <v>0</v>
      </c>
      <c r="AW80" s="145" t="s">
        <v>440</v>
      </c>
      <c r="AX80" s="47">
        <v>0</v>
      </c>
      <c r="AY80" s="47">
        <v>0</v>
      </c>
      <c r="AZ80" s="29">
        <v>0</v>
      </c>
      <c r="BA80" s="146"/>
      <c r="BB80" s="47">
        <v>0</v>
      </c>
      <c r="BC80" s="47">
        <v>0</v>
      </c>
      <c r="BD80" s="29">
        <v>0</v>
      </c>
      <c r="BE80" s="146"/>
      <c r="BF80" s="47">
        <v>0</v>
      </c>
      <c r="BG80" s="47">
        <v>0</v>
      </c>
      <c r="BH80" s="29">
        <v>0</v>
      </c>
      <c r="BI80" s="146"/>
      <c r="BJ80" s="47">
        <v>0</v>
      </c>
      <c r="BK80" s="47">
        <v>0</v>
      </c>
      <c r="BL80" s="29">
        <v>0</v>
      </c>
      <c r="BM80" s="26"/>
      <c r="BN80" s="196">
        <f t="shared" si="13"/>
        <v>1</v>
      </c>
      <c r="BO80" s="35">
        <f t="shared" ref="BO80:BO93" si="14">BN80*K79</f>
        <v>0.125</v>
      </c>
      <c r="BP80" s="36">
        <f t="shared" si="0"/>
        <v>0</v>
      </c>
      <c r="BQ80" s="174">
        <f t="shared" si="11"/>
        <v>1</v>
      </c>
      <c r="BR80" s="197">
        <f t="shared" si="12"/>
        <v>0.125</v>
      </c>
    </row>
    <row r="81" spans="2:70" s="25" customFormat="1" ht="75.75" thickBot="1" x14ac:dyDescent="0.3">
      <c r="B81" s="205"/>
      <c r="C81" s="205"/>
      <c r="D81" s="214"/>
      <c r="E81" s="26" t="s">
        <v>351</v>
      </c>
      <c r="F81" s="205"/>
      <c r="G81" s="214"/>
      <c r="H81" s="27" t="s">
        <v>164</v>
      </c>
      <c r="I81" s="147" t="s">
        <v>171</v>
      </c>
      <c r="J81" s="29">
        <v>0</v>
      </c>
      <c r="K81" s="33">
        <v>0.125</v>
      </c>
      <c r="L81" s="27" t="s">
        <v>159</v>
      </c>
      <c r="M81" s="27" t="s">
        <v>181</v>
      </c>
      <c r="N81" s="27" t="s">
        <v>161</v>
      </c>
      <c r="O81" s="133">
        <v>44013</v>
      </c>
      <c r="P81" s="133">
        <v>44180</v>
      </c>
      <c r="Q81" s="29">
        <v>0</v>
      </c>
      <c r="R81" s="47">
        <v>0</v>
      </c>
      <c r="S81" s="47">
        <v>0</v>
      </c>
      <c r="T81" s="29">
        <v>0</v>
      </c>
      <c r="U81" s="26"/>
      <c r="V81" s="47">
        <v>0</v>
      </c>
      <c r="W81" s="47">
        <v>0</v>
      </c>
      <c r="X81" s="29">
        <v>0</v>
      </c>
      <c r="Y81" s="26"/>
      <c r="Z81" s="47">
        <v>0</v>
      </c>
      <c r="AA81" s="47">
        <v>0</v>
      </c>
      <c r="AB81" s="29">
        <v>0</v>
      </c>
      <c r="AC81" s="26"/>
      <c r="AD81" s="47">
        <v>0</v>
      </c>
      <c r="AE81" s="47">
        <v>0</v>
      </c>
      <c r="AF81" s="29">
        <v>0</v>
      </c>
      <c r="AG81" s="26"/>
      <c r="AH81" s="47">
        <v>0</v>
      </c>
      <c r="AI81" s="47">
        <v>0</v>
      </c>
      <c r="AJ81" s="29">
        <v>0</v>
      </c>
      <c r="AK81" s="26"/>
      <c r="AL81" s="47">
        <v>0</v>
      </c>
      <c r="AM81" s="47">
        <v>0</v>
      </c>
      <c r="AN81" s="29">
        <v>0</v>
      </c>
      <c r="AO81" s="26"/>
      <c r="AP81" s="33">
        <v>1</v>
      </c>
      <c r="AQ81" s="33">
        <v>1</v>
      </c>
      <c r="AR81" s="29">
        <v>0</v>
      </c>
      <c r="AS81" s="148" t="s">
        <v>434</v>
      </c>
      <c r="AT81" s="38">
        <v>0</v>
      </c>
      <c r="AU81" s="38">
        <v>0</v>
      </c>
      <c r="AV81" s="29">
        <v>0</v>
      </c>
      <c r="AW81" s="149"/>
      <c r="AX81" s="47">
        <v>0</v>
      </c>
      <c r="AY81" s="47">
        <v>0</v>
      </c>
      <c r="AZ81" s="29">
        <v>0</v>
      </c>
      <c r="BA81" s="149"/>
      <c r="BB81" s="47">
        <v>0</v>
      </c>
      <c r="BC81" s="47">
        <v>0</v>
      </c>
      <c r="BD81" s="29">
        <v>0</v>
      </c>
      <c r="BE81" s="149"/>
      <c r="BF81" s="47">
        <v>0</v>
      </c>
      <c r="BG81" s="47">
        <v>0</v>
      </c>
      <c r="BH81" s="29">
        <v>0</v>
      </c>
      <c r="BI81" s="149"/>
      <c r="BJ81" s="47">
        <v>0</v>
      </c>
      <c r="BK81" s="47">
        <v>0</v>
      </c>
      <c r="BL81" s="29">
        <v>0</v>
      </c>
      <c r="BM81" s="26"/>
      <c r="BN81" s="196">
        <f t="shared" si="13"/>
        <v>1</v>
      </c>
      <c r="BO81" s="35">
        <f t="shared" si="14"/>
        <v>0.125</v>
      </c>
      <c r="BP81" s="36">
        <f t="shared" si="0"/>
        <v>0</v>
      </c>
      <c r="BQ81" s="174">
        <f t="shared" si="11"/>
        <v>1</v>
      </c>
      <c r="BR81" s="197">
        <f t="shared" si="12"/>
        <v>0.125</v>
      </c>
    </row>
    <row r="82" spans="2:70" s="25" customFormat="1" ht="105.75" thickBot="1" x14ac:dyDescent="0.3">
      <c r="B82" s="205"/>
      <c r="C82" s="205"/>
      <c r="D82" s="214"/>
      <c r="E82" s="26" t="s">
        <v>351</v>
      </c>
      <c r="F82" s="205"/>
      <c r="G82" s="214"/>
      <c r="H82" s="28" t="s">
        <v>165</v>
      </c>
      <c r="I82" s="27" t="s">
        <v>172</v>
      </c>
      <c r="J82" s="29">
        <v>0</v>
      </c>
      <c r="K82" s="33">
        <v>0.125</v>
      </c>
      <c r="L82" s="27" t="s">
        <v>159</v>
      </c>
      <c r="M82" s="27" t="s">
        <v>182</v>
      </c>
      <c r="N82" s="27" t="s">
        <v>161</v>
      </c>
      <c r="O82" s="133">
        <v>44013</v>
      </c>
      <c r="P82" s="133">
        <v>44180</v>
      </c>
      <c r="Q82" s="29">
        <v>0</v>
      </c>
      <c r="R82" s="47">
        <v>0</v>
      </c>
      <c r="S82" s="47">
        <v>0</v>
      </c>
      <c r="T82" s="29">
        <v>0</v>
      </c>
      <c r="U82" s="26"/>
      <c r="V82" s="47">
        <v>0</v>
      </c>
      <c r="W82" s="47">
        <v>0</v>
      </c>
      <c r="X82" s="29">
        <v>0</v>
      </c>
      <c r="Y82" s="26"/>
      <c r="Z82" s="47">
        <v>0</v>
      </c>
      <c r="AA82" s="47">
        <v>0</v>
      </c>
      <c r="AB82" s="29">
        <v>0</v>
      </c>
      <c r="AC82" s="26"/>
      <c r="AD82" s="47">
        <v>0</v>
      </c>
      <c r="AE82" s="47">
        <v>0</v>
      </c>
      <c r="AF82" s="29">
        <v>0</v>
      </c>
      <c r="AG82" s="26"/>
      <c r="AH82" s="47">
        <v>0</v>
      </c>
      <c r="AI82" s="47">
        <v>0</v>
      </c>
      <c r="AJ82" s="29">
        <v>0</v>
      </c>
      <c r="AK82" s="26"/>
      <c r="AL82" s="47">
        <v>0</v>
      </c>
      <c r="AM82" s="47">
        <v>0</v>
      </c>
      <c r="AN82" s="29">
        <v>0</v>
      </c>
      <c r="AO82" s="26"/>
      <c r="AP82" s="33">
        <v>0</v>
      </c>
      <c r="AQ82" s="33">
        <v>0</v>
      </c>
      <c r="AR82" s="29">
        <v>0</v>
      </c>
      <c r="AS82" s="150"/>
      <c r="AT82" s="38">
        <v>0.5</v>
      </c>
      <c r="AU82" s="38">
        <v>0.5</v>
      </c>
      <c r="AV82" s="29">
        <v>0</v>
      </c>
      <c r="AW82" s="151" t="s">
        <v>441</v>
      </c>
      <c r="AX82" s="47">
        <v>0.5</v>
      </c>
      <c r="AY82" s="47">
        <v>0.5</v>
      </c>
      <c r="AZ82" s="29">
        <v>0</v>
      </c>
      <c r="BA82" s="151" t="s">
        <v>448</v>
      </c>
      <c r="BB82" s="47">
        <v>0</v>
      </c>
      <c r="BC82" s="47">
        <v>0</v>
      </c>
      <c r="BD82" s="29">
        <v>0</v>
      </c>
      <c r="BE82" s="150"/>
      <c r="BF82" s="47">
        <v>0</v>
      </c>
      <c r="BG82" s="47">
        <v>0</v>
      </c>
      <c r="BH82" s="29">
        <v>0</v>
      </c>
      <c r="BI82" s="150"/>
      <c r="BJ82" s="47">
        <v>0</v>
      </c>
      <c r="BK82" s="47">
        <v>0</v>
      </c>
      <c r="BL82" s="29">
        <v>0</v>
      </c>
      <c r="BM82" s="26"/>
      <c r="BN82" s="196">
        <f t="shared" si="13"/>
        <v>1</v>
      </c>
      <c r="BO82" s="35">
        <f t="shared" si="14"/>
        <v>0.125</v>
      </c>
      <c r="BP82" s="36">
        <f t="shared" si="0"/>
        <v>0</v>
      </c>
      <c r="BQ82" s="174">
        <f t="shared" si="11"/>
        <v>1</v>
      </c>
      <c r="BR82" s="197">
        <f t="shared" si="12"/>
        <v>0.125</v>
      </c>
    </row>
    <row r="83" spans="2:70" s="25" customFormat="1" ht="75.75" thickBot="1" x14ac:dyDescent="0.3">
      <c r="B83" s="205"/>
      <c r="C83" s="205"/>
      <c r="D83" s="214"/>
      <c r="E83" s="26" t="s">
        <v>351</v>
      </c>
      <c r="F83" s="205"/>
      <c r="G83" s="214"/>
      <c r="H83" s="28" t="s">
        <v>166</v>
      </c>
      <c r="I83" s="27" t="s">
        <v>173</v>
      </c>
      <c r="J83" s="29">
        <v>0</v>
      </c>
      <c r="K83" s="33">
        <v>0.125</v>
      </c>
      <c r="L83" s="27" t="s">
        <v>159</v>
      </c>
      <c r="M83" s="27" t="s">
        <v>183</v>
      </c>
      <c r="N83" s="27" t="s">
        <v>161</v>
      </c>
      <c r="O83" s="133">
        <v>44013</v>
      </c>
      <c r="P83" s="133">
        <v>44180</v>
      </c>
      <c r="Q83" s="29">
        <v>0</v>
      </c>
      <c r="R83" s="47">
        <v>0</v>
      </c>
      <c r="S83" s="47">
        <v>0</v>
      </c>
      <c r="T83" s="29">
        <v>0</v>
      </c>
      <c r="U83" s="26"/>
      <c r="V83" s="47">
        <v>0</v>
      </c>
      <c r="W83" s="47">
        <v>0</v>
      </c>
      <c r="X83" s="29">
        <v>0</v>
      </c>
      <c r="Y83" s="26"/>
      <c r="Z83" s="47">
        <v>0</v>
      </c>
      <c r="AA83" s="47">
        <v>0</v>
      </c>
      <c r="AB83" s="29">
        <v>0</v>
      </c>
      <c r="AC83" s="26"/>
      <c r="AD83" s="47">
        <v>0</v>
      </c>
      <c r="AE83" s="47">
        <v>0</v>
      </c>
      <c r="AF83" s="29">
        <v>0</v>
      </c>
      <c r="AG83" s="26"/>
      <c r="AH83" s="47">
        <v>0</v>
      </c>
      <c r="AI83" s="47">
        <v>0</v>
      </c>
      <c r="AJ83" s="29">
        <v>0</v>
      </c>
      <c r="AK83" s="26"/>
      <c r="AL83" s="47">
        <v>0</v>
      </c>
      <c r="AM83" s="47">
        <v>0</v>
      </c>
      <c r="AN83" s="29">
        <v>0</v>
      </c>
      <c r="AO83" s="26"/>
      <c r="AP83" s="33">
        <v>0</v>
      </c>
      <c r="AQ83" s="33">
        <v>0</v>
      </c>
      <c r="AR83" s="29">
        <v>0</v>
      </c>
      <c r="AS83" s="152"/>
      <c r="AT83" s="38">
        <v>0</v>
      </c>
      <c r="AU83" s="38">
        <v>0</v>
      </c>
      <c r="AV83" s="29">
        <v>0</v>
      </c>
      <c r="AW83" s="152"/>
      <c r="AX83" s="47">
        <v>0</v>
      </c>
      <c r="AY83" s="47">
        <v>0</v>
      </c>
      <c r="AZ83" s="29">
        <v>0</v>
      </c>
      <c r="BA83" s="152"/>
      <c r="BB83" s="47">
        <v>1</v>
      </c>
      <c r="BC83" s="47">
        <v>1</v>
      </c>
      <c r="BD83" s="29">
        <v>0</v>
      </c>
      <c r="BE83" s="153" t="s">
        <v>454</v>
      </c>
      <c r="BF83" s="47">
        <v>0</v>
      </c>
      <c r="BG83" s="47">
        <v>0</v>
      </c>
      <c r="BH83" s="29">
        <v>0</v>
      </c>
      <c r="BI83" s="152"/>
      <c r="BJ83" s="47">
        <v>0</v>
      </c>
      <c r="BK83" s="47">
        <v>0</v>
      </c>
      <c r="BL83" s="29">
        <v>0</v>
      </c>
      <c r="BM83" s="26"/>
      <c r="BN83" s="196">
        <f t="shared" si="13"/>
        <v>1</v>
      </c>
      <c r="BO83" s="35">
        <f t="shared" si="14"/>
        <v>0.125</v>
      </c>
      <c r="BP83" s="36">
        <f t="shared" si="0"/>
        <v>0</v>
      </c>
      <c r="BQ83" s="174">
        <f t="shared" si="11"/>
        <v>0</v>
      </c>
      <c r="BR83" s="197">
        <f t="shared" si="12"/>
        <v>0</v>
      </c>
    </row>
    <row r="84" spans="2:70" s="25" customFormat="1" ht="60.75" thickBot="1" x14ac:dyDescent="0.3">
      <c r="B84" s="205"/>
      <c r="C84" s="205"/>
      <c r="D84" s="214"/>
      <c r="E84" s="26" t="s">
        <v>351</v>
      </c>
      <c r="F84" s="205"/>
      <c r="G84" s="214"/>
      <c r="H84" s="28" t="s">
        <v>167</v>
      </c>
      <c r="I84" s="27" t="s">
        <v>174</v>
      </c>
      <c r="J84" s="29">
        <v>0</v>
      </c>
      <c r="K84" s="33">
        <v>0.125</v>
      </c>
      <c r="L84" s="27" t="s">
        <v>159</v>
      </c>
      <c r="M84" s="27" t="s">
        <v>184</v>
      </c>
      <c r="N84" s="27" t="s">
        <v>161</v>
      </c>
      <c r="O84" s="133">
        <v>44013</v>
      </c>
      <c r="P84" s="133">
        <v>44180</v>
      </c>
      <c r="Q84" s="29">
        <v>0</v>
      </c>
      <c r="R84" s="47">
        <v>0</v>
      </c>
      <c r="S84" s="47">
        <v>0</v>
      </c>
      <c r="T84" s="29">
        <v>0</v>
      </c>
      <c r="U84" s="26"/>
      <c r="V84" s="47">
        <v>0</v>
      </c>
      <c r="W84" s="47">
        <v>0</v>
      </c>
      <c r="X84" s="29">
        <v>0</v>
      </c>
      <c r="Y84" s="26"/>
      <c r="Z84" s="47">
        <v>0</v>
      </c>
      <c r="AA84" s="47">
        <v>0</v>
      </c>
      <c r="AB84" s="29">
        <v>0</v>
      </c>
      <c r="AC84" s="26"/>
      <c r="AD84" s="47">
        <v>0</v>
      </c>
      <c r="AE84" s="47">
        <v>0</v>
      </c>
      <c r="AF84" s="29">
        <v>0</v>
      </c>
      <c r="AG84" s="26"/>
      <c r="AH84" s="47">
        <v>0</v>
      </c>
      <c r="AI84" s="47">
        <v>0</v>
      </c>
      <c r="AJ84" s="29">
        <v>0</v>
      </c>
      <c r="AK84" s="26"/>
      <c r="AL84" s="47">
        <v>0</v>
      </c>
      <c r="AM84" s="47">
        <v>0</v>
      </c>
      <c r="AN84" s="29">
        <v>0</v>
      </c>
      <c r="AO84" s="26"/>
      <c r="AP84" s="33">
        <v>0</v>
      </c>
      <c r="AQ84" s="33">
        <v>0</v>
      </c>
      <c r="AR84" s="29">
        <v>0</v>
      </c>
      <c r="AS84" s="154"/>
      <c r="AT84" s="38">
        <v>0</v>
      </c>
      <c r="AU84" s="38">
        <v>0</v>
      </c>
      <c r="AV84" s="29">
        <v>0</v>
      </c>
      <c r="AW84" s="154"/>
      <c r="AX84" s="47">
        <v>0</v>
      </c>
      <c r="AY84" s="47">
        <v>0</v>
      </c>
      <c r="AZ84" s="29">
        <v>0</v>
      </c>
      <c r="BA84" s="154"/>
      <c r="BB84" s="47">
        <v>0.33</v>
      </c>
      <c r="BC84" s="47">
        <v>0.33</v>
      </c>
      <c r="BD84" s="29">
        <v>0</v>
      </c>
      <c r="BE84" s="155" t="s">
        <v>455</v>
      </c>
      <c r="BF84" s="47">
        <v>0.33</v>
      </c>
      <c r="BG84" s="47">
        <v>0.33</v>
      </c>
      <c r="BH84" s="29">
        <v>0</v>
      </c>
      <c r="BI84" s="155" t="s">
        <v>461</v>
      </c>
      <c r="BJ84" s="47">
        <v>0.34</v>
      </c>
      <c r="BK84" s="47">
        <v>0</v>
      </c>
      <c r="BL84" s="29">
        <v>0</v>
      </c>
      <c r="BM84" s="26"/>
      <c r="BN84" s="196">
        <f t="shared" si="13"/>
        <v>0.66</v>
      </c>
      <c r="BO84" s="35">
        <f t="shared" si="14"/>
        <v>8.2500000000000004E-2</v>
      </c>
      <c r="BP84" s="36">
        <f t="shared" si="0"/>
        <v>0</v>
      </c>
      <c r="BQ84" s="174">
        <f t="shared" si="11"/>
        <v>0</v>
      </c>
      <c r="BR84" s="197">
        <f t="shared" si="12"/>
        <v>0</v>
      </c>
    </row>
    <row r="85" spans="2:70" s="25" customFormat="1" ht="60.75" thickBot="1" x14ac:dyDescent="0.3">
      <c r="B85" s="205"/>
      <c r="C85" s="205"/>
      <c r="D85" s="214"/>
      <c r="E85" s="26" t="s">
        <v>351</v>
      </c>
      <c r="F85" s="205"/>
      <c r="G85" s="214"/>
      <c r="H85" s="28" t="s">
        <v>168</v>
      </c>
      <c r="I85" s="27" t="s">
        <v>175</v>
      </c>
      <c r="J85" s="29">
        <v>0</v>
      </c>
      <c r="K85" s="33">
        <v>0.125</v>
      </c>
      <c r="L85" s="27" t="s">
        <v>159</v>
      </c>
      <c r="M85" s="27" t="s">
        <v>185</v>
      </c>
      <c r="N85" s="27" t="s">
        <v>161</v>
      </c>
      <c r="O85" s="133">
        <v>44013</v>
      </c>
      <c r="P85" s="133">
        <v>44180</v>
      </c>
      <c r="Q85" s="29">
        <v>0</v>
      </c>
      <c r="R85" s="47">
        <v>0</v>
      </c>
      <c r="S85" s="47">
        <v>0</v>
      </c>
      <c r="T85" s="29">
        <v>0</v>
      </c>
      <c r="U85" s="26"/>
      <c r="V85" s="47">
        <v>0</v>
      </c>
      <c r="W85" s="47">
        <v>0</v>
      </c>
      <c r="X85" s="29">
        <v>0</v>
      </c>
      <c r="Y85" s="26"/>
      <c r="Z85" s="47">
        <v>0</v>
      </c>
      <c r="AA85" s="47">
        <v>0</v>
      </c>
      <c r="AB85" s="29">
        <v>0</v>
      </c>
      <c r="AC85" s="26"/>
      <c r="AD85" s="47">
        <v>0</v>
      </c>
      <c r="AE85" s="47">
        <v>0</v>
      </c>
      <c r="AF85" s="29">
        <v>0</v>
      </c>
      <c r="AG85" s="26"/>
      <c r="AH85" s="47">
        <v>0</v>
      </c>
      <c r="AI85" s="47">
        <v>0</v>
      </c>
      <c r="AJ85" s="29">
        <v>0</v>
      </c>
      <c r="AK85" s="26"/>
      <c r="AL85" s="47">
        <v>0</v>
      </c>
      <c r="AM85" s="47">
        <v>0</v>
      </c>
      <c r="AN85" s="29">
        <v>0</v>
      </c>
      <c r="AO85" s="26"/>
      <c r="AP85" s="33">
        <v>0</v>
      </c>
      <c r="AQ85" s="33">
        <v>0</v>
      </c>
      <c r="AR85" s="29">
        <v>0</v>
      </c>
      <c r="AS85" s="156"/>
      <c r="AT85" s="38">
        <v>0</v>
      </c>
      <c r="AU85" s="38">
        <v>0</v>
      </c>
      <c r="AV85" s="29">
        <v>0</v>
      </c>
      <c r="AW85" s="156"/>
      <c r="AX85" s="47">
        <v>0</v>
      </c>
      <c r="AY85" s="47">
        <v>0</v>
      </c>
      <c r="AZ85" s="29">
        <v>0</v>
      </c>
      <c r="BA85" s="156"/>
      <c r="BB85" s="47">
        <v>0</v>
      </c>
      <c r="BC85" s="47">
        <v>0</v>
      </c>
      <c r="BD85" s="29">
        <v>0</v>
      </c>
      <c r="BE85" s="156"/>
      <c r="BF85" s="47">
        <v>0</v>
      </c>
      <c r="BG85" s="47">
        <v>0</v>
      </c>
      <c r="BH85" s="29">
        <v>0</v>
      </c>
      <c r="BI85" s="156"/>
      <c r="BJ85" s="47">
        <v>1</v>
      </c>
      <c r="BK85" s="47">
        <v>1</v>
      </c>
      <c r="BL85" s="29">
        <v>0</v>
      </c>
      <c r="BM85" s="43" t="s">
        <v>541</v>
      </c>
      <c r="BN85" s="196">
        <f t="shared" si="13"/>
        <v>1</v>
      </c>
      <c r="BO85" s="35">
        <f t="shared" si="14"/>
        <v>0.125</v>
      </c>
      <c r="BP85" s="36">
        <f t="shared" si="0"/>
        <v>0</v>
      </c>
      <c r="BQ85" s="174">
        <f t="shared" si="11"/>
        <v>0</v>
      </c>
      <c r="BR85" s="197">
        <f t="shared" si="12"/>
        <v>0</v>
      </c>
    </row>
    <row r="86" spans="2:70" s="25" customFormat="1" ht="195.75" thickBot="1" x14ac:dyDescent="0.3">
      <c r="B86" s="206"/>
      <c r="C86" s="205"/>
      <c r="D86" s="214"/>
      <c r="E86" s="26" t="s">
        <v>351</v>
      </c>
      <c r="F86" s="205"/>
      <c r="G86" s="214"/>
      <c r="H86" s="28" t="s">
        <v>169</v>
      </c>
      <c r="I86" s="28" t="s">
        <v>176</v>
      </c>
      <c r="J86" s="29">
        <v>0</v>
      </c>
      <c r="K86" s="33">
        <v>0.125</v>
      </c>
      <c r="L86" s="27" t="s">
        <v>159</v>
      </c>
      <c r="M86" s="34" t="s">
        <v>186</v>
      </c>
      <c r="N86" s="27" t="s">
        <v>161</v>
      </c>
      <c r="O86" s="133">
        <v>44013</v>
      </c>
      <c r="P86" s="133">
        <v>44180</v>
      </c>
      <c r="Q86" s="29">
        <v>0</v>
      </c>
      <c r="R86" s="47">
        <v>0</v>
      </c>
      <c r="S86" s="47">
        <v>0</v>
      </c>
      <c r="T86" s="29">
        <v>0</v>
      </c>
      <c r="U86" s="26"/>
      <c r="V86" s="47">
        <v>0</v>
      </c>
      <c r="W86" s="47">
        <v>0</v>
      </c>
      <c r="X86" s="29">
        <v>0</v>
      </c>
      <c r="Y86" s="26"/>
      <c r="Z86" s="47">
        <v>0</v>
      </c>
      <c r="AA86" s="47">
        <v>0</v>
      </c>
      <c r="AB86" s="29">
        <v>0</v>
      </c>
      <c r="AC86" s="26"/>
      <c r="AD86" s="47">
        <v>0</v>
      </c>
      <c r="AE86" s="47">
        <v>0</v>
      </c>
      <c r="AF86" s="29">
        <v>0</v>
      </c>
      <c r="AG86" s="26"/>
      <c r="AH86" s="47">
        <v>0</v>
      </c>
      <c r="AI86" s="47">
        <v>0</v>
      </c>
      <c r="AJ86" s="29">
        <v>0</v>
      </c>
      <c r="AK86" s="26"/>
      <c r="AL86" s="47">
        <v>0</v>
      </c>
      <c r="AM86" s="47">
        <v>0</v>
      </c>
      <c r="AN86" s="29">
        <v>0</v>
      </c>
      <c r="AO86" s="26"/>
      <c r="AP86" s="33">
        <v>0</v>
      </c>
      <c r="AQ86" s="33">
        <v>0</v>
      </c>
      <c r="AR86" s="29">
        <v>0</v>
      </c>
      <c r="AS86" s="157"/>
      <c r="AT86" s="38">
        <v>0</v>
      </c>
      <c r="AU86" s="38">
        <v>0</v>
      </c>
      <c r="AV86" s="29">
        <v>0</v>
      </c>
      <c r="AW86" s="157"/>
      <c r="AX86" s="47">
        <v>0</v>
      </c>
      <c r="AY86" s="47">
        <v>0</v>
      </c>
      <c r="AZ86" s="29">
        <v>0</v>
      </c>
      <c r="BA86" s="157"/>
      <c r="BB86" s="47">
        <v>0</v>
      </c>
      <c r="BC86" s="47">
        <v>0</v>
      </c>
      <c r="BD86" s="29">
        <v>0</v>
      </c>
      <c r="BE86" s="157"/>
      <c r="BF86" s="47">
        <v>0</v>
      </c>
      <c r="BG86" s="47">
        <v>0</v>
      </c>
      <c r="BH86" s="29">
        <v>0</v>
      </c>
      <c r="BI86" s="157"/>
      <c r="BJ86" s="47">
        <v>1</v>
      </c>
      <c r="BK86" s="47">
        <v>1</v>
      </c>
      <c r="BL86" s="29">
        <v>0</v>
      </c>
      <c r="BM86" s="158" t="s">
        <v>542</v>
      </c>
      <c r="BN86" s="196">
        <f t="shared" si="13"/>
        <v>1</v>
      </c>
      <c r="BO86" s="35">
        <f t="shared" si="14"/>
        <v>0.125</v>
      </c>
      <c r="BP86" s="36">
        <f t="shared" si="0"/>
        <v>0</v>
      </c>
      <c r="BQ86" s="174">
        <f t="shared" si="11"/>
        <v>0</v>
      </c>
      <c r="BR86" s="197">
        <f t="shared" si="12"/>
        <v>0</v>
      </c>
    </row>
    <row r="87" spans="2:70" s="25" customFormat="1" ht="70.5" customHeight="1" x14ac:dyDescent="0.25">
      <c r="B87" s="202" t="s">
        <v>36</v>
      </c>
      <c r="C87" s="205"/>
      <c r="D87" s="214"/>
      <c r="E87" s="26"/>
      <c r="F87" s="205"/>
      <c r="G87" s="214"/>
      <c r="H87" s="246" t="s">
        <v>238</v>
      </c>
      <c r="I87" s="281" t="s">
        <v>239</v>
      </c>
      <c r="J87" s="159"/>
      <c r="K87" s="284">
        <v>0.2</v>
      </c>
      <c r="M87" s="119" t="s">
        <v>187</v>
      </c>
      <c r="N87" s="160" t="s">
        <v>190</v>
      </c>
      <c r="O87" s="46">
        <v>44044</v>
      </c>
      <c r="P87" s="161">
        <v>44196</v>
      </c>
      <c r="Q87" s="29">
        <v>0</v>
      </c>
      <c r="R87" s="47">
        <v>0</v>
      </c>
      <c r="S87" s="47">
        <v>0</v>
      </c>
      <c r="T87" s="29">
        <v>0</v>
      </c>
      <c r="U87" s="26"/>
      <c r="V87" s="47">
        <v>0</v>
      </c>
      <c r="W87" s="47">
        <v>0</v>
      </c>
      <c r="X87" s="29">
        <v>0</v>
      </c>
      <c r="Y87" s="26"/>
      <c r="Z87" s="47">
        <v>0</v>
      </c>
      <c r="AA87" s="47">
        <v>0</v>
      </c>
      <c r="AB87" s="29">
        <v>0</v>
      </c>
      <c r="AC87" s="26"/>
      <c r="AD87" s="47">
        <v>0</v>
      </c>
      <c r="AE87" s="47">
        <v>0</v>
      </c>
      <c r="AF87" s="29">
        <v>0</v>
      </c>
      <c r="AG87" s="26"/>
      <c r="AH87" s="47">
        <v>0</v>
      </c>
      <c r="AI87" s="47">
        <v>0</v>
      </c>
      <c r="AJ87" s="29">
        <v>0</v>
      </c>
      <c r="AK87" s="26"/>
      <c r="AL87" s="47">
        <v>0</v>
      </c>
      <c r="AM87" s="47">
        <v>0</v>
      </c>
      <c r="AN87" s="29">
        <v>0</v>
      </c>
      <c r="AO87" s="26"/>
      <c r="AP87" s="47">
        <v>0.04</v>
      </c>
      <c r="AQ87" s="47">
        <v>0.04</v>
      </c>
      <c r="AR87" s="29">
        <v>0</v>
      </c>
      <c r="AS87" s="44" t="s">
        <v>400</v>
      </c>
      <c r="AT87" s="47">
        <v>0.16</v>
      </c>
      <c r="AU87" s="47">
        <v>0.16</v>
      </c>
      <c r="AV87" s="29">
        <v>0</v>
      </c>
      <c r="AW87" s="45" t="s">
        <v>405</v>
      </c>
      <c r="AX87" s="47">
        <v>0.16</v>
      </c>
      <c r="AY87" s="47">
        <v>0.16</v>
      </c>
      <c r="AZ87" s="29">
        <v>0</v>
      </c>
      <c r="BA87" s="43" t="s">
        <v>512</v>
      </c>
      <c r="BB87" s="47">
        <v>0.16</v>
      </c>
      <c r="BC87" s="47">
        <v>0.16</v>
      </c>
      <c r="BD87" s="29">
        <v>0</v>
      </c>
      <c r="BE87" s="43" t="s">
        <v>518</v>
      </c>
      <c r="BF87" s="47">
        <v>0.2</v>
      </c>
      <c r="BG87" s="47">
        <v>0.2</v>
      </c>
      <c r="BH87" s="29">
        <v>0</v>
      </c>
      <c r="BI87" s="28" t="s">
        <v>531</v>
      </c>
      <c r="BJ87" s="47">
        <v>0.28000000000000003</v>
      </c>
      <c r="BK87" s="47">
        <v>0.28000000000000003</v>
      </c>
      <c r="BL87" s="29">
        <v>0</v>
      </c>
      <c r="BM87" s="43" t="s">
        <v>532</v>
      </c>
      <c r="BN87" s="196">
        <f t="shared" si="13"/>
        <v>1</v>
      </c>
      <c r="BO87" s="98">
        <f t="shared" si="14"/>
        <v>0.125</v>
      </c>
      <c r="BP87" s="36">
        <f t="shared" si="0"/>
        <v>0</v>
      </c>
      <c r="BQ87" s="174">
        <f t="shared" si="11"/>
        <v>0.36</v>
      </c>
      <c r="BR87" s="197">
        <f t="shared" si="12"/>
        <v>7.1999999999999995E-2</v>
      </c>
    </row>
    <row r="88" spans="2:70" s="25" customFormat="1" ht="48.75" customHeight="1" x14ac:dyDescent="0.25">
      <c r="B88" s="214"/>
      <c r="C88" s="205"/>
      <c r="D88" s="214"/>
      <c r="E88" s="26"/>
      <c r="F88" s="205"/>
      <c r="G88" s="214"/>
      <c r="H88" s="247"/>
      <c r="I88" s="282"/>
      <c r="J88" s="37">
        <v>0</v>
      </c>
      <c r="K88" s="285"/>
      <c r="L88" s="26"/>
      <c r="M88" s="28" t="s">
        <v>188</v>
      </c>
      <c r="N88" s="28" t="s">
        <v>191</v>
      </c>
      <c r="O88" s="46">
        <v>44044</v>
      </c>
      <c r="P88" s="161">
        <v>44196</v>
      </c>
      <c r="Q88" s="29">
        <v>0</v>
      </c>
      <c r="R88" s="47">
        <v>0</v>
      </c>
      <c r="S88" s="47">
        <v>0</v>
      </c>
      <c r="T88" s="29">
        <v>0</v>
      </c>
      <c r="U88" s="26"/>
      <c r="V88" s="47">
        <v>0</v>
      </c>
      <c r="W88" s="47">
        <v>0</v>
      </c>
      <c r="X88" s="29">
        <v>0</v>
      </c>
      <c r="Y88" s="26"/>
      <c r="Z88" s="47">
        <v>0</v>
      </c>
      <c r="AA88" s="47">
        <v>0</v>
      </c>
      <c r="AB88" s="29">
        <v>0</v>
      </c>
      <c r="AC88" s="26"/>
      <c r="AD88" s="47">
        <v>0</v>
      </c>
      <c r="AE88" s="47">
        <v>0</v>
      </c>
      <c r="AF88" s="29">
        <v>0</v>
      </c>
      <c r="AG88" s="26"/>
      <c r="AH88" s="47">
        <v>0</v>
      </c>
      <c r="AI88" s="47">
        <v>0</v>
      </c>
      <c r="AJ88" s="29">
        <v>0</v>
      </c>
      <c r="AK88" s="26"/>
      <c r="AL88" s="47">
        <v>0</v>
      </c>
      <c r="AM88" s="47">
        <v>0</v>
      </c>
      <c r="AN88" s="29">
        <v>0</v>
      </c>
      <c r="AO88" s="26"/>
      <c r="AP88" s="47">
        <v>0.04</v>
      </c>
      <c r="AQ88" s="47">
        <v>0.04</v>
      </c>
      <c r="AR88" s="29">
        <v>0</v>
      </c>
      <c r="AS88" s="44" t="s">
        <v>400</v>
      </c>
      <c r="AT88" s="47">
        <v>0.16</v>
      </c>
      <c r="AU88" s="47">
        <v>0.16</v>
      </c>
      <c r="AV88" s="29">
        <v>0</v>
      </c>
      <c r="AW88" s="45" t="s">
        <v>405</v>
      </c>
      <c r="AX88" s="47">
        <v>0.16</v>
      </c>
      <c r="AY88" s="47">
        <v>0.16</v>
      </c>
      <c r="AZ88" s="29">
        <v>0</v>
      </c>
      <c r="BA88" s="43" t="s">
        <v>512</v>
      </c>
      <c r="BB88" s="47">
        <v>0.16</v>
      </c>
      <c r="BC88" s="47">
        <v>0.16</v>
      </c>
      <c r="BD88" s="29">
        <v>0</v>
      </c>
      <c r="BE88" s="43" t="s">
        <v>519</v>
      </c>
      <c r="BF88" s="47">
        <v>0.2</v>
      </c>
      <c r="BG88" s="47">
        <v>0.2</v>
      </c>
      <c r="BH88" s="29">
        <v>0</v>
      </c>
      <c r="BI88" s="43" t="s">
        <v>525</v>
      </c>
      <c r="BJ88" s="47">
        <v>0.28000000000000003</v>
      </c>
      <c r="BK88" s="47">
        <v>0.28000000000000003</v>
      </c>
      <c r="BL88" s="29">
        <v>0</v>
      </c>
      <c r="BM88" s="43" t="s">
        <v>533</v>
      </c>
      <c r="BN88" s="196">
        <f t="shared" si="13"/>
        <v>1</v>
      </c>
      <c r="BO88" s="98">
        <f t="shared" si="14"/>
        <v>0.2</v>
      </c>
      <c r="BP88" s="36">
        <f t="shared" si="0"/>
        <v>0</v>
      </c>
      <c r="BQ88" s="174">
        <f t="shared" si="11"/>
        <v>0.36</v>
      </c>
      <c r="BR88" s="197">
        <f t="shared" si="12"/>
        <v>0</v>
      </c>
    </row>
    <row r="89" spans="2:70" s="25" customFormat="1" ht="72.75" customHeight="1" x14ac:dyDescent="0.25">
      <c r="B89" s="214"/>
      <c r="C89" s="205"/>
      <c r="D89" s="214"/>
      <c r="E89" s="26"/>
      <c r="F89" s="205"/>
      <c r="G89" s="214"/>
      <c r="H89" s="248"/>
      <c r="I89" s="283"/>
      <c r="J89" s="37">
        <v>0</v>
      </c>
      <c r="K89" s="286"/>
      <c r="L89" s="26"/>
      <c r="M89" s="44" t="s">
        <v>189</v>
      </c>
      <c r="N89" s="28" t="s">
        <v>192</v>
      </c>
      <c r="O89" s="46">
        <v>44044</v>
      </c>
      <c r="P89" s="161">
        <v>44196</v>
      </c>
      <c r="Q89" s="29">
        <v>0</v>
      </c>
      <c r="R89" s="47">
        <v>0</v>
      </c>
      <c r="S89" s="47">
        <v>0</v>
      </c>
      <c r="T89" s="29">
        <v>0</v>
      </c>
      <c r="U89" s="26"/>
      <c r="V89" s="47">
        <v>0</v>
      </c>
      <c r="W89" s="47">
        <v>0</v>
      </c>
      <c r="X89" s="29">
        <v>0</v>
      </c>
      <c r="Y89" s="26"/>
      <c r="Z89" s="47">
        <v>0</v>
      </c>
      <c r="AA89" s="47">
        <v>0</v>
      </c>
      <c r="AB89" s="29">
        <v>0</v>
      </c>
      <c r="AC89" s="26"/>
      <c r="AD89" s="47">
        <v>0</v>
      </c>
      <c r="AE89" s="47">
        <v>0</v>
      </c>
      <c r="AF89" s="29">
        <v>0</v>
      </c>
      <c r="AG89" s="26"/>
      <c r="AH89" s="47">
        <v>0</v>
      </c>
      <c r="AI89" s="47">
        <v>0</v>
      </c>
      <c r="AJ89" s="29">
        <v>0</v>
      </c>
      <c r="AK89" s="26"/>
      <c r="AL89" s="47">
        <v>0</v>
      </c>
      <c r="AM89" s="47">
        <v>0</v>
      </c>
      <c r="AN89" s="29">
        <v>0</v>
      </c>
      <c r="AO89" s="26"/>
      <c r="AP89" s="47">
        <v>0.04</v>
      </c>
      <c r="AQ89" s="47">
        <v>0.04</v>
      </c>
      <c r="AR89" s="29">
        <v>0</v>
      </c>
      <c r="AS89" s="44" t="s">
        <v>400</v>
      </c>
      <c r="AT89" s="47">
        <v>0.16</v>
      </c>
      <c r="AU89" s="47">
        <v>0.16</v>
      </c>
      <c r="AV89" s="29">
        <v>0</v>
      </c>
      <c r="AW89" s="45" t="s">
        <v>405</v>
      </c>
      <c r="AX89" s="47">
        <v>0.16</v>
      </c>
      <c r="AY89" s="47">
        <v>0.16</v>
      </c>
      <c r="AZ89" s="29">
        <v>0</v>
      </c>
      <c r="BA89" s="43" t="s">
        <v>512</v>
      </c>
      <c r="BB89" s="47">
        <v>0.16</v>
      </c>
      <c r="BC89" s="47">
        <v>0.16</v>
      </c>
      <c r="BD89" s="29">
        <v>0</v>
      </c>
      <c r="BE89" s="43" t="s">
        <v>520</v>
      </c>
      <c r="BF89" s="47">
        <v>0.2</v>
      </c>
      <c r="BG89" s="47">
        <v>0.2</v>
      </c>
      <c r="BH89" s="29">
        <v>0</v>
      </c>
      <c r="BI89" s="43" t="s">
        <v>526</v>
      </c>
      <c r="BJ89" s="47">
        <v>0.28000000000000003</v>
      </c>
      <c r="BK89" s="47">
        <v>0.28000000000000003</v>
      </c>
      <c r="BL89" s="29">
        <v>0</v>
      </c>
      <c r="BM89" s="43" t="s">
        <v>534</v>
      </c>
      <c r="BN89" s="196">
        <f t="shared" si="13"/>
        <v>1</v>
      </c>
      <c r="BO89" s="98">
        <f t="shared" si="14"/>
        <v>0</v>
      </c>
      <c r="BP89" s="36">
        <f t="shared" si="0"/>
        <v>0</v>
      </c>
      <c r="BQ89" s="174">
        <f t="shared" si="11"/>
        <v>0.36</v>
      </c>
      <c r="BR89" s="197">
        <f t="shared" si="12"/>
        <v>0</v>
      </c>
    </row>
    <row r="90" spans="2:70" s="25" customFormat="1" ht="330" x14ac:dyDescent="0.25">
      <c r="B90" s="214"/>
      <c r="C90" s="205"/>
      <c r="D90" s="214"/>
      <c r="E90" s="26"/>
      <c r="F90" s="205"/>
      <c r="G90" s="214"/>
      <c r="H90" s="43" t="s">
        <v>193</v>
      </c>
      <c r="I90" s="28" t="s">
        <v>327</v>
      </c>
      <c r="J90" s="162">
        <v>0</v>
      </c>
      <c r="K90" s="50">
        <v>0.2</v>
      </c>
      <c r="L90" s="26"/>
      <c r="M90" s="44" t="s">
        <v>241</v>
      </c>
      <c r="N90" s="45" t="s">
        <v>240</v>
      </c>
      <c r="O90" s="133">
        <v>44013</v>
      </c>
      <c r="P90" s="161">
        <v>44196</v>
      </c>
      <c r="Q90" s="29">
        <v>0</v>
      </c>
      <c r="R90" s="47">
        <v>0</v>
      </c>
      <c r="S90" s="47">
        <v>0</v>
      </c>
      <c r="T90" s="29">
        <v>0</v>
      </c>
      <c r="U90" s="26"/>
      <c r="V90" s="47">
        <v>0</v>
      </c>
      <c r="W90" s="47">
        <v>0</v>
      </c>
      <c r="X90" s="29">
        <v>0</v>
      </c>
      <c r="Y90" s="26"/>
      <c r="Z90" s="47">
        <v>0</v>
      </c>
      <c r="AA90" s="47">
        <v>0</v>
      </c>
      <c r="AB90" s="29">
        <v>0</v>
      </c>
      <c r="AC90" s="26"/>
      <c r="AD90" s="47">
        <v>0</v>
      </c>
      <c r="AE90" s="47">
        <v>0</v>
      </c>
      <c r="AF90" s="29">
        <v>0</v>
      </c>
      <c r="AG90" s="26"/>
      <c r="AH90" s="47">
        <v>0</v>
      </c>
      <c r="AI90" s="47">
        <v>0</v>
      </c>
      <c r="AJ90" s="29">
        <v>0</v>
      </c>
      <c r="AK90" s="26"/>
      <c r="AL90" s="47">
        <v>0</v>
      </c>
      <c r="AM90" s="47">
        <v>0</v>
      </c>
      <c r="AN90" s="29">
        <v>0</v>
      </c>
      <c r="AO90" s="26"/>
      <c r="AP90" s="47">
        <v>0.04</v>
      </c>
      <c r="AQ90" s="47">
        <v>0.04</v>
      </c>
      <c r="AR90" s="29">
        <v>0</v>
      </c>
      <c r="AS90" s="163" t="s">
        <v>401</v>
      </c>
      <c r="AT90" s="47">
        <v>0.16</v>
      </c>
      <c r="AU90" s="47">
        <v>0.16</v>
      </c>
      <c r="AV90" s="29">
        <v>0</v>
      </c>
      <c r="AW90" s="164" t="s">
        <v>406</v>
      </c>
      <c r="AX90" s="47">
        <v>0.16</v>
      </c>
      <c r="AY90" s="47">
        <v>0.16</v>
      </c>
      <c r="AZ90" s="29">
        <v>0</v>
      </c>
      <c r="BA90" s="165" t="s">
        <v>513</v>
      </c>
      <c r="BB90" s="47">
        <v>0.16</v>
      </c>
      <c r="BC90" s="47">
        <v>0.16</v>
      </c>
      <c r="BD90" s="29">
        <v>0</v>
      </c>
      <c r="BE90" s="165" t="s">
        <v>521</v>
      </c>
      <c r="BF90" s="47">
        <v>0.2</v>
      </c>
      <c r="BG90" s="47">
        <v>0.2</v>
      </c>
      <c r="BH90" s="29">
        <v>0</v>
      </c>
      <c r="BI90" s="165" t="s">
        <v>527</v>
      </c>
      <c r="BJ90" s="47">
        <v>0.28000000000000003</v>
      </c>
      <c r="BK90" s="47">
        <v>0.28000000000000003</v>
      </c>
      <c r="BL90" s="29">
        <v>0</v>
      </c>
      <c r="BM90" s="165" t="s">
        <v>535</v>
      </c>
      <c r="BN90" s="196">
        <f t="shared" si="13"/>
        <v>1</v>
      </c>
      <c r="BO90" s="98">
        <f t="shared" si="14"/>
        <v>0</v>
      </c>
      <c r="BP90" s="36">
        <f t="shared" si="0"/>
        <v>0</v>
      </c>
      <c r="BQ90" s="174">
        <f t="shared" si="11"/>
        <v>0.36</v>
      </c>
      <c r="BR90" s="197">
        <f t="shared" si="12"/>
        <v>7.1999999999999995E-2</v>
      </c>
    </row>
    <row r="91" spans="2:70" s="25" customFormat="1" ht="173.25" customHeight="1" x14ac:dyDescent="0.25">
      <c r="B91" s="214"/>
      <c r="C91" s="205"/>
      <c r="D91" s="214"/>
      <c r="E91" s="26"/>
      <c r="F91" s="205"/>
      <c r="G91" s="214"/>
      <c r="H91" s="166" t="s">
        <v>242</v>
      </c>
      <c r="I91" s="167" t="s">
        <v>214</v>
      </c>
      <c r="J91" s="29">
        <v>0</v>
      </c>
      <c r="K91" s="19">
        <v>0.2</v>
      </c>
      <c r="L91" s="26"/>
      <c r="M91" s="168" t="s">
        <v>195</v>
      </c>
      <c r="N91" s="169" t="s">
        <v>198</v>
      </c>
      <c r="O91" s="133">
        <v>44013</v>
      </c>
      <c r="P91" s="161">
        <v>44196</v>
      </c>
      <c r="Q91" s="29">
        <v>0</v>
      </c>
      <c r="R91" s="47">
        <v>0</v>
      </c>
      <c r="S91" s="47">
        <v>0</v>
      </c>
      <c r="T91" s="29">
        <v>0</v>
      </c>
      <c r="U91" s="26"/>
      <c r="V91" s="47">
        <v>0</v>
      </c>
      <c r="W91" s="47">
        <v>0</v>
      </c>
      <c r="X91" s="29">
        <v>0</v>
      </c>
      <c r="Y91" s="26"/>
      <c r="Z91" s="47">
        <v>0</v>
      </c>
      <c r="AA91" s="47">
        <v>0</v>
      </c>
      <c r="AB91" s="29">
        <v>0</v>
      </c>
      <c r="AC91" s="26"/>
      <c r="AD91" s="47">
        <v>0</v>
      </c>
      <c r="AE91" s="47">
        <v>0</v>
      </c>
      <c r="AF91" s="29">
        <v>0</v>
      </c>
      <c r="AG91" s="26"/>
      <c r="AH91" s="47">
        <v>0</v>
      </c>
      <c r="AI91" s="47">
        <v>0</v>
      </c>
      <c r="AJ91" s="29">
        <v>0</v>
      </c>
      <c r="AK91" s="26"/>
      <c r="AL91" s="47">
        <v>0</v>
      </c>
      <c r="AM91" s="47">
        <v>0</v>
      </c>
      <c r="AN91" s="29">
        <v>0</v>
      </c>
      <c r="AO91" s="26"/>
      <c r="AP91" s="47">
        <v>0.04</v>
      </c>
      <c r="AQ91" s="47">
        <v>0.04</v>
      </c>
      <c r="AR91" s="29">
        <v>0</v>
      </c>
      <c r="AS91" s="163" t="s">
        <v>402</v>
      </c>
      <c r="AT91" s="47">
        <v>0.16</v>
      </c>
      <c r="AU91" s="47">
        <v>0.16</v>
      </c>
      <c r="AV91" s="29">
        <v>0</v>
      </c>
      <c r="AW91" s="170" t="s">
        <v>407</v>
      </c>
      <c r="AX91" s="47">
        <v>0.16</v>
      </c>
      <c r="AY91" s="47">
        <v>0.16</v>
      </c>
      <c r="AZ91" s="29">
        <v>0</v>
      </c>
      <c r="BA91" s="171" t="s">
        <v>514</v>
      </c>
      <c r="BB91" s="47">
        <v>0.16</v>
      </c>
      <c r="BC91" s="47">
        <v>0.16</v>
      </c>
      <c r="BD91" s="29">
        <v>0</v>
      </c>
      <c r="BE91" s="165" t="s">
        <v>522</v>
      </c>
      <c r="BF91" s="47">
        <v>0.2</v>
      </c>
      <c r="BG91" s="47">
        <v>0.2</v>
      </c>
      <c r="BH91" s="29">
        <v>0</v>
      </c>
      <c r="BI91" s="165" t="s">
        <v>528</v>
      </c>
      <c r="BJ91" s="47">
        <v>0.28000000000000003</v>
      </c>
      <c r="BK91" s="47">
        <v>0.28000000000000003</v>
      </c>
      <c r="BL91" s="29">
        <v>0</v>
      </c>
      <c r="BM91" s="165" t="s">
        <v>536</v>
      </c>
      <c r="BN91" s="196">
        <f t="shared" si="13"/>
        <v>1</v>
      </c>
      <c r="BO91" s="98">
        <f t="shared" si="14"/>
        <v>0.2</v>
      </c>
      <c r="BP91" s="36">
        <f t="shared" si="0"/>
        <v>0</v>
      </c>
      <c r="BQ91" s="174">
        <f t="shared" si="11"/>
        <v>0.36</v>
      </c>
      <c r="BR91" s="197">
        <f t="shared" si="12"/>
        <v>7.1999999999999995E-2</v>
      </c>
    </row>
    <row r="92" spans="2:70" s="25" customFormat="1" ht="409.5" x14ac:dyDescent="0.25">
      <c r="B92" s="214"/>
      <c r="C92" s="205"/>
      <c r="D92" s="214"/>
      <c r="E92" s="26"/>
      <c r="F92" s="205"/>
      <c r="G92" s="214"/>
      <c r="H92" s="166" t="s">
        <v>330</v>
      </c>
      <c r="I92" s="166" t="s">
        <v>328</v>
      </c>
      <c r="J92" s="29">
        <v>0</v>
      </c>
      <c r="K92" s="19">
        <v>0.2</v>
      </c>
      <c r="L92" s="26"/>
      <c r="M92" s="168" t="s">
        <v>196</v>
      </c>
      <c r="N92" s="169" t="s">
        <v>198</v>
      </c>
      <c r="O92" s="133">
        <v>44013</v>
      </c>
      <c r="P92" s="161">
        <v>44196</v>
      </c>
      <c r="Q92" s="29">
        <v>0</v>
      </c>
      <c r="R92" s="47">
        <v>0</v>
      </c>
      <c r="S92" s="47">
        <v>0</v>
      </c>
      <c r="T92" s="29">
        <v>0</v>
      </c>
      <c r="U92" s="26"/>
      <c r="V92" s="47">
        <v>0</v>
      </c>
      <c r="W92" s="47">
        <v>0</v>
      </c>
      <c r="X92" s="29">
        <v>0</v>
      </c>
      <c r="Y92" s="26"/>
      <c r="Z92" s="47">
        <v>0</v>
      </c>
      <c r="AA92" s="47">
        <v>0</v>
      </c>
      <c r="AB92" s="29">
        <v>0</v>
      </c>
      <c r="AC92" s="26"/>
      <c r="AD92" s="47">
        <v>0</v>
      </c>
      <c r="AE92" s="47">
        <v>0</v>
      </c>
      <c r="AF92" s="29">
        <v>0</v>
      </c>
      <c r="AG92" s="26"/>
      <c r="AH92" s="47">
        <v>0</v>
      </c>
      <c r="AI92" s="47">
        <v>0</v>
      </c>
      <c r="AJ92" s="29">
        <v>0</v>
      </c>
      <c r="AK92" s="26"/>
      <c r="AL92" s="47">
        <v>0</v>
      </c>
      <c r="AM92" s="47">
        <v>0</v>
      </c>
      <c r="AN92" s="29">
        <v>0</v>
      </c>
      <c r="AO92" s="26"/>
      <c r="AP92" s="47">
        <v>0.04</v>
      </c>
      <c r="AQ92" s="47">
        <v>0.04</v>
      </c>
      <c r="AR92" s="29">
        <v>0</v>
      </c>
      <c r="AS92" s="170" t="s">
        <v>403</v>
      </c>
      <c r="AT92" s="47">
        <v>0.16</v>
      </c>
      <c r="AU92" s="47">
        <v>0.16</v>
      </c>
      <c r="AV92" s="29">
        <v>0</v>
      </c>
      <c r="AW92" s="170" t="s">
        <v>408</v>
      </c>
      <c r="AX92" s="47">
        <v>0.16</v>
      </c>
      <c r="AY92" s="47">
        <v>0.16</v>
      </c>
      <c r="AZ92" s="29">
        <v>0</v>
      </c>
      <c r="BA92" s="165" t="s">
        <v>515</v>
      </c>
      <c r="BB92" s="47">
        <v>0.16</v>
      </c>
      <c r="BC92" s="47">
        <v>0.16</v>
      </c>
      <c r="BD92" s="29">
        <v>0</v>
      </c>
      <c r="BE92" s="165" t="s">
        <v>523</v>
      </c>
      <c r="BF92" s="47">
        <v>0.2</v>
      </c>
      <c r="BG92" s="47">
        <v>0.2</v>
      </c>
      <c r="BH92" s="29">
        <v>0</v>
      </c>
      <c r="BI92" s="165" t="s">
        <v>529</v>
      </c>
      <c r="BJ92" s="47">
        <v>0.28000000000000003</v>
      </c>
      <c r="BK92" s="47">
        <v>0.28000000000000003</v>
      </c>
      <c r="BL92" s="29">
        <v>0</v>
      </c>
      <c r="BM92" s="165" t="s">
        <v>537</v>
      </c>
      <c r="BN92" s="196">
        <f t="shared" si="13"/>
        <v>1</v>
      </c>
      <c r="BO92" s="98">
        <f t="shared" si="14"/>
        <v>0.2</v>
      </c>
      <c r="BP92" s="36">
        <f t="shared" si="0"/>
        <v>0</v>
      </c>
      <c r="BQ92" s="174">
        <f t="shared" si="11"/>
        <v>0.36</v>
      </c>
      <c r="BR92" s="197">
        <f t="shared" si="12"/>
        <v>7.1999999999999995E-2</v>
      </c>
    </row>
    <row r="93" spans="2:70" s="25" customFormat="1" ht="409.5" x14ac:dyDescent="0.25">
      <c r="B93" s="203"/>
      <c r="C93" s="205"/>
      <c r="D93" s="214"/>
      <c r="E93" s="26"/>
      <c r="F93" s="205"/>
      <c r="G93" s="214"/>
      <c r="H93" s="166" t="s">
        <v>194</v>
      </c>
      <c r="I93" s="166" t="s">
        <v>329</v>
      </c>
      <c r="J93" s="29">
        <v>0</v>
      </c>
      <c r="K93" s="19">
        <v>0.2</v>
      </c>
      <c r="L93" s="26"/>
      <c r="M93" s="168" t="s">
        <v>197</v>
      </c>
      <c r="N93" s="169" t="s">
        <v>198</v>
      </c>
      <c r="O93" s="133">
        <v>44013</v>
      </c>
      <c r="P93" s="161">
        <v>44196</v>
      </c>
      <c r="Q93" s="29">
        <v>0</v>
      </c>
      <c r="R93" s="47">
        <v>0</v>
      </c>
      <c r="S93" s="47">
        <v>0</v>
      </c>
      <c r="T93" s="29">
        <v>0</v>
      </c>
      <c r="U93" s="26"/>
      <c r="V93" s="47">
        <v>0</v>
      </c>
      <c r="W93" s="47">
        <v>0</v>
      </c>
      <c r="X93" s="29">
        <v>0</v>
      </c>
      <c r="Y93" s="26"/>
      <c r="Z93" s="47">
        <v>0</v>
      </c>
      <c r="AA93" s="47">
        <v>0</v>
      </c>
      <c r="AB93" s="29">
        <v>0</v>
      </c>
      <c r="AC93" s="26"/>
      <c r="AD93" s="47">
        <v>0</v>
      </c>
      <c r="AE93" s="47">
        <v>0</v>
      </c>
      <c r="AF93" s="29">
        <v>0</v>
      </c>
      <c r="AG93" s="26"/>
      <c r="AH93" s="47">
        <v>0</v>
      </c>
      <c r="AI93" s="47">
        <v>0</v>
      </c>
      <c r="AJ93" s="29">
        <v>0</v>
      </c>
      <c r="AK93" s="26"/>
      <c r="AL93" s="47">
        <v>0</v>
      </c>
      <c r="AM93" s="47">
        <v>0</v>
      </c>
      <c r="AN93" s="29">
        <v>0</v>
      </c>
      <c r="AO93" s="26"/>
      <c r="AP93" s="47">
        <v>0.04</v>
      </c>
      <c r="AQ93" s="47">
        <v>0.04</v>
      </c>
      <c r="AR93" s="29">
        <v>0</v>
      </c>
      <c r="AS93" s="170" t="s">
        <v>404</v>
      </c>
      <c r="AT93" s="47">
        <v>0.16</v>
      </c>
      <c r="AU93" s="47">
        <v>0.16</v>
      </c>
      <c r="AV93" s="29">
        <v>0</v>
      </c>
      <c r="AW93" s="170" t="s">
        <v>409</v>
      </c>
      <c r="AX93" s="47">
        <v>0.16</v>
      </c>
      <c r="AY93" s="47">
        <v>0.16</v>
      </c>
      <c r="AZ93" s="29">
        <v>0</v>
      </c>
      <c r="BA93" s="165" t="s">
        <v>516</v>
      </c>
      <c r="BB93" s="47">
        <v>0.16</v>
      </c>
      <c r="BC93" s="47">
        <v>0.16</v>
      </c>
      <c r="BD93" s="29">
        <v>0</v>
      </c>
      <c r="BE93" s="165" t="s">
        <v>524</v>
      </c>
      <c r="BF93" s="47">
        <v>0.2</v>
      </c>
      <c r="BG93" s="47">
        <v>0.2</v>
      </c>
      <c r="BH93" s="29">
        <v>0</v>
      </c>
      <c r="BI93" s="165" t="s">
        <v>530</v>
      </c>
      <c r="BJ93" s="47">
        <v>0.28000000000000003</v>
      </c>
      <c r="BK93" s="47">
        <v>0.28000000000000003</v>
      </c>
      <c r="BL93" s="29">
        <v>0</v>
      </c>
      <c r="BM93" s="165" t="s">
        <v>538</v>
      </c>
      <c r="BN93" s="196">
        <f t="shared" si="13"/>
        <v>1</v>
      </c>
      <c r="BO93" s="98">
        <f t="shared" si="14"/>
        <v>0.2</v>
      </c>
      <c r="BP93" s="36">
        <f t="shared" si="0"/>
        <v>0</v>
      </c>
      <c r="BQ93" s="174">
        <f t="shared" si="11"/>
        <v>0.36</v>
      </c>
      <c r="BR93" s="197">
        <f t="shared" si="12"/>
        <v>7.1999999999999995E-2</v>
      </c>
    </row>
    <row r="94" spans="2:70" s="25" customFormat="1" ht="60" customHeight="1" x14ac:dyDescent="0.25">
      <c r="B94" s="204" t="s">
        <v>37</v>
      </c>
      <c r="C94" s="205"/>
      <c r="D94" s="214"/>
      <c r="E94" s="26"/>
      <c r="F94" s="205"/>
      <c r="G94" s="214"/>
      <c r="H94" s="204" t="s">
        <v>199</v>
      </c>
      <c r="I94" s="204" t="s">
        <v>200</v>
      </c>
      <c r="J94" s="29">
        <v>0</v>
      </c>
      <c r="K94" s="19">
        <v>0</v>
      </c>
      <c r="L94" s="204" t="s">
        <v>201</v>
      </c>
      <c r="M94" s="44" t="s">
        <v>202</v>
      </c>
      <c r="N94" s="17" t="s">
        <v>206</v>
      </c>
      <c r="O94" s="133">
        <v>44013</v>
      </c>
      <c r="P94" s="161">
        <v>44196</v>
      </c>
      <c r="Q94" s="29">
        <v>0</v>
      </c>
      <c r="R94" s="47">
        <v>0</v>
      </c>
      <c r="S94" s="47">
        <v>0</v>
      </c>
      <c r="T94" s="29">
        <v>0</v>
      </c>
      <c r="U94" s="26"/>
      <c r="V94" s="47">
        <v>0</v>
      </c>
      <c r="W94" s="47">
        <v>0</v>
      </c>
      <c r="X94" s="29">
        <v>0</v>
      </c>
      <c r="Y94" s="26"/>
      <c r="Z94" s="47">
        <v>0</v>
      </c>
      <c r="AA94" s="47">
        <v>0</v>
      </c>
      <c r="AB94" s="29">
        <v>0</v>
      </c>
      <c r="AC94" s="26"/>
      <c r="AD94" s="47">
        <v>0</v>
      </c>
      <c r="AE94" s="47">
        <v>0</v>
      </c>
      <c r="AF94" s="29">
        <v>0</v>
      </c>
      <c r="AG94" s="26"/>
      <c r="AH94" s="47">
        <v>0</v>
      </c>
      <c r="AI94" s="47">
        <v>0</v>
      </c>
      <c r="AJ94" s="29">
        <v>0</v>
      </c>
      <c r="AK94" s="26"/>
      <c r="AL94" s="47">
        <v>0</v>
      </c>
      <c r="AM94" s="47">
        <v>0</v>
      </c>
      <c r="AN94" s="29">
        <v>0</v>
      </c>
      <c r="AO94" s="26"/>
      <c r="AP94" s="47">
        <v>0.2</v>
      </c>
      <c r="AQ94" s="47">
        <v>0.2</v>
      </c>
      <c r="AR94" s="29">
        <v>65000000</v>
      </c>
      <c r="AS94" s="43" t="s">
        <v>462</v>
      </c>
      <c r="AT94" s="47">
        <v>0.16</v>
      </c>
      <c r="AU94" s="47">
        <v>0.16</v>
      </c>
      <c r="AV94" s="29">
        <v>0</v>
      </c>
      <c r="AW94" s="26" t="s">
        <v>468</v>
      </c>
      <c r="AX94" s="47">
        <v>0.16</v>
      </c>
      <c r="AY94" s="47">
        <v>0.16</v>
      </c>
      <c r="AZ94" s="29">
        <v>0</v>
      </c>
      <c r="BA94" s="26" t="s">
        <v>468</v>
      </c>
      <c r="BB94" s="47">
        <v>0.16</v>
      </c>
      <c r="BC94" s="47">
        <v>0.16</v>
      </c>
      <c r="BD94" s="29">
        <v>0</v>
      </c>
      <c r="BE94" s="26" t="s">
        <v>468</v>
      </c>
      <c r="BF94" s="47">
        <v>0.16</v>
      </c>
      <c r="BG94" s="47">
        <v>0.16</v>
      </c>
      <c r="BH94" s="29">
        <v>0</v>
      </c>
      <c r="BI94" s="38" t="s">
        <v>468</v>
      </c>
      <c r="BJ94" s="47">
        <v>0.16</v>
      </c>
      <c r="BK94" s="47">
        <v>0.16</v>
      </c>
      <c r="BL94" s="29">
        <v>0</v>
      </c>
      <c r="BM94" s="26" t="s">
        <v>609</v>
      </c>
      <c r="BN94" s="196">
        <f t="shared" si="13"/>
        <v>1</v>
      </c>
      <c r="BO94" s="35">
        <f t="shared" si="2"/>
        <v>0</v>
      </c>
      <c r="BP94" s="36">
        <f t="shared" si="0"/>
        <v>-65000000</v>
      </c>
      <c r="BQ94" s="174">
        <f t="shared" si="11"/>
        <v>0.52</v>
      </c>
      <c r="BR94" s="197">
        <f t="shared" si="12"/>
        <v>0</v>
      </c>
    </row>
    <row r="95" spans="2:70" s="25" customFormat="1" ht="150" x14ac:dyDescent="0.25">
      <c r="B95" s="205"/>
      <c r="C95" s="205"/>
      <c r="D95" s="214"/>
      <c r="E95" s="26"/>
      <c r="F95" s="205"/>
      <c r="G95" s="214"/>
      <c r="H95" s="205"/>
      <c r="I95" s="205"/>
      <c r="J95" s="29">
        <v>0</v>
      </c>
      <c r="K95" s="19">
        <v>0</v>
      </c>
      <c r="L95" s="205"/>
      <c r="M95" s="28" t="s">
        <v>203</v>
      </c>
      <c r="N95" s="43" t="s">
        <v>206</v>
      </c>
      <c r="O95" s="133">
        <v>44013</v>
      </c>
      <c r="P95" s="161">
        <v>44196</v>
      </c>
      <c r="Q95" s="29">
        <v>0</v>
      </c>
      <c r="R95" s="47">
        <v>0</v>
      </c>
      <c r="S95" s="47">
        <v>0</v>
      </c>
      <c r="T95" s="29">
        <v>0</v>
      </c>
      <c r="U95" s="26"/>
      <c r="V95" s="47">
        <v>0</v>
      </c>
      <c r="W95" s="47">
        <v>0</v>
      </c>
      <c r="X95" s="29">
        <v>0</v>
      </c>
      <c r="Y95" s="26"/>
      <c r="Z95" s="47">
        <v>0</v>
      </c>
      <c r="AA95" s="47">
        <v>0</v>
      </c>
      <c r="AB95" s="29">
        <v>0</v>
      </c>
      <c r="AC95" s="26"/>
      <c r="AD95" s="47">
        <v>0</v>
      </c>
      <c r="AE95" s="47">
        <v>0</v>
      </c>
      <c r="AF95" s="29">
        <v>0</v>
      </c>
      <c r="AG95" s="26"/>
      <c r="AH95" s="47">
        <v>0</v>
      </c>
      <c r="AI95" s="47">
        <v>0</v>
      </c>
      <c r="AJ95" s="29">
        <v>0</v>
      </c>
      <c r="AK95" s="26"/>
      <c r="AL95" s="47">
        <v>0</v>
      </c>
      <c r="AM95" s="47">
        <v>0</v>
      </c>
      <c r="AN95" s="29">
        <v>0</v>
      </c>
      <c r="AO95" s="26"/>
      <c r="AP95" s="47">
        <v>0.2</v>
      </c>
      <c r="AQ95" s="47">
        <v>0.2</v>
      </c>
      <c r="AR95" s="29">
        <v>0</v>
      </c>
      <c r="AS95" s="26" t="s">
        <v>463</v>
      </c>
      <c r="AT95" s="47">
        <v>0.16</v>
      </c>
      <c r="AU95" s="47">
        <v>0.16</v>
      </c>
      <c r="AV95" s="29">
        <v>0</v>
      </c>
      <c r="AW95" s="26" t="s">
        <v>463</v>
      </c>
      <c r="AX95" s="47">
        <v>0.16</v>
      </c>
      <c r="AY95" s="47">
        <v>0.16</v>
      </c>
      <c r="AZ95" s="29">
        <v>0</v>
      </c>
      <c r="BA95" s="26" t="s">
        <v>463</v>
      </c>
      <c r="BB95" s="47">
        <v>0.16</v>
      </c>
      <c r="BC95" s="47">
        <v>0.16</v>
      </c>
      <c r="BD95" s="29">
        <v>0</v>
      </c>
      <c r="BE95" s="26" t="s">
        <v>463</v>
      </c>
      <c r="BF95" s="47">
        <v>0.16</v>
      </c>
      <c r="BG95" s="47">
        <v>0.16</v>
      </c>
      <c r="BH95" s="29">
        <v>0</v>
      </c>
      <c r="BI95" s="38" t="s">
        <v>463</v>
      </c>
      <c r="BJ95" s="47">
        <v>0.16</v>
      </c>
      <c r="BK95" s="47">
        <v>0.16</v>
      </c>
      <c r="BL95" s="29">
        <v>0</v>
      </c>
      <c r="BM95" s="26" t="s">
        <v>463</v>
      </c>
      <c r="BN95" s="196">
        <f t="shared" si="13"/>
        <v>1</v>
      </c>
      <c r="BO95" s="35">
        <f t="shared" si="2"/>
        <v>0</v>
      </c>
      <c r="BP95" s="36">
        <f t="shared" si="0"/>
        <v>0</v>
      </c>
      <c r="BQ95" s="174">
        <f t="shared" si="11"/>
        <v>0.52</v>
      </c>
      <c r="BR95" s="197">
        <f t="shared" si="12"/>
        <v>0</v>
      </c>
    </row>
    <row r="96" spans="2:70" s="25" customFormat="1" ht="45" x14ac:dyDescent="0.25">
      <c r="B96" s="205"/>
      <c r="C96" s="205"/>
      <c r="D96" s="214"/>
      <c r="E96" s="26"/>
      <c r="F96" s="205"/>
      <c r="G96" s="214"/>
      <c r="H96" s="205"/>
      <c r="I96" s="205"/>
      <c r="J96" s="29">
        <v>0</v>
      </c>
      <c r="K96" s="19">
        <v>0</v>
      </c>
      <c r="L96" s="205"/>
      <c r="M96" s="43" t="s">
        <v>204</v>
      </c>
      <c r="N96" s="43" t="s">
        <v>610</v>
      </c>
      <c r="O96" s="133">
        <v>44013</v>
      </c>
      <c r="P96" s="161">
        <v>44196</v>
      </c>
      <c r="Q96" s="29">
        <v>0</v>
      </c>
      <c r="R96" s="47">
        <v>0</v>
      </c>
      <c r="S96" s="47">
        <v>0</v>
      </c>
      <c r="T96" s="29">
        <v>0</v>
      </c>
      <c r="U96" s="26"/>
      <c r="V96" s="47">
        <v>0</v>
      </c>
      <c r="W96" s="47">
        <v>0</v>
      </c>
      <c r="X96" s="29">
        <v>0</v>
      </c>
      <c r="Y96" s="26"/>
      <c r="Z96" s="47">
        <v>0</v>
      </c>
      <c r="AA96" s="47">
        <v>0</v>
      </c>
      <c r="AB96" s="29">
        <v>0</v>
      </c>
      <c r="AC96" s="26"/>
      <c r="AD96" s="47">
        <v>0</v>
      </c>
      <c r="AE96" s="47">
        <v>0</v>
      </c>
      <c r="AF96" s="29">
        <v>0</v>
      </c>
      <c r="AG96" s="26"/>
      <c r="AH96" s="47">
        <v>0</v>
      </c>
      <c r="AI96" s="47">
        <v>0</v>
      </c>
      <c r="AJ96" s="29">
        <v>0</v>
      </c>
      <c r="AK96" s="26"/>
      <c r="AL96" s="47">
        <v>0</v>
      </c>
      <c r="AM96" s="47">
        <v>0</v>
      </c>
      <c r="AN96" s="29">
        <v>0</v>
      </c>
      <c r="AO96" s="26"/>
      <c r="AP96" s="47">
        <v>0.2</v>
      </c>
      <c r="AQ96" s="47">
        <v>0.2</v>
      </c>
      <c r="AR96" s="29">
        <v>0</v>
      </c>
      <c r="AS96" s="26" t="s">
        <v>464</v>
      </c>
      <c r="AT96" s="47">
        <v>0.16</v>
      </c>
      <c r="AU96" s="47">
        <v>0.16</v>
      </c>
      <c r="AV96" s="29">
        <v>0</v>
      </c>
      <c r="AW96" s="26" t="s">
        <v>464</v>
      </c>
      <c r="AX96" s="47">
        <v>0.16</v>
      </c>
      <c r="AY96" s="47">
        <v>0.16</v>
      </c>
      <c r="AZ96" s="29">
        <v>0</v>
      </c>
      <c r="BA96" s="26" t="s">
        <v>517</v>
      </c>
      <c r="BB96" s="47">
        <v>0.16</v>
      </c>
      <c r="BC96" s="47">
        <v>0.16</v>
      </c>
      <c r="BD96" s="29">
        <v>0</v>
      </c>
      <c r="BE96" s="26" t="s">
        <v>464</v>
      </c>
      <c r="BF96" s="47">
        <v>0.16</v>
      </c>
      <c r="BG96" s="47">
        <v>0.16</v>
      </c>
      <c r="BH96" s="29">
        <v>0</v>
      </c>
      <c r="BI96" s="38" t="s">
        <v>494</v>
      </c>
      <c r="BJ96" s="47">
        <v>0.16</v>
      </c>
      <c r="BK96" s="47">
        <v>0.16</v>
      </c>
      <c r="BL96" s="29">
        <v>0</v>
      </c>
      <c r="BM96" s="28" t="s">
        <v>463</v>
      </c>
      <c r="BN96" s="196">
        <f t="shared" si="13"/>
        <v>1</v>
      </c>
      <c r="BO96" s="35">
        <f t="shared" si="2"/>
        <v>0</v>
      </c>
      <c r="BP96" s="36">
        <f t="shared" si="0"/>
        <v>0</v>
      </c>
      <c r="BQ96" s="174">
        <f t="shared" si="11"/>
        <v>0.52</v>
      </c>
      <c r="BR96" s="197">
        <f t="shared" si="12"/>
        <v>0</v>
      </c>
    </row>
    <row r="97" spans="2:70" s="25" customFormat="1" ht="45" x14ac:dyDescent="0.25">
      <c r="B97" s="205"/>
      <c r="C97" s="205"/>
      <c r="D97" s="214"/>
      <c r="E97" s="26"/>
      <c r="F97" s="205"/>
      <c r="G97" s="214"/>
      <c r="H97" s="206"/>
      <c r="I97" s="206"/>
      <c r="J97" s="29">
        <v>0</v>
      </c>
      <c r="K97" s="19">
        <v>0</v>
      </c>
      <c r="L97" s="206"/>
      <c r="M97" s="43" t="s">
        <v>205</v>
      </c>
      <c r="N97" s="43" t="s">
        <v>611</v>
      </c>
      <c r="O97" s="133">
        <v>44013</v>
      </c>
      <c r="P97" s="161">
        <v>44196</v>
      </c>
      <c r="Q97" s="29">
        <v>0</v>
      </c>
      <c r="R97" s="47">
        <v>0</v>
      </c>
      <c r="S97" s="47">
        <v>0</v>
      </c>
      <c r="T97" s="29">
        <v>0</v>
      </c>
      <c r="U97" s="26"/>
      <c r="V97" s="47">
        <v>0</v>
      </c>
      <c r="W97" s="47">
        <v>0</v>
      </c>
      <c r="X97" s="29">
        <v>0</v>
      </c>
      <c r="Y97" s="26"/>
      <c r="Z97" s="47">
        <v>0</v>
      </c>
      <c r="AA97" s="47">
        <v>0</v>
      </c>
      <c r="AB97" s="29">
        <v>0</v>
      </c>
      <c r="AC97" s="26"/>
      <c r="AD97" s="47">
        <v>0</v>
      </c>
      <c r="AE97" s="47">
        <v>0</v>
      </c>
      <c r="AF97" s="29">
        <v>0</v>
      </c>
      <c r="AG97" s="26"/>
      <c r="AH97" s="47">
        <v>0</v>
      </c>
      <c r="AI97" s="47">
        <v>0</v>
      </c>
      <c r="AJ97" s="29">
        <v>0</v>
      </c>
      <c r="AK97" s="26"/>
      <c r="AL97" s="47">
        <v>0</v>
      </c>
      <c r="AM97" s="47">
        <v>0</v>
      </c>
      <c r="AN97" s="29">
        <v>0</v>
      </c>
      <c r="AO97" s="26"/>
      <c r="AP97" s="47">
        <v>0.2</v>
      </c>
      <c r="AQ97" s="47">
        <v>0.2</v>
      </c>
      <c r="AR97" s="29">
        <v>0</v>
      </c>
      <c r="AS97" s="26" t="s">
        <v>465</v>
      </c>
      <c r="AT97" s="47">
        <v>0.16</v>
      </c>
      <c r="AU97" s="47">
        <v>0.16</v>
      </c>
      <c r="AV97" s="29">
        <v>0</v>
      </c>
      <c r="AW97" s="26" t="s">
        <v>465</v>
      </c>
      <c r="AX97" s="47">
        <v>0.16</v>
      </c>
      <c r="AY97" s="47">
        <v>0.16</v>
      </c>
      <c r="AZ97" s="29">
        <v>0</v>
      </c>
      <c r="BA97" s="26" t="s">
        <v>465</v>
      </c>
      <c r="BB97" s="47">
        <v>0.16</v>
      </c>
      <c r="BC97" s="47">
        <v>0.16</v>
      </c>
      <c r="BD97" s="29">
        <v>0</v>
      </c>
      <c r="BE97" s="26" t="s">
        <v>465</v>
      </c>
      <c r="BF97" s="47">
        <v>0.16</v>
      </c>
      <c r="BG97" s="47">
        <v>0.16</v>
      </c>
      <c r="BH97" s="29">
        <v>0</v>
      </c>
      <c r="BI97" s="38" t="s">
        <v>465</v>
      </c>
      <c r="BJ97" s="47">
        <v>0.16</v>
      </c>
      <c r="BK97" s="47">
        <v>0.16</v>
      </c>
      <c r="BL97" s="29">
        <v>0</v>
      </c>
      <c r="BM97" s="28" t="s">
        <v>465</v>
      </c>
      <c r="BN97" s="196">
        <f t="shared" si="13"/>
        <v>1</v>
      </c>
      <c r="BO97" s="35">
        <f t="shared" si="2"/>
        <v>0</v>
      </c>
      <c r="BP97" s="36">
        <f t="shared" si="0"/>
        <v>0</v>
      </c>
      <c r="BQ97" s="174">
        <f t="shared" si="11"/>
        <v>0.52</v>
      </c>
      <c r="BR97" s="197">
        <f t="shared" si="12"/>
        <v>0</v>
      </c>
    </row>
    <row r="98" spans="2:70" s="25" customFormat="1" ht="180" x14ac:dyDescent="0.25">
      <c r="B98" s="205"/>
      <c r="C98" s="205"/>
      <c r="D98" s="214"/>
      <c r="E98" s="26"/>
      <c r="F98" s="205"/>
      <c r="G98" s="214"/>
      <c r="H98" s="44" t="s">
        <v>207</v>
      </c>
      <c r="I98" s="44" t="s">
        <v>208</v>
      </c>
      <c r="J98" s="162">
        <v>0</v>
      </c>
      <c r="K98" s="39">
        <v>0</v>
      </c>
      <c r="L98" s="26"/>
      <c r="M98" s="44" t="s">
        <v>243</v>
      </c>
      <c r="N98" s="44" t="s">
        <v>209</v>
      </c>
      <c r="O98" s="133">
        <v>44013</v>
      </c>
      <c r="P98" s="172">
        <v>44196</v>
      </c>
      <c r="Q98" s="29">
        <v>0</v>
      </c>
      <c r="R98" s="47">
        <v>0</v>
      </c>
      <c r="S98" s="47">
        <v>0</v>
      </c>
      <c r="T98" s="29">
        <v>0</v>
      </c>
      <c r="U98" s="26"/>
      <c r="V98" s="47">
        <v>0</v>
      </c>
      <c r="W98" s="47">
        <v>0</v>
      </c>
      <c r="X98" s="29">
        <v>0</v>
      </c>
      <c r="Y98" s="26"/>
      <c r="Z98" s="47">
        <v>0</v>
      </c>
      <c r="AA98" s="47">
        <v>0</v>
      </c>
      <c r="AB98" s="29">
        <v>0</v>
      </c>
      <c r="AC98" s="26"/>
      <c r="AD98" s="47">
        <v>0</v>
      </c>
      <c r="AE98" s="47">
        <v>0</v>
      </c>
      <c r="AF98" s="29">
        <v>0</v>
      </c>
      <c r="AG98" s="26"/>
      <c r="AH98" s="47">
        <v>0</v>
      </c>
      <c r="AI98" s="47">
        <v>0</v>
      </c>
      <c r="AJ98" s="29">
        <v>0</v>
      </c>
      <c r="AK98" s="26"/>
      <c r="AL98" s="47">
        <v>0</v>
      </c>
      <c r="AM98" s="47">
        <v>0</v>
      </c>
      <c r="AN98" s="29">
        <v>0</v>
      </c>
      <c r="AO98" s="26"/>
      <c r="AP98" s="47">
        <v>0.16</v>
      </c>
      <c r="AQ98" s="47">
        <v>0.16</v>
      </c>
      <c r="AR98" s="29">
        <v>0</v>
      </c>
      <c r="AS98" s="26" t="s">
        <v>466</v>
      </c>
      <c r="AT98" s="47">
        <v>0.16</v>
      </c>
      <c r="AU98" s="47">
        <v>0.16</v>
      </c>
      <c r="AV98" s="29">
        <v>0</v>
      </c>
      <c r="AW98" s="26" t="s">
        <v>469</v>
      </c>
      <c r="AX98" s="47">
        <v>0.16</v>
      </c>
      <c r="AY98" s="47">
        <v>0.16</v>
      </c>
      <c r="AZ98" s="29">
        <v>0</v>
      </c>
      <c r="BA98" s="26" t="s">
        <v>471</v>
      </c>
      <c r="BB98" s="47">
        <v>0.16</v>
      </c>
      <c r="BC98" s="47">
        <v>0.16</v>
      </c>
      <c r="BD98" s="29">
        <v>0</v>
      </c>
      <c r="BE98" s="26" t="s">
        <v>474</v>
      </c>
      <c r="BF98" s="47">
        <v>0.16</v>
      </c>
      <c r="BG98" s="47">
        <v>0.16</v>
      </c>
      <c r="BH98" s="29">
        <v>0</v>
      </c>
      <c r="BI98" s="38" t="s">
        <v>474</v>
      </c>
      <c r="BJ98" s="47">
        <v>0.2</v>
      </c>
      <c r="BK98" s="47">
        <v>0.2</v>
      </c>
      <c r="BL98" s="29">
        <v>0</v>
      </c>
      <c r="BM98" s="162" t="s">
        <v>612</v>
      </c>
      <c r="BN98" s="196">
        <f t="shared" si="13"/>
        <v>1</v>
      </c>
      <c r="BO98" s="35">
        <f t="shared" si="2"/>
        <v>0</v>
      </c>
      <c r="BP98" s="36">
        <f t="shared" si="0"/>
        <v>0</v>
      </c>
      <c r="BQ98" s="174">
        <f t="shared" si="11"/>
        <v>0.48</v>
      </c>
      <c r="BR98" s="197">
        <f t="shared" si="12"/>
        <v>0</v>
      </c>
    </row>
    <row r="99" spans="2:70" s="25" customFormat="1" ht="409.5" x14ac:dyDescent="0.25">
      <c r="B99" s="205"/>
      <c r="C99" s="205"/>
      <c r="D99" s="214"/>
      <c r="E99" s="26"/>
      <c r="F99" s="205"/>
      <c r="G99" s="214"/>
      <c r="H99" s="204" t="s">
        <v>210</v>
      </c>
      <c r="I99" s="204" t="s">
        <v>211</v>
      </c>
      <c r="J99" s="29">
        <v>0</v>
      </c>
      <c r="K99" s="19">
        <v>0</v>
      </c>
      <c r="L99" s="26"/>
      <c r="M99" s="27" t="s">
        <v>212</v>
      </c>
      <c r="N99" s="43" t="s">
        <v>244</v>
      </c>
      <c r="O99" s="133">
        <v>44013</v>
      </c>
      <c r="P99" s="172">
        <v>44196</v>
      </c>
      <c r="Q99" s="29">
        <v>0</v>
      </c>
      <c r="R99" s="47">
        <v>0</v>
      </c>
      <c r="S99" s="47">
        <v>0</v>
      </c>
      <c r="T99" s="29">
        <v>0</v>
      </c>
      <c r="U99" s="26"/>
      <c r="V99" s="47">
        <v>0</v>
      </c>
      <c r="W99" s="47">
        <v>0</v>
      </c>
      <c r="X99" s="29">
        <v>0</v>
      </c>
      <c r="Y99" s="26"/>
      <c r="Z99" s="47">
        <v>0</v>
      </c>
      <c r="AA99" s="47">
        <v>0</v>
      </c>
      <c r="AB99" s="29">
        <v>0</v>
      </c>
      <c r="AC99" s="26"/>
      <c r="AD99" s="47">
        <v>0</v>
      </c>
      <c r="AE99" s="47">
        <v>0</v>
      </c>
      <c r="AF99" s="29">
        <v>0</v>
      </c>
      <c r="AG99" s="26"/>
      <c r="AH99" s="47">
        <v>0</v>
      </c>
      <c r="AI99" s="47">
        <v>0</v>
      </c>
      <c r="AJ99" s="29">
        <v>0</v>
      </c>
      <c r="AK99" s="26"/>
      <c r="AL99" s="47">
        <v>0</v>
      </c>
      <c r="AM99" s="47">
        <v>0</v>
      </c>
      <c r="AN99" s="29">
        <v>0</v>
      </c>
      <c r="AO99" s="26"/>
      <c r="AP99" s="47">
        <v>0</v>
      </c>
      <c r="AQ99" s="38">
        <v>0</v>
      </c>
      <c r="AR99" s="29">
        <v>0</v>
      </c>
      <c r="AS99" s="26"/>
      <c r="AT99" s="47">
        <v>0</v>
      </c>
      <c r="AU99" s="47">
        <v>0</v>
      </c>
      <c r="AV99" s="37">
        <v>1774507387</v>
      </c>
      <c r="AW99" s="43" t="s">
        <v>470</v>
      </c>
      <c r="AX99" s="47">
        <v>0.2</v>
      </c>
      <c r="AY99" s="47">
        <v>0.2</v>
      </c>
      <c r="AZ99" s="29">
        <v>0</v>
      </c>
      <c r="BA99" s="43" t="s">
        <v>472</v>
      </c>
      <c r="BB99" s="47">
        <v>0.2</v>
      </c>
      <c r="BC99" s="47">
        <v>0.2</v>
      </c>
      <c r="BD99" s="29">
        <v>0</v>
      </c>
      <c r="BE99" s="26" t="s">
        <v>475</v>
      </c>
      <c r="BF99" s="47">
        <v>0.3</v>
      </c>
      <c r="BG99" s="47">
        <v>0.3</v>
      </c>
      <c r="BH99" s="162">
        <v>7942448691.0250101</v>
      </c>
      <c r="BI99" s="38" t="s">
        <v>495</v>
      </c>
      <c r="BJ99" s="47">
        <v>0.3</v>
      </c>
      <c r="BK99" s="47">
        <v>0.3</v>
      </c>
      <c r="BL99" s="29">
        <v>4073284134</v>
      </c>
      <c r="BM99" s="94" t="s">
        <v>613</v>
      </c>
      <c r="BN99" s="196">
        <f t="shared" si="13"/>
        <v>1</v>
      </c>
      <c r="BO99" s="35">
        <f t="shared" si="2"/>
        <v>0</v>
      </c>
      <c r="BP99" s="36">
        <f>Q99-T99-X99-AB99-AF99-AJ99-AN99-AV99-AZ99-BD99-BH99-BL99</f>
        <v>-13790240212.025009</v>
      </c>
      <c r="BQ99" s="174">
        <f t="shared" si="11"/>
        <v>0.2</v>
      </c>
      <c r="BR99" s="197">
        <f t="shared" si="12"/>
        <v>0</v>
      </c>
    </row>
    <row r="100" spans="2:70" s="25" customFormat="1" ht="255.75" x14ac:dyDescent="0.35">
      <c r="B100" s="205"/>
      <c r="C100" s="205"/>
      <c r="D100" s="214"/>
      <c r="E100" s="26"/>
      <c r="F100" s="205"/>
      <c r="G100" s="203"/>
      <c r="H100" s="206"/>
      <c r="I100" s="206"/>
      <c r="J100" s="29">
        <v>0</v>
      </c>
      <c r="K100" s="19">
        <v>0</v>
      </c>
      <c r="L100" s="26"/>
      <c r="M100" s="27" t="s">
        <v>213</v>
      </c>
      <c r="N100" s="173" t="s">
        <v>615</v>
      </c>
      <c r="O100" s="133">
        <v>44013</v>
      </c>
      <c r="P100" s="172">
        <v>44196</v>
      </c>
      <c r="Q100" s="29">
        <v>0</v>
      </c>
      <c r="R100" s="47">
        <v>0</v>
      </c>
      <c r="S100" s="47">
        <v>0</v>
      </c>
      <c r="T100" s="29">
        <v>0</v>
      </c>
      <c r="U100" s="26"/>
      <c r="V100" s="47">
        <v>0</v>
      </c>
      <c r="W100" s="47">
        <v>0</v>
      </c>
      <c r="X100" s="29">
        <v>0</v>
      </c>
      <c r="Y100" s="26"/>
      <c r="Z100" s="47">
        <v>0</v>
      </c>
      <c r="AA100" s="47">
        <v>0</v>
      </c>
      <c r="AB100" s="29">
        <v>0</v>
      </c>
      <c r="AC100" s="26"/>
      <c r="AD100" s="47">
        <v>0</v>
      </c>
      <c r="AE100" s="47">
        <v>0</v>
      </c>
      <c r="AF100" s="29">
        <v>0</v>
      </c>
      <c r="AG100" s="26"/>
      <c r="AH100" s="47">
        <v>0</v>
      </c>
      <c r="AI100" s="47">
        <v>0</v>
      </c>
      <c r="AJ100" s="29">
        <v>0</v>
      </c>
      <c r="AK100" s="26"/>
      <c r="AL100" s="47">
        <v>0</v>
      </c>
      <c r="AM100" s="47">
        <v>0</v>
      </c>
      <c r="AN100" s="29">
        <v>0</v>
      </c>
      <c r="AO100" s="26"/>
      <c r="AP100" s="47">
        <v>0</v>
      </c>
      <c r="AQ100" s="47">
        <v>0</v>
      </c>
      <c r="AR100" s="29">
        <v>0</v>
      </c>
      <c r="AS100" s="26"/>
      <c r="AT100" s="47">
        <v>0</v>
      </c>
      <c r="AU100" s="47">
        <v>0</v>
      </c>
      <c r="AV100" s="29">
        <v>0</v>
      </c>
      <c r="AW100" s="26"/>
      <c r="AX100" s="47">
        <v>0.2</v>
      </c>
      <c r="AY100" s="47">
        <v>0.2</v>
      </c>
      <c r="AZ100" s="29">
        <v>0</v>
      </c>
      <c r="BA100" s="26" t="s">
        <v>473</v>
      </c>
      <c r="BB100" s="47">
        <v>0.2</v>
      </c>
      <c r="BC100" s="47">
        <v>0.2</v>
      </c>
      <c r="BD100" s="29">
        <v>0</v>
      </c>
      <c r="BE100" s="26" t="s">
        <v>476</v>
      </c>
      <c r="BF100" s="47">
        <v>0.3</v>
      </c>
      <c r="BG100" s="47">
        <v>0.3</v>
      </c>
      <c r="BH100" s="29">
        <v>0</v>
      </c>
      <c r="BI100" s="38" t="s">
        <v>496</v>
      </c>
      <c r="BJ100" s="47">
        <v>0.3</v>
      </c>
      <c r="BK100" s="47">
        <v>0.3</v>
      </c>
      <c r="BL100" s="29">
        <v>0</v>
      </c>
      <c r="BM100" s="26" t="s">
        <v>614</v>
      </c>
      <c r="BN100" s="196">
        <f t="shared" si="13"/>
        <v>1</v>
      </c>
      <c r="BO100" s="35">
        <f t="shared" si="2"/>
        <v>0</v>
      </c>
      <c r="BP100" s="36">
        <f t="shared" si="0"/>
        <v>0</v>
      </c>
      <c r="BQ100" s="174">
        <f t="shared" si="11"/>
        <v>0.2</v>
      </c>
      <c r="BR100" s="197">
        <f t="shared" si="12"/>
        <v>0</v>
      </c>
    </row>
    <row r="101" spans="2:70" s="25" customFormat="1" ht="90" x14ac:dyDescent="0.25">
      <c r="B101" s="206"/>
      <c r="C101" s="206"/>
      <c r="D101" s="203"/>
      <c r="E101" s="26"/>
      <c r="F101" s="206"/>
      <c r="G101" s="26"/>
      <c r="H101" s="43" t="s">
        <v>218</v>
      </c>
      <c r="I101" s="28" t="s">
        <v>219</v>
      </c>
      <c r="J101" s="29">
        <v>0</v>
      </c>
      <c r="K101" s="19">
        <v>0</v>
      </c>
      <c r="L101" s="26"/>
      <c r="M101" s="28" t="s">
        <v>216</v>
      </c>
      <c r="N101" s="28" t="s">
        <v>217</v>
      </c>
      <c r="O101" s="46"/>
      <c r="P101" s="46"/>
      <c r="Q101" s="29">
        <v>0</v>
      </c>
      <c r="R101" s="47">
        <v>0</v>
      </c>
      <c r="S101" s="47">
        <v>0</v>
      </c>
      <c r="T101" s="29">
        <v>0</v>
      </c>
      <c r="U101" s="26"/>
      <c r="V101" s="47">
        <v>0</v>
      </c>
      <c r="W101" s="47">
        <v>0</v>
      </c>
      <c r="X101" s="29">
        <v>0</v>
      </c>
      <c r="Y101" s="26"/>
      <c r="Z101" s="47">
        <v>0</v>
      </c>
      <c r="AA101" s="47">
        <v>0</v>
      </c>
      <c r="AB101" s="29">
        <v>0</v>
      </c>
      <c r="AC101" s="26"/>
      <c r="AD101" s="47">
        <v>0</v>
      </c>
      <c r="AE101" s="47">
        <v>0</v>
      </c>
      <c r="AF101" s="29">
        <v>0</v>
      </c>
      <c r="AG101" s="26"/>
      <c r="AH101" s="47">
        <v>0</v>
      </c>
      <c r="AI101" s="47">
        <v>0</v>
      </c>
      <c r="AJ101" s="29">
        <v>0</v>
      </c>
      <c r="AK101" s="26"/>
      <c r="AL101" s="47">
        <v>0</v>
      </c>
      <c r="AM101" s="47">
        <v>0</v>
      </c>
      <c r="AN101" s="29">
        <v>0</v>
      </c>
      <c r="AO101" s="26"/>
      <c r="AP101" s="47">
        <v>1</v>
      </c>
      <c r="AQ101" s="47">
        <v>1</v>
      </c>
      <c r="AR101" s="29">
        <v>0</v>
      </c>
      <c r="AS101" s="26" t="s">
        <v>467</v>
      </c>
      <c r="AT101" s="47">
        <v>0</v>
      </c>
      <c r="AU101" s="47">
        <v>0</v>
      </c>
      <c r="AV101" s="29">
        <v>0</v>
      </c>
      <c r="AW101" s="26"/>
      <c r="AX101" s="47">
        <v>0</v>
      </c>
      <c r="AY101" s="47">
        <v>0</v>
      </c>
      <c r="AZ101" s="29">
        <v>0</v>
      </c>
      <c r="BA101" s="26"/>
      <c r="BB101" s="47">
        <v>0</v>
      </c>
      <c r="BC101" s="47">
        <v>0</v>
      </c>
      <c r="BD101" s="29">
        <v>0</v>
      </c>
      <c r="BE101" s="26"/>
      <c r="BF101" s="47">
        <v>0</v>
      </c>
      <c r="BG101" s="47">
        <v>0</v>
      </c>
      <c r="BH101" s="29">
        <v>0</v>
      </c>
      <c r="BI101" s="38"/>
      <c r="BJ101" s="47">
        <v>0</v>
      </c>
      <c r="BK101" s="47">
        <v>0</v>
      </c>
      <c r="BL101" s="29">
        <v>0</v>
      </c>
      <c r="BM101" s="26"/>
      <c r="BN101" s="196">
        <f t="shared" si="13"/>
        <v>1</v>
      </c>
      <c r="BO101" s="35">
        <f t="shared" ref="BO101:BO108" si="15">BN101*K101</f>
        <v>0</v>
      </c>
      <c r="BP101" s="36">
        <f t="shared" ref="BP101:BP108" si="16">Q101-T101-X101-AB101-AF101-AJ101-AN101-AR101-AV101-AZ101-BD101-BH101-BL101</f>
        <v>0</v>
      </c>
      <c r="BQ101" s="174">
        <f t="shared" si="11"/>
        <v>1</v>
      </c>
      <c r="BR101" s="197">
        <f t="shared" si="12"/>
        <v>0</v>
      </c>
    </row>
    <row r="102" spans="2:70" s="25" customFormat="1" ht="105" x14ac:dyDescent="0.25">
      <c r="B102" s="204" t="s">
        <v>627</v>
      </c>
      <c r="C102" s="28" t="s">
        <v>42</v>
      </c>
      <c r="D102" s="26"/>
      <c r="E102" s="26"/>
      <c r="F102" s="26"/>
      <c r="G102" s="26"/>
      <c r="H102" s="43" t="s">
        <v>220</v>
      </c>
      <c r="I102" s="28" t="s">
        <v>215</v>
      </c>
      <c r="J102" s="29">
        <v>0</v>
      </c>
      <c r="K102" s="19">
        <v>0</v>
      </c>
      <c r="L102" s="26"/>
      <c r="M102" s="28" t="s">
        <v>221</v>
      </c>
      <c r="N102" s="28" t="s">
        <v>217</v>
      </c>
      <c r="O102" s="46"/>
      <c r="P102" s="46"/>
      <c r="Q102" s="29">
        <v>0</v>
      </c>
      <c r="R102" s="47">
        <v>0</v>
      </c>
      <c r="S102" s="47">
        <v>0</v>
      </c>
      <c r="T102" s="29">
        <v>0</v>
      </c>
      <c r="U102" s="26"/>
      <c r="V102" s="47">
        <v>0</v>
      </c>
      <c r="W102" s="47">
        <v>0</v>
      </c>
      <c r="X102" s="29">
        <v>0</v>
      </c>
      <c r="Y102" s="26"/>
      <c r="Z102" s="47">
        <v>0</v>
      </c>
      <c r="AA102" s="47">
        <v>0</v>
      </c>
      <c r="AB102" s="29">
        <v>0</v>
      </c>
      <c r="AC102" s="26"/>
      <c r="AD102" s="47">
        <v>0</v>
      </c>
      <c r="AE102" s="47">
        <v>0</v>
      </c>
      <c r="AF102" s="29">
        <v>0</v>
      </c>
      <c r="AG102" s="26"/>
      <c r="AH102" s="47">
        <v>0</v>
      </c>
      <c r="AI102" s="47">
        <v>0</v>
      </c>
      <c r="AJ102" s="29">
        <v>0</v>
      </c>
      <c r="AK102" s="26"/>
      <c r="AL102" s="47">
        <v>0</v>
      </c>
      <c r="AM102" s="47">
        <v>0</v>
      </c>
      <c r="AN102" s="29">
        <v>0</v>
      </c>
      <c r="AO102" s="26"/>
      <c r="AP102" s="47">
        <v>0</v>
      </c>
      <c r="AQ102" s="47">
        <v>0</v>
      </c>
      <c r="AR102" s="29">
        <v>0</v>
      </c>
      <c r="AS102" s="26"/>
      <c r="AT102" s="47">
        <v>0</v>
      </c>
      <c r="AU102" s="47">
        <v>0</v>
      </c>
      <c r="AV102" s="29">
        <v>0</v>
      </c>
      <c r="AW102" s="26"/>
      <c r="AX102" s="47">
        <v>0</v>
      </c>
      <c r="AY102" s="47">
        <v>0</v>
      </c>
      <c r="AZ102" s="29">
        <v>0</v>
      </c>
      <c r="BA102" s="26"/>
      <c r="BB102" s="47">
        <v>0.3</v>
      </c>
      <c r="BC102" s="47">
        <v>1</v>
      </c>
      <c r="BD102" s="29">
        <v>0</v>
      </c>
      <c r="BE102" s="43" t="s">
        <v>421</v>
      </c>
      <c r="BF102" s="47">
        <v>0.3</v>
      </c>
      <c r="BG102" s="47">
        <v>0</v>
      </c>
      <c r="BH102" s="29">
        <v>0</v>
      </c>
      <c r="BI102" s="26"/>
      <c r="BJ102" s="47">
        <v>0.4</v>
      </c>
      <c r="BK102" s="47">
        <v>0</v>
      </c>
      <c r="BL102" s="29">
        <v>0</v>
      </c>
      <c r="BM102" s="26"/>
      <c r="BN102" s="196">
        <f t="shared" si="13"/>
        <v>1</v>
      </c>
      <c r="BO102" s="35">
        <f t="shared" si="15"/>
        <v>0</v>
      </c>
      <c r="BP102" s="36">
        <f t="shared" si="16"/>
        <v>0</v>
      </c>
      <c r="BQ102" s="174">
        <f t="shared" si="11"/>
        <v>0</v>
      </c>
      <c r="BR102" s="197">
        <f t="shared" si="12"/>
        <v>0</v>
      </c>
    </row>
    <row r="103" spans="2:70" s="25" customFormat="1" ht="165" x14ac:dyDescent="0.25">
      <c r="B103" s="205"/>
      <c r="C103" s="28" t="s">
        <v>42</v>
      </c>
      <c r="D103" s="28" t="s">
        <v>47</v>
      </c>
      <c r="E103" s="26"/>
      <c r="F103" s="43" t="s">
        <v>75</v>
      </c>
      <c r="G103" s="26"/>
      <c r="H103" s="27" t="s">
        <v>299</v>
      </c>
      <c r="I103" s="27" t="s">
        <v>300</v>
      </c>
      <c r="J103" s="40">
        <v>0</v>
      </c>
      <c r="K103" s="39">
        <v>0.2</v>
      </c>
      <c r="L103" s="27" t="s">
        <v>311</v>
      </c>
      <c r="M103" s="27" t="s">
        <v>312</v>
      </c>
      <c r="N103" s="27" t="s">
        <v>313</v>
      </c>
      <c r="O103" s="64">
        <v>44105</v>
      </c>
      <c r="P103" s="64">
        <v>44196</v>
      </c>
      <c r="Q103" s="29">
        <v>0</v>
      </c>
      <c r="R103" s="47">
        <v>0</v>
      </c>
      <c r="S103" s="47">
        <v>0</v>
      </c>
      <c r="T103" s="29">
        <v>0</v>
      </c>
      <c r="U103" s="26"/>
      <c r="V103" s="47">
        <v>0</v>
      </c>
      <c r="W103" s="47">
        <v>0</v>
      </c>
      <c r="X103" s="29">
        <v>0</v>
      </c>
      <c r="Y103" s="26"/>
      <c r="Z103" s="47">
        <v>0</v>
      </c>
      <c r="AA103" s="47">
        <v>0</v>
      </c>
      <c r="AB103" s="29">
        <v>0</v>
      </c>
      <c r="AC103" s="26"/>
      <c r="AD103" s="47">
        <v>0</v>
      </c>
      <c r="AE103" s="47">
        <v>0</v>
      </c>
      <c r="AF103" s="29">
        <v>0</v>
      </c>
      <c r="AG103" s="26"/>
      <c r="AH103" s="47">
        <v>0</v>
      </c>
      <c r="AI103" s="47">
        <v>0</v>
      </c>
      <c r="AJ103" s="29">
        <v>0</v>
      </c>
      <c r="AK103" s="26"/>
      <c r="AL103" s="47">
        <v>0</v>
      </c>
      <c r="AM103" s="47">
        <v>0</v>
      </c>
      <c r="AN103" s="29">
        <v>0</v>
      </c>
      <c r="AO103" s="26"/>
      <c r="AP103" s="47">
        <v>0</v>
      </c>
      <c r="AQ103" s="47">
        <v>0</v>
      </c>
      <c r="AR103" s="29">
        <v>0</v>
      </c>
      <c r="AS103" s="26"/>
      <c r="AT103" s="47">
        <v>0</v>
      </c>
      <c r="AU103" s="47">
        <v>0</v>
      </c>
      <c r="AV103" s="29">
        <v>0</v>
      </c>
      <c r="AW103" s="26"/>
      <c r="AX103" s="47">
        <v>0</v>
      </c>
      <c r="AY103" s="47">
        <v>0</v>
      </c>
      <c r="AZ103" s="29">
        <v>0</v>
      </c>
      <c r="BA103" s="26"/>
      <c r="BB103" s="18">
        <v>0.6</v>
      </c>
      <c r="BC103" s="175">
        <v>1.04</v>
      </c>
      <c r="BD103" s="20">
        <v>133451052</v>
      </c>
      <c r="BE103" s="17" t="s">
        <v>422</v>
      </c>
      <c r="BF103" s="18">
        <v>0.2</v>
      </c>
      <c r="BG103" s="47">
        <v>0.31</v>
      </c>
      <c r="BH103" s="20">
        <v>172267755</v>
      </c>
      <c r="BI103" s="17" t="s">
        <v>616</v>
      </c>
      <c r="BJ103" s="18">
        <v>0.2</v>
      </c>
      <c r="BK103" s="47">
        <v>0</v>
      </c>
      <c r="BL103" s="20">
        <v>83267000</v>
      </c>
      <c r="BM103" s="26"/>
      <c r="BN103" s="196">
        <f t="shared" si="13"/>
        <v>1.35</v>
      </c>
      <c r="BO103" s="35">
        <f t="shared" si="15"/>
        <v>0.27</v>
      </c>
      <c r="BP103" s="36">
        <f t="shared" si="16"/>
        <v>-388985807</v>
      </c>
      <c r="BQ103" s="174">
        <f t="shared" si="11"/>
        <v>0</v>
      </c>
      <c r="BR103" s="197">
        <f t="shared" si="12"/>
        <v>0</v>
      </c>
    </row>
    <row r="104" spans="2:70" s="25" customFormat="1" ht="270" x14ac:dyDescent="0.25">
      <c r="B104" s="205"/>
      <c r="C104" s="28" t="s">
        <v>41</v>
      </c>
      <c r="D104" s="28" t="s">
        <v>47</v>
      </c>
      <c r="E104" s="26"/>
      <c r="F104" s="43" t="s">
        <v>75</v>
      </c>
      <c r="G104" s="26"/>
      <c r="H104" s="147" t="s">
        <v>301</v>
      </c>
      <c r="I104" s="27" t="s">
        <v>302</v>
      </c>
      <c r="J104" s="40">
        <v>3097039568</v>
      </c>
      <c r="K104" s="39">
        <v>0.1</v>
      </c>
      <c r="L104" s="27"/>
      <c r="M104" s="27" t="s">
        <v>314</v>
      </c>
      <c r="N104" s="27" t="s">
        <v>315</v>
      </c>
      <c r="O104" s="64">
        <v>44105</v>
      </c>
      <c r="P104" s="64">
        <v>44196</v>
      </c>
      <c r="Q104" s="29">
        <v>0</v>
      </c>
      <c r="R104" s="47">
        <v>0</v>
      </c>
      <c r="S104" s="47">
        <v>0</v>
      </c>
      <c r="T104" s="29">
        <v>0</v>
      </c>
      <c r="U104" s="26"/>
      <c r="V104" s="47">
        <v>0</v>
      </c>
      <c r="W104" s="47">
        <v>0</v>
      </c>
      <c r="X104" s="29">
        <v>0</v>
      </c>
      <c r="Y104" s="26"/>
      <c r="Z104" s="47">
        <v>0</v>
      </c>
      <c r="AA104" s="47">
        <v>0</v>
      </c>
      <c r="AB104" s="29">
        <v>0</v>
      </c>
      <c r="AC104" s="26"/>
      <c r="AD104" s="47">
        <v>0</v>
      </c>
      <c r="AE104" s="47">
        <v>0</v>
      </c>
      <c r="AF104" s="29">
        <v>0</v>
      </c>
      <c r="AG104" s="26"/>
      <c r="AH104" s="47">
        <v>0</v>
      </c>
      <c r="AI104" s="47">
        <v>0</v>
      </c>
      <c r="AJ104" s="29">
        <v>0</v>
      </c>
      <c r="AK104" s="26"/>
      <c r="AL104" s="47">
        <v>0</v>
      </c>
      <c r="AM104" s="47">
        <v>0</v>
      </c>
      <c r="AN104" s="29">
        <v>0</v>
      </c>
      <c r="AO104" s="26"/>
      <c r="AP104" s="47">
        <v>0</v>
      </c>
      <c r="AQ104" s="47">
        <v>0</v>
      </c>
      <c r="AR104" s="29">
        <v>0</v>
      </c>
      <c r="AS104" s="26"/>
      <c r="AT104" s="47">
        <v>0</v>
      </c>
      <c r="AU104" s="47">
        <v>0</v>
      </c>
      <c r="AV104" s="29">
        <v>0</v>
      </c>
      <c r="AW104" s="26"/>
      <c r="AX104" s="47">
        <v>0</v>
      </c>
      <c r="AY104" s="47">
        <v>0</v>
      </c>
      <c r="AZ104" s="29">
        <v>0</v>
      </c>
      <c r="BA104" s="26"/>
      <c r="BB104" s="18">
        <v>0.3</v>
      </c>
      <c r="BC104" s="19">
        <v>1.5</v>
      </c>
      <c r="BD104" s="20">
        <v>2925172690</v>
      </c>
      <c r="BE104" s="17" t="s">
        <v>423</v>
      </c>
      <c r="BF104" s="18">
        <v>0.3</v>
      </c>
      <c r="BG104" s="47">
        <v>0.33</v>
      </c>
      <c r="BH104" s="29">
        <v>0</v>
      </c>
      <c r="BI104" s="17" t="s">
        <v>617</v>
      </c>
      <c r="BJ104" s="18">
        <v>0.4</v>
      </c>
      <c r="BK104" s="47"/>
      <c r="BL104" s="17" t="s">
        <v>618</v>
      </c>
      <c r="BM104" s="26"/>
      <c r="BN104" s="196">
        <f t="shared" si="13"/>
        <v>1.83</v>
      </c>
      <c r="BO104" s="35">
        <f t="shared" si="15"/>
        <v>0.18300000000000002</v>
      </c>
      <c r="BP104" s="36" t="e">
        <f t="shared" si="16"/>
        <v>#VALUE!</v>
      </c>
      <c r="BQ104" s="174">
        <f t="shared" si="11"/>
        <v>0</v>
      </c>
      <c r="BR104" s="197">
        <f t="shared" si="12"/>
        <v>0</v>
      </c>
    </row>
    <row r="105" spans="2:70" s="25" customFormat="1" ht="240" x14ac:dyDescent="0.25">
      <c r="B105" s="205"/>
      <c r="C105" s="28" t="s">
        <v>41</v>
      </c>
      <c r="D105" s="30" t="s">
        <v>45</v>
      </c>
      <c r="E105" s="26"/>
      <c r="F105" s="43" t="s">
        <v>73</v>
      </c>
      <c r="G105" s="26"/>
      <c r="H105" s="27" t="s">
        <v>303</v>
      </c>
      <c r="I105" s="27" t="s">
        <v>304</v>
      </c>
      <c r="J105" s="40">
        <v>0</v>
      </c>
      <c r="K105" s="39">
        <v>0.2</v>
      </c>
      <c r="L105" s="27"/>
      <c r="M105" s="27" t="s">
        <v>316</v>
      </c>
      <c r="N105" s="27" t="s">
        <v>317</v>
      </c>
      <c r="O105" s="64">
        <v>44105</v>
      </c>
      <c r="P105" s="64">
        <v>44196</v>
      </c>
      <c r="Q105" s="29">
        <v>0</v>
      </c>
      <c r="R105" s="47">
        <v>0</v>
      </c>
      <c r="S105" s="47">
        <v>0</v>
      </c>
      <c r="T105" s="29">
        <v>0</v>
      </c>
      <c r="U105" s="26"/>
      <c r="V105" s="47">
        <v>0</v>
      </c>
      <c r="W105" s="47">
        <v>0</v>
      </c>
      <c r="X105" s="29">
        <v>0</v>
      </c>
      <c r="Y105" s="26"/>
      <c r="Z105" s="47">
        <v>0</v>
      </c>
      <c r="AA105" s="47">
        <v>0</v>
      </c>
      <c r="AB105" s="29">
        <v>0</v>
      </c>
      <c r="AC105" s="26"/>
      <c r="AD105" s="47">
        <v>0</v>
      </c>
      <c r="AE105" s="47">
        <v>0</v>
      </c>
      <c r="AF105" s="29">
        <v>0</v>
      </c>
      <c r="AG105" s="26"/>
      <c r="AH105" s="47">
        <v>0</v>
      </c>
      <c r="AI105" s="47">
        <v>0</v>
      </c>
      <c r="AJ105" s="29">
        <v>0</v>
      </c>
      <c r="AK105" s="26"/>
      <c r="AL105" s="47">
        <v>0</v>
      </c>
      <c r="AM105" s="47">
        <v>0</v>
      </c>
      <c r="AN105" s="29">
        <v>0</v>
      </c>
      <c r="AO105" s="26"/>
      <c r="AP105" s="47">
        <v>0</v>
      </c>
      <c r="AQ105" s="47">
        <v>0</v>
      </c>
      <c r="AR105" s="29">
        <v>0</v>
      </c>
      <c r="AS105" s="26"/>
      <c r="AT105" s="47">
        <v>0</v>
      </c>
      <c r="AU105" s="47">
        <v>0</v>
      </c>
      <c r="AV105" s="29">
        <v>0</v>
      </c>
      <c r="AW105" s="26"/>
      <c r="AX105" s="47">
        <v>0</v>
      </c>
      <c r="AY105" s="47">
        <v>0</v>
      </c>
      <c r="AZ105" s="29">
        <v>0</v>
      </c>
      <c r="BA105" s="26"/>
      <c r="BB105" s="18">
        <v>0.6</v>
      </c>
      <c r="BC105" s="19">
        <v>1.66</v>
      </c>
      <c r="BD105" s="20">
        <v>152963217</v>
      </c>
      <c r="BE105" s="17" t="s">
        <v>424</v>
      </c>
      <c r="BF105" s="18">
        <v>0.2</v>
      </c>
      <c r="BG105" s="47">
        <v>0.33</v>
      </c>
      <c r="BH105" s="20">
        <v>141341874</v>
      </c>
      <c r="BI105" s="17" t="s">
        <v>619</v>
      </c>
      <c r="BJ105" s="18">
        <v>0.2</v>
      </c>
      <c r="BK105" s="47">
        <v>0.33</v>
      </c>
      <c r="BL105" s="20">
        <f>216589000-28089294</f>
        <v>188499706</v>
      </c>
      <c r="BM105" s="17" t="s">
        <v>620</v>
      </c>
      <c r="BN105" s="196">
        <f t="shared" si="13"/>
        <v>2.3199999999999998</v>
      </c>
      <c r="BO105" s="35">
        <f t="shared" si="15"/>
        <v>0.46399999999999997</v>
      </c>
      <c r="BP105" s="36">
        <f t="shared" si="16"/>
        <v>-482804797</v>
      </c>
      <c r="BQ105" s="174">
        <f t="shared" si="11"/>
        <v>0</v>
      </c>
      <c r="BR105" s="197">
        <f t="shared" si="12"/>
        <v>0</v>
      </c>
    </row>
    <row r="106" spans="2:70" s="25" customFormat="1" ht="210" x14ac:dyDescent="0.25">
      <c r="B106" s="205"/>
      <c r="C106" s="28" t="s">
        <v>41</v>
      </c>
      <c r="D106" s="30" t="s">
        <v>45</v>
      </c>
      <c r="E106" s="26"/>
      <c r="F106" s="43" t="s">
        <v>73</v>
      </c>
      <c r="G106" s="26"/>
      <c r="H106" s="147" t="s">
        <v>305</v>
      </c>
      <c r="I106" s="27" t="s">
        <v>306</v>
      </c>
      <c r="J106" s="40">
        <v>702474233</v>
      </c>
      <c r="K106" s="39">
        <v>0.1</v>
      </c>
      <c r="L106" s="27"/>
      <c r="M106" s="27" t="s">
        <v>314</v>
      </c>
      <c r="N106" s="27" t="s">
        <v>315</v>
      </c>
      <c r="O106" s="64">
        <v>44105</v>
      </c>
      <c r="P106" s="64">
        <v>44196</v>
      </c>
      <c r="Q106" s="29">
        <v>0</v>
      </c>
      <c r="R106" s="47">
        <v>0</v>
      </c>
      <c r="S106" s="47">
        <v>0</v>
      </c>
      <c r="T106" s="29">
        <v>0</v>
      </c>
      <c r="U106" s="26"/>
      <c r="V106" s="47">
        <v>0</v>
      </c>
      <c r="W106" s="47">
        <v>0</v>
      </c>
      <c r="X106" s="29">
        <v>0</v>
      </c>
      <c r="Y106" s="26"/>
      <c r="Z106" s="47">
        <v>0</v>
      </c>
      <c r="AA106" s="47">
        <v>0</v>
      </c>
      <c r="AB106" s="29">
        <v>0</v>
      </c>
      <c r="AC106" s="26"/>
      <c r="AD106" s="47">
        <v>0</v>
      </c>
      <c r="AE106" s="47">
        <v>0</v>
      </c>
      <c r="AF106" s="29">
        <v>0</v>
      </c>
      <c r="AG106" s="26"/>
      <c r="AH106" s="47">
        <v>0</v>
      </c>
      <c r="AI106" s="47">
        <v>0</v>
      </c>
      <c r="AJ106" s="29">
        <v>0</v>
      </c>
      <c r="AK106" s="26"/>
      <c r="AL106" s="47">
        <v>0</v>
      </c>
      <c r="AM106" s="47">
        <v>0</v>
      </c>
      <c r="AN106" s="29">
        <v>0</v>
      </c>
      <c r="AO106" s="26"/>
      <c r="AP106" s="47">
        <v>0</v>
      </c>
      <c r="AQ106" s="47">
        <v>0</v>
      </c>
      <c r="AR106" s="29">
        <v>0</v>
      </c>
      <c r="AS106" s="26"/>
      <c r="AT106" s="47">
        <v>0</v>
      </c>
      <c r="AU106" s="47">
        <v>0</v>
      </c>
      <c r="AV106" s="29">
        <v>0</v>
      </c>
      <c r="AW106" s="26"/>
      <c r="AX106" s="47">
        <v>0</v>
      </c>
      <c r="AY106" s="47">
        <v>0</v>
      </c>
      <c r="AZ106" s="29">
        <v>0</v>
      </c>
      <c r="BA106" s="26"/>
      <c r="BB106" s="18">
        <v>0.3</v>
      </c>
      <c r="BC106" s="19">
        <v>1.66</v>
      </c>
      <c r="BD106" s="20">
        <v>551275771</v>
      </c>
      <c r="BE106" s="17" t="s">
        <v>425</v>
      </c>
      <c r="BF106" s="18">
        <v>0.3</v>
      </c>
      <c r="BG106" s="47">
        <v>0.34</v>
      </c>
      <c r="BH106" s="20">
        <v>294305091</v>
      </c>
      <c r="BI106" s="17" t="s">
        <v>621</v>
      </c>
      <c r="BJ106" s="18">
        <v>0.4</v>
      </c>
      <c r="BK106" s="47">
        <v>0</v>
      </c>
      <c r="BL106" s="29">
        <v>0</v>
      </c>
      <c r="BM106" s="17" t="s">
        <v>622</v>
      </c>
      <c r="BN106" s="196">
        <f t="shared" si="13"/>
        <v>2</v>
      </c>
      <c r="BO106" s="35">
        <f t="shared" si="15"/>
        <v>0.2</v>
      </c>
      <c r="BP106" s="36">
        <f t="shared" si="16"/>
        <v>-845580862</v>
      </c>
      <c r="BQ106" s="174">
        <f t="shared" si="11"/>
        <v>0</v>
      </c>
      <c r="BR106" s="197">
        <f t="shared" si="12"/>
        <v>0</v>
      </c>
    </row>
    <row r="107" spans="2:70" s="25" customFormat="1" ht="270" x14ac:dyDescent="0.25">
      <c r="B107" s="205"/>
      <c r="C107" s="28" t="s">
        <v>40</v>
      </c>
      <c r="D107" s="28" t="s">
        <v>44</v>
      </c>
      <c r="E107" s="26"/>
      <c r="F107" s="43" t="s">
        <v>77</v>
      </c>
      <c r="G107" s="26"/>
      <c r="H107" s="147" t="s">
        <v>307</v>
      </c>
      <c r="I107" s="27" t="s">
        <v>308</v>
      </c>
      <c r="J107" s="40">
        <v>3345586758</v>
      </c>
      <c r="K107" s="39">
        <v>0.2</v>
      </c>
      <c r="L107" s="27"/>
      <c r="M107" s="27" t="s">
        <v>318</v>
      </c>
      <c r="N107" s="27" t="s">
        <v>319</v>
      </c>
      <c r="O107" s="64">
        <v>44105</v>
      </c>
      <c r="P107" s="64">
        <v>44196</v>
      </c>
      <c r="Q107" s="29">
        <v>0</v>
      </c>
      <c r="R107" s="47">
        <v>0</v>
      </c>
      <c r="S107" s="47">
        <v>0</v>
      </c>
      <c r="T107" s="29">
        <v>0</v>
      </c>
      <c r="U107" s="26"/>
      <c r="V107" s="47">
        <v>0</v>
      </c>
      <c r="W107" s="47">
        <v>0</v>
      </c>
      <c r="X107" s="29">
        <v>0</v>
      </c>
      <c r="Y107" s="26"/>
      <c r="Z107" s="47">
        <v>0</v>
      </c>
      <c r="AA107" s="47">
        <v>0</v>
      </c>
      <c r="AB107" s="29">
        <v>0</v>
      </c>
      <c r="AC107" s="26"/>
      <c r="AD107" s="47">
        <v>0</v>
      </c>
      <c r="AE107" s="47">
        <v>0</v>
      </c>
      <c r="AF107" s="29">
        <v>0</v>
      </c>
      <c r="AG107" s="26"/>
      <c r="AH107" s="47">
        <v>0</v>
      </c>
      <c r="AI107" s="47">
        <v>0</v>
      </c>
      <c r="AJ107" s="29">
        <v>0</v>
      </c>
      <c r="AK107" s="26"/>
      <c r="AL107" s="47">
        <v>0</v>
      </c>
      <c r="AM107" s="47">
        <v>0</v>
      </c>
      <c r="AN107" s="29">
        <v>0</v>
      </c>
      <c r="AO107" s="26"/>
      <c r="AP107" s="47">
        <v>0</v>
      </c>
      <c r="AQ107" s="47">
        <v>0</v>
      </c>
      <c r="AR107" s="29">
        <v>0</v>
      </c>
      <c r="AS107" s="26"/>
      <c r="AT107" s="47">
        <v>0</v>
      </c>
      <c r="AU107" s="47">
        <v>0</v>
      </c>
      <c r="AV107" s="29">
        <v>0</v>
      </c>
      <c r="AW107" s="26"/>
      <c r="AX107" s="47">
        <v>0</v>
      </c>
      <c r="AY107" s="47">
        <v>0</v>
      </c>
      <c r="AZ107" s="29">
        <v>0</v>
      </c>
      <c r="BA107" s="26"/>
      <c r="BB107" s="18">
        <v>0.3</v>
      </c>
      <c r="BC107" s="19">
        <v>0.3</v>
      </c>
      <c r="BD107" s="20">
        <v>558858573</v>
      </c>
      <c r="BE107" s="17" t="s">
        <v>426</v>
      </c>
      <c r="BF107" s="18">
        <v>0.3</v>
      </c>
      <c r="BG107" s="47">
        <v>0.3</v>
      </c>
      <c r="BH107" s="20">
        <v>293930000</v>
      </c>
      <c r="BI107" s="17" t="s">
        <v>623</v>
      </c>
      <c r="BJ107" s="18">
        <v>0.4</v>
      </c>
      <c r="BK107" s="47">
        <v>0</v>
      </c>
      <c r="BL107" s="20">
        <v>810963318</v>
      </c>
      <c r="BM107" s="198" t="s">
        <v>624</v>
      </c>
      <c r="BN107" s="196">
        <f t="shared" si="13"/>
        <v>0.6</v>
      </c>
      <c r="BO107" s="35">
        <f t="shared" si="15"/>
        <v>0.12</v>
      </c>
      <c r="BP107" s="36">
        <f t="shared" si="16"/>
        <v>-1663751891</v>
      </c>
      <c r="BQ107" s="174">
        <f t="shared" si="11"/>
        <v>0</v>
      </c>
      <c r="BR107" s="197">
        <f t="shared" si="12"/>
        <v>0</v>
      </c>
    </row>
    <row r="108" spans="2:70" s="25" customFormat="1" ht="270" x14ac:dyDescent="0.25">
      <c r="B108" s="206"/>
      <c r="C108" s="26"/>
      <c r="D108" s="26"/>
      <c r="E108" s="26"/>
      <c r="F108" s="26"/>
      <c r="G108" s="26"/>
      <c r="H108" s="27" t="s">
        <v>309</v>
      </c>
      <c r="I108" s="27" t="s">
        <v>310</v>
      </c>
      <c r="J108" s="40">
        <v>400000000</v>
      </c>
      <c r="K108" s="39">
        <v>0.2</v>
      </c>
      <c r="L108" s="27"/>
      <c r="M108" s="27" t="s">
        <v>320</v>
      </c>
      <c r="N108" s="27" t="s">
        <v>321</v>
      </c>
      <c r="O108" s="64">
        <v>44105</v>
      </c>
      <c r="P108" s="64">
        <v>44196</v>
      </c>
      <c r="Q108" s="29">
        <v>0</v>
      </c>
      <c r="R108" s="47">
        <v>0</v>
      </c>
      <c r="S108" s="47">
        <v>0</v>
      </c>
      <c r="T108" s="29">
        <v>0</v>
      </c>
      <c r="U108" s="26"/>
      <c r="V108" s="47">
        <v>0</v>
      </c>
      <c r="W108" s="47">
        <v>0</v>
      </c>
      <c r="X108" s="29">
        <v>0</v>
      </c>
      <c r="Y108" s="26"/>
      <c r="Z108" s="47">
        <v>0</v>
      </c>
      <c r="AA108" s="47">
        <v>0</v>
      </c>
      <c r="AB108" s="29">
        <v>0</v>
      </c>
      <c r="AC108" s="26"/>
      <c r="AD108" s="47">
        <v>0</v>
      </c>
      <c r="AE108" s="47">
        <v>0</v>
      </c>
      <c r="AF108" s="29">
        <v>0</v>
      </c>
      <c r="AG108" s="26"/>
      <c r="AH108" s="47">
        <v>0</v>
      </c>
      <c r="AI108" s="47">
        <v>0</v>
      </c>
      <c r="AJ108" s="29">
        <v>0</v>
      </c>
      <c r="AK108" s="26"/>
      <c r="AL108" s="47">
        <v>0</v>
      </c>
      <c r="AM108" s="47">
        <v>0</v>
      </c>
      <c r="AN108" s="29">
        <v>0</v>
      </c>
      <c r="AO108" s="26"/>
      <c r="AP108" s="47">
        <v>0</v>
      </c>
      <c r="AQ108" s="47">
        <v>0</v>
      </c>
      <c r="AR108" s="29">
        <v>0</v>
      </c>
      <c r="AS108" s="26"/>
      <c r="AT108" s="47">
        <v>0</v>
      </c>
      <c r="AU108" s="47">
        <v>0</v>
      </c>
      <c r="AV108" s="29">
        <v>0</v>
      </c>
      <c r="AW108" s="26"/>
      <c r="AX108" s="47">
        <v>0</v>
      </c>
      <c r="AY108" s="47">
        <v>0</v>
      </c>
      <c r="AZ108" s="29">
        <v>0</v>
      </c>
      <c r="BA108" s="26"/>
      <c r="BB108" s="18">
        <v>0.6</v>
      </c>
      <c r="BC108" s="19">
        <v>1.66</v>
      </c>
      <c r="BD108" s="20">
        <v>0</v>
      </c>
      <c r="BE108" s="17" t="s">
        <v>427</v>
      </c>
      <c r="BF108" s="18">
        <v>0.2</v>
      </c>
      <c r="BG108" s="47">
        <v>0.34</v>
      </c>
      <c r="BH108" s="20">
        <v>400000000</v>
      </c>
      <c r="BI108" s="17" t="s">
        <v>625</v>
      </c>
      <c r="BJ108" s="18">
        <v>0.2</v>
      </c>
      <c r="BK108" s="47">
        <v>0.33</v>
      </c>
      <c r="BL108" s="29">
        <v>0</v>
      </c>
      <c r="BM108" s="17" t="s">
        <v>626</v>
      </c>
      <c r="BN108" s="196">
        <f t="shared" si="13"/>
        <v>2.33</v>
      </c>
      <c r="BO108" s="35">
        <f t="shared" si="15"/>
        <v>0.46600000000000003</v>
      </c>
      <c r="BP108" s="36">
        <f t="shared" si="16"/>
        <v>-400000000</v>
      </c>
      <c r="BQ108" s="174">
        <f t="shared" si="11"/>
        <v>0</v>
      </c>
      <c r="BR108" s="197">
        <f t="shared" si="12"/>
        <v>0</v>
      </c>
    </row>
    <row r="109" spans="2:70" s="176" customFormat="1" x14ac:dyDescent="0.25">
      <c r="J109" s="177"/>
      <c r="K109" s="178"/>
      <c r="O109" s="179"/>
      <c r="P109" s="179"/>
      <c r="Q109" s="177"/>
      <c r="R109" s="180"/>
      <c r="S109" s="180"/>
      <c r="T109" s="177"/>
      <c r="V109" s="180"/>
      <c r="W109" s="180"/>
      <c r="X109" s="177"/>
      <c r="Z109" s="180"/>
      <c r="AA109" s="180"/>
      <c r="AB109" s="177"/>
      <c r="AD109" s="180"/>
      <c r="AE109" s="180"/>
      <c r="AF109" s="177"/>
      <c r="AH109" s="180"/>
      <c r="AI109" s="180"/>
      <c r="AJ109" s="177"/>
      <c r="AL109" s="180"/>
      <c r="AM109" s="180"/>
      <c r="AN109" s="177"/>
      <c r="AP109" s="180"/>
      <c r="AQ109" s="180"/>
      <c r="AR109" s="177"/>
      <c r="AT109" s="180"/>
      <c r="AU109" s="180"/>
      <c r="AV109" s="177"/>
      <c r="AX109" s="180"/>
      <c r="AY109" s="180"/>
      <c r="AZ109" s="177"/>
      <c r="BB109" s="180"/>
      <c r="BC109" s="180"/>
      <c r="BD109" s="177"/>
      <c r="BF109" s="180"/>
      <c r="BG109" s="180"/>
      <c r="BH109" s="177"/>
      <c r="BJ109" s="180"/>
      <c r="BK109" s="180"/>
      <c r="BL109" s="177"/>
      <c r="BN109" s="196"/>
      <c r="BO109" s="181"/>
      <c r="BP109" s="182"/>
      <c r="BQ109" s="174">
        <f>AVERAGE(BQ6:BQ108)</f>
        <v>0.26653398058252425</v>
      </c>
      <c r="BR109" s="197">
        <f>AVERAGE(BR6:BR108)</f>
        <v>3.6022621359223309E-2</v>
      </c>
    </row>
    <row r="110" spans="2:70" s="176" customFormat="1" x14ac:dyDescent="0.25">
      <c r="J110" s="177"/>
      <c r="K110" s="178"/>
      <c r="O110" s="179"/>
      <c r="P110" s="179"/>
      <c r="Q110" s="177"/>
      <c r="R110" s="180"/>
      <c r="S110" s="180"/>
      <c r="T110" s="177"/>
      <c r="V110" s="180"/>
      <c r="W110" s="180"/>
      <c r="X110" s="177"/>
      <c r="Z110" s="180"/>
      <c r="AA110" s="180"/>
      <c r="AB110" s="177"/>
      <c r="AD110" s="180"/>
      <c r="AE110" s="180"/>
      <c r="AF110" s="177"/>
      <c r="AH110" s="180"/>
      <c r="AI110" s="180"/>
      <c r="AJ110" s="177"/>
      <c r="AL110" s="180"/>
      <c r="AM110" s="180"/>
      <c r="AN110" s="177"/>
      <c r="AP110" s="180"/>
      <c r="AQ110" s="180"/>
      <c r="AR110" s="177"/>
      <c r="AT110" s="180"/>
      <c r="AU110" s="180"/>
      <c r="AV110" s="177"/>
      <c r="AX110" s="180"/>
      <c r="AY110" s="180"/>
      <c r="AZ110" s="177"/>
      <c r="BB110" s="180"/>
      <c r="BC110" s="180"/>
      <c r="BD110" s="177"/>
      <c r="BF110" s="180"/>
      <c r="BG110" s="180"/>
      <c r="BH110" s="177"/>
      <c r="BJ110" s="180"/>
      <c r="BK110" s="180"/>
      <c r="BL110" s="177"/>
      <c r="BN110" s="181"/>
      <c r="BO110" s="181"/>
      <c r="BP110" s="182"/>
      <c r="BQ110" s="174"/>
      <c r="BR110" s="197">
        <f t="shared" si="12"/>
        <v>0</v>
      </c>
    </row>
    <row r="111" spans="2:70" s="176" customFormat="1" x14ac:dyDescent="0.25">
      <c r="J111" s="177"/>
      <c r="K111" s="178"/>
      <c r="O111" s="179"/>
      <c r="P111" s="179"/>
      <c r="Q111" s="177"/>
      <c r="R111" s="180"/>
      <c r="S111" s="180"/>
      <c r="T111" s="177"/>
      <c r="V111" s="180"/>
      <c r="W111" s="180"/>
      <c r="X111" s="177"/>
      <c r="Z111" s="180"/>
      <c r="AA111" s="180"/>
      <c r="AB111" s="177"/>
      <c r="AD111" s="180"/>
      <c r="AE111" s="180"/>
      <c r="AF111" s="177"/>
      <c r="AH111" s="180"/>
      <c r="AI111" s="180"/>
      <c r="AJ111" s="177"/>
      <c r="AL111" s="180"/>
      <c r="AM111" s="180"/>
      <c r="AN111" s="177"/>
      <c r="AP111" s="180"/>
      <c r="AQ111" s="180"/>
      <c r="AR111" s="177"/>
      <c r="AT111" s="180"/>
      <c r="AU111" s="180"/>
      <c r="AV111" s="177"/>
      <c r="AX111" s="180"/>
      <c r="AY111" s="180"/>
      <c r="AZ111" s="177"/>
      <c r="BB111" s="180"/>
      <c r="BC111" s="180"/>
      <c r="BD111" s="177"/>
      <c r="BF111" s="180"/>
      <c r="BG111" s="180"/>
      <c r="BH111" s="177"/>
      <c r="BJ111" s="180"/>
      <c r="BK111" s="180"/>
      <c r="BL111" s="177"/>
      <c r="BN111" s="181"/>
      <c r="BO111" s="181"/>
      <c r="BP111" s="182"/>
      <c r="BQ111" s="174"/>
      <c r="BR111" s="197">
        <f t="shared" si="12"/>
        <v>0</v>
      </c>
    </row>
    <row r="112" spans="2:70" s="176" customFormat="1" x14ac:dyDescent="0.25">
      <c r="J112" s="177"/>
      <c r="K112" s="178"/>
      <c r="O112" s="179"/>
      <c r="P112" s="179"/>
      <c r="Q112" s="177"/>
      <c r="R112" s="180"/>
      <c r="S112" s="180"/>
      <c r="T112" s="177"/>
      <c r="V112" s="180"/>
      <c r="W112" s="180"/>
      <c r="X112" s="177"/>
      <c r="Z112" s="180"/>
      <c r="AA112" s="180"/>
      <c r="AB112" s="177"/>
      <c r="AD112" s="180"/>
      <c r="AE112" s="180"/>
      <c r="AF112" s="177"/>
      <c r="AH112" s="180"/>
      <c r="AI112" s="180"/>
      <c r="AJ112" s="177"/>
      <c r="AL112" s="180"/>
      <c r="AM112" s="180"/>
      <c r="AN112" s="177"/>
      <c r="AP112" s="180"/>
      <c r="AQ112" s="180"/>
      <c r="AR112" s="177"/>
      <c r="AT112" s="180"/>
      <c r="AU112" s="180"/>
      <c r="AV112" s="177"/>
      <c r="AX112" s="180"/>
      <c r="AY112" s="180"/>
      <c r="AZ112" s="177"/>
      <c r="BB112" s="180"/>
      <c r="BC112" s="180"/>
      <c r="BD112" s="177"/>
      <c r="BF112" s="180"/>
      <c r="BG112" s="180"/>
      <c r="BH112" s="177"/>
      <c r="BJ112" s="180"/>
      <c r="BK112" s="180"/>
      <c r="BL112" s="177"/>
      <c r="BN112" s="181"/>
      <c r="BO112" s="181"/>
      <c r="BP112" s="182"/>
      <c r="BQ112" s="174"/>
      <c r="BR112" s="197">
        <f t="shared" si="12"/>
        <v>0</v>
      </c>
    </row>
    <row r="113" spans="10:70" s="176" customFormat="1" x14ac:dyDescent="0.25">
      <c r="J113" s="177"/>
      <c r="K113" s="178"/>
      <c r="O113" s="179"/>
      <c r="P113" s="179"/>
      <c r="Q113" s="177"/>
      <c r="R113" s="180"/>
      <c r="S113" s="180"/>
      <c r="T113" s="177"/>
      <c r="V113" s="180"/>
      <c r="W113" s="180"/>
      <c r="X113" s="177"/>
      <c r="Z113" s="180"/>
      <c r="AA113" s="180"/>
      <c r="AB113" s="177"/>
      <c r="AD113" s="180"/>
      <c r="AE113" s="180"/>
      <c r="AF113" s="177"/>
      <c r="AH113" s="180"/>
      <c r="AI113" s="180"/>
      <c r="AJ113" s="177"/>
      <c r="AL113" s="180"/>
      <c r="AM113" s="180"/>
      <c r="AN113" s="177"/>
      <c r="AP113" s="180"/>
      <c r="AQ113" s="180"/>
      <c r="AR113" s="177"/>
      <c r="AT113" s="180"/>
      <c r="AU113" s="180"/>
      <c r="AV113" s="177"/>
      <c r="AX113" s="180"/>
      <c r="AY113" s="180"/>
      <c r="AZ113" s="177"/>
      <c r="BB113" s="180"/>
      <c r="BC113" s="180"/>
      <c r="BD113" s="177"/>
      <c r="BF113" s="180"/>
      <c r="BG113" s="180"/>
      <c r="BH113" s="177"/>
      <c r="BJ113" s="180"/>
      <c r="BK113" s="180"/>
      <c r="BL113" s="177"/>
      <c r="BN113" s="181"/>
      <c r="BO113" s="181"/>
      <c r="BP113" s="182"/>
      <c r="BQ113" s="174"/>
      <c r="BR113" s="197">
        <f t="shared" si="12"/>
        <v>0</v>
      </c>
    </row>
    <row r="114" spans="10:70" s="176" customFormat="1" x14ac:dyDescent="0.25">
      <c r="J114" s="177"/>
      <c r="K114" s="178"/>
      <c r="O114" s="179"/>
      <c r="P114" s="179"/>
      <c r="Q114" s="177"/>
      <c r="R114" s="180"/>
      <c r="S114" s="180"/>
      <c r="T114" s="177"/>
      <c r="V114" s="180"/>
      <c r="W114" s="180"/>
      <c r="X114" s="177"/>
      <c r="Z114" s="180"/>
      <c r="AA114" s="180"/>
      <c r="AB114" s="177"/>
      <c r="AD114" s="180"/>
      <c r="AE114" s="180"/>
      <c r="AF114" s="177"/>
      <c r="AH114" s="180"/>
      <c r="AI114" s="180"/>
      <c r="AJ114" s="177"/>
      <c r="AL114" s="180"/>
      <c r="AM114" s="180"/>
      <c r="AN114" s="177"/>
      <c r="AP114" s="180"/>
      <c r="AQ114" s="180"/>
      <c r="AR114" s="177"/>
      <c r="AT114" s="180"/>
      <c r="AU114" s="180"/>
      <c r="AV114" s="177"/>
      <c r="AX114" s="180"/>
      <c r="AY114" s="180"/>
      <c r="AZ114" s="177"/>
      <c r="BB114" s="180"/>
      <c r="BC114" s="180"/>
      <c r="BD114" s="177"/>
      <c r="BF114" s="180"/>
      <c r="BG114" s="180"/>
      <c r="BH114" s="177"/>
      <c r="BJ114" s="180"/>
      <c r="BK114" s="180"/>
      <c r="BL114" s="177"/>
      <c r="BN114" s="181"/>
      <c r="BO114" s="181"/>
      <c r="BP114" s="182"/>
      <c r="BQ114" s="174"/>
      <c r="BR114" s="197">
        <f t="shared" si="12"/>
        <v>0</v>
      </c>
    </row>
    <row r="115" spans="10:70" s="176" customFormat="1" x14ac:dyDescent="0.25">
      <c r="J115" s="177"/>
      <c r="K115" s="178"/>
      <c r="O115" s="179"/>
      <c r="P115" s="179"/>
      <c r="Q115" s="177"/>
      <c r="R115" s="180"/>
      <c r="S115" s="180"/>
      <c r="T115" s="177"/>
      <c r="V115" s="180"/>
      <c r="W115" s="180"/>
      <c r="X115" s="177"/>
      <c r="Z115" s="180"/>
      <c r="AA115" s="180"/>
      <c r="AB115" s="177"/>
      <c r="AD115" s="180"/>
      <c r="AE115" s="180"/>
      <c r="AF115" s="177"/>
      <c r="AH115" s="180"/>
      <c r="AI115" s="180"/>
      <c r="AJ115" s="177"/>
      <c r="AL115" s="180"/>
      <c r="AM115" s="180"/>
      <c r="AN115" s="177"/>
      <c r="AP115" s="180"/>
      <c r="AQ115" s="180"/>
      <c r="AR115" s="177"/>
      <c r="AT115" s="180"/>
      <c r="AU115" s="180"/>
      <c r="AV115" s="177"/>
      <c r="AX115" s="180"/>
      <c r="AY115" s="180"/>
      <c r="AZ115" s="177"/>
      <c r="BB115" s="180"/>
      <c r="BC115" s="180"/>
      <c r="BD115" s="177"/>
      <c r="BF115" s="180"/>
      <c r="BG115" s="180"/>
      <c r="BH115" s="177"/>
      <c r="BJ115" s="180"/>
      <c r="BK115" s="180"/>
      <c r="BL115" s="177"/>
      <c r="BN115" s="181"/>
      <c r="BO115" s="181"/>
      <c r="BP115" s="182"/>
      <c r="BQ115" s="174"/>
      <c r="BR115" s="197">
        <f t="shared" si="12"/>
        <v>0</v>
      </c>
    </row>
    <row r="116" spans="10:70" s="176" customFormat="1" x14ac:dyDescent="0.25">
      <c r="J116" s="177"/>
      <c r="K116" s="178"/>
      <c r="O116" s="179"/>
      <c r="P116" s="179"/>
      <c r="Q116" s="177"/>
      <c r="R116" s="180"/>
      <c r="S116" s="180"/>
      <c r="T116" s="177"/>
      <c r="V116" s="180"/>
      <c r="W116" s="180"/>
      <c r="X116" s="177"/>
      <c r="Z116" s="180"/>
      <c r="AA116" s="180"/>
      <c r="AB116" s="177"/>
      <c r="AD116" s="180"/>
      <c r="AE116" s="180"/>
      <c r="AF116" s="177"/>
      <c r="AH116" s="180"/>
      <c r="AI116" s="180"/>
      <c r="AJ116" s="177"/>
      <c r="AL116" s="180"/>
      <c r="AM116" s="180"/>
      <c r="AN116" s="177"/>
      <c r="AP116" s="180"/>
      <c r="AQ116" s="180"/>
      <c r="AR116" s="177"/>
      <c r="AT116" s="180"/>
      <c r="AU116" s="180"/>
      <c r="AV116" s="177"/>
      <c r="AX116" s="180"/>
      <c r="AY116" s="180"/>
      <c r="AZ116" s="177"/>
      <c r="BB116" s="180"/>
      <c r="BC116" s="180"/>
      <c r="BD116" s="177"/>
      <c r="BF116" s="180"/>
      <c r="BG116" s="180"/>
      <c r="BH116" s="177"/>
      <c r="BJ116" s="180"/>
      <c r="BK116" s="180"/>
      <c r="BL116" s="177"/>
      <c r="BN116" s="181"/>
      <c r="BO116" s="181"/>
      <c r="BP116" s="182"/>
      <c r="BQ116" s="174"/>
      <c r="BR116" s="197">
        <f t="shared" si="12"/>
        <v>0</v>
      </c>
    </row>
    <row r="117" spans="10:70" s="176" customFormat="1" x14ac:dyDescent="0.25">
      <c r="J117" s="177"/>
      <c r="K117" s="178"/>
      <c r="O117" s="179"/>
      <c r="P117" s="179"/>
      <c r="Q117" s="177"/>
      <c r="R117" s="180"/>
      <c r="S117" s="180"/>
      <c r="T117" s="177"/>
      <c r="V117" s="180"/>
      <c r="W117" s="180"/>
      <c r="X117" s="177"/>
      <c r="Z117" s="180"/>
      <c r="AA117" s="180"/>
      <c r="AB117" s="177"/>
      <c r="AD117" s="180"/>
      <c r="AE117" s="180"/>
      <c r="AF117" s="177"/>
      <c r="AH117" s="180"/>
      <c r="AI117" s="180"/>
      <c r="AJ117" s="177"/>
      <c r="AL117" s="180"/>
      <c r="AM117" s="180"/>
      <c r="AN117" s="177"/>
      <c r="AP117" s="180"/>
      <c r="AQ117" s="180"/>
      <c r="AR117" s="177"/>
      <c r="AT117" s="180"/>
      <c r="AU117" s="180"/>
      <c r="AV117" s="177"/>
      <c r="AX117" s="180"/>
      <c r="AY117" s="180"/>
      <c r="AZ117" s="177"/>
      <c r="BB117" s="180"/>
      <c r="BC117" s="180"/>
      <c r="BD117" s="177"/>
      <c r="BF117" s="180"/>
      <c r="BG117" s="180"/>
      <c r="BH117" s="177"/>
      <c r="BJ117" s="180"/>
      <c r="BK117" s="180"/>
      <c r="BL117" s="177"/>
      <c r="BN117" s="181"/>
      <c r="BO117" s="181"/>
      <c r="BP117" s="182"/>
      <c r="BQ117" s="174"/>
      <c r="BR117" s="197">
        <f t="shared" si="12"/>
        <v>0</v>
      </c>
    </row>
    <row r="118" spans="10:70" s="176" customFormat="1" x14ac:dyDescent="0.25">
      <c r="J118" s="177"/>
      <c r="K118" s="178"/>
      <c r="O118" s="179"/>
      <c r="P118" s="179"/>
      <c r="Q118" s="177"/>
      <c r="R118" s="180"/>
      <c r="S118" s="180"/>
      <c r="T118" s="177"/>
      <c r="V118" s="180"/>
      <c r="W118" s="180"/>
      <c r="X118" s="177"/>
      <c r="Z118" s="180"/>
      <c r="AA118" s="180"/>
      <c r="AB118" s="177"/>
      <c r="AD118" s="180"/>
      <c r="AE118" s="180"/>
      <c r="AF118" s="177"/>
      <c r="AH118" s="180"/>
      <c r="AI118" s="180"/>
      <c r="AJ118" s="177"/>
      <c r="AL118" s="180"/>
      <c r="AM118" s="180"/>
      <c r="AN118" s="177"/>
      <c r="AP118" s="180"/>
      <c r="AQ118" s="180"/>
      <c r="AR118" s="177"/>
      <c r="AT118" s="180"/>
      <c r="AU118" s="180"/>
      <c r="AV118" s="177"/>
      <c r="AX118" s="180"/>
      <c r="AY118" s="180"/>
      <c r="AZ118" s="177"/>
      <c r="BB118" s="180"/>
      <c r="BC118" s="180"/>
      <c r="BD118" s="177"/>
      <c r="BF118" s="180"/>
      <c r="BG118" s="180"/>
      <c r="BH118" s="177"/>
      <c r="BJ118" s="180"/>
      <c r="BK118" s="180"/>
      <c r="BL118" s="177"/>
      <c r="BN118" s="181"/>
      <c r="BO118" s="181"/>
      <c r="BP118" s="182"/>
      <c r="BQ118" s="174"/>
      <c r="BR118" s="197">
        <f t="shared" si="12"/>
        <v>0</v>
      </c>
    </row>
    <row r="119" spans="10:70" s="176" customFormat="1" x14ac:dyDescent="0.25">
      <c r="J119" s="177"/>
      <c r="K119" s="178"/>
      <c r="O119" s="179"/>
      <c r="P119" s="179"/>
      <c r="Q119" s="177"/>
      <c r="R119" s="180"/>
      <c r="S119" s="180"/>
      <c r="T119" s="177"/>
      <c r="V119" s="180"/>
      <c r="W119" s="180"/>
      <c r="X119" s="177"/>
      <c r="Z119" s="180"/>
      <c r="AA119" s="180"/>
      <c r="AB119" s="177"/>
      <c r="AD119" s="180"/>
      <c r="AE119" s="180"/>
      <c r="AF119" s="177"/>
      <c r="AH119" s="180"/>
      <c r="AI119" s="180"/>
      <c r="AJ119" s="177"/>
      <c r="AL119" s="180"/>
      <c r="AM119" s="180"/>
      <c r="AN119" s="177"/>
      <c r="AP119" s="180"/>
      <c r="AQ119" s="180"/>
      <c r="AR119" s="177"/>
      <c r="AT119" s="180"/>
      <c r="AU119" s="180"/>
      <c r="AV119" s="177"/>
      <c r="AX119" s="180"/>
      <c r="AY119" s="180"/>
      <c r="AZ119" s="177"/>
      <c r="BB119" s="180"/>
      <c r="BC119" s="180"/>
      <c r="BD119" s="177"/>
      <c r="BF119" s="180"/>
      <c r="BG119" s="180"/>
      <c r="BH119" s="177"/>
      <c r="BJ119" s="180"/>
      <c r="BK119" s="180"/>
      <c r="BL119" s="177"/>
      <c r="BN119" s="181"/>
      <c r="BO119" s="181"/>
      <c r="BP119" s="182"/>
      <c r="BQ119" s="174"/>
      <c r="BR119" s="197">
        <f t="shared" si="12"/>
        <v>0</v>
      </c>
    </row>
    <row r="120" spans="10:70" s="176" customFormat="1" x14ac:dyDescent="0.25">
      <c r="J120" s="177"/>
      <c r="K120" s="178"/>
      <c r="O120" s="179"/>
      <c r="P120" s="179"/>
      <c r="Q120" s="177"/>
      <c r="R120" s="180"/>
      <c r="S120" s="180"/>
      <c r="T120" s="177"/>
      <c r="V120" s="180"/>
      <c r="W120" s="180"/>
      <c r="X120" s="177"/>
      <c r="Z120" s="180"/>
      <c r="AA120" s="180"/>
      <c r="AB120" s="177"/>
      <c r="AD120" s="180"/>
      <c r="AE120" s="180"/>
      <c r="AF120" s="177"/>
      <c r="AH120" s="180"/>
      <c r="AI120" s="180"/>
      <c r="AJ120" s="177"/>
      <c r="AL120" s="180"/>
      <c r="AM120" s="180"/>
      <c r="AN120" s="177"/>
      <c r="AP120" s="180"/>
      <c r="AQ120" s="180"/>
      <c r="AR120" s="177"/>
      <c r="AT120" s="180"/>
      <c r="AU120" s="180"/>
      <c r="AV120" s="177"/>
      <c r="AX120" s="180"/>
      <c r="AY120" s="180"/>
      <c r="AZ120" s="177"/>
      <c r="BB120" s="180"/>
      <c r="BC120" s="180"/>
      <c r="BD120" s="177"/>
      <c r="BF120" s="180"/>
      <c r="BG120" s="180"/>
      <c r="BH120" s="177"/>
      <c r="BJ120" s="180"/>
      <c r="BK120" s="180"/>
      <c r="BL120" s="177"/>
      <c r="BN120" s="181"/>
      <c r="BO120" s="181"/>
      <c r="BP120" s="182"/>
      <c r="BQ120" s="174"/>
      <c r="BR120" s="197">
        <f t="shared" si="12"/>
        <v>0</v>
      </c>
    </row>
    <row r="121" spans="10:70" s="176" customFormat="1" x14ac:dyDescent="0.25">
      <c r="J121" s="177"/>
      <c r="K121" s="178"/>
      <c r="O121" s="179"/>
      <c r="P121" s="179"/>
      <c r="Q121" s="177"/>
      <c r="R121" s="180"/>
      <c r="S121" s="180"/>
      <c r="T121" s="177"/>
      <c r="V121" s="180"/>
      <c r="W121" s="180"/>
      <c r="X121" s="177"/>
      <c r="Z121" s="180"/>
      <c r="AA121" s="180"/>
      <c r="AB121" s="177"/>
      <c r="AD121" s="180"/>
      <c r="AE121" s="180"/>
      <c r="AF121" s="177"/>
      <c r="AH121" s="180"/>
      <c r="AI121" s="180"/>
      <c r="AJ121" s="177"/>
      <c r="AL121" s="180"/>
      <c r="AM121" s="180"/>
      <c r="AN121" s="177"/>
      <c r="AP121" s="180"/>
      <c r="AQ121" s="180"/>
      <c r="AR121" s="177"/>
      <c r="AT121" s="180"/>
      <c r="AU121" s="180"/>
      <c r="AV121" s="177"/>
      <c r="AX121" s="180"/>
      <c r="AY121" s="180"/>
      <c r="AZ121" s="177"/>
      <c r="BB121" s="180"/>
      <c r="BC121" s="180"/>
      <c r="BD121" s="177"/>
      <c r="BF121" s="180"/>
      <c r="BG121" s="180"/>
      <c r="BH121" s="177"/>
      <c r="BJ121" s="180"/>
      <c r="BK121" s="180"/>
      <c r="BL121" s="177"/>
      <c r="BN121" s="181"/>
      <c r="BO121" s="181"/>
      <c r="BP121" s="182"/>
      <c r="BQ121" s="174"/>
      <c r="BR121" s="197">
        <f t="shared" si="12"/>
        <v>0</v>
      </c>
    </row>
    <row r="122" spans="10:70" s="176" customFormat="1" x14ac:dyDescent="0.25">
      <c r="J122" s="177"/>
      <c r="K122" s="178"/>
      <c r="O122" s="179"/>
      <c r="P122" s="179"/>
      <c r="Q122" s="177"/>
      <c r="R122" s="180"/>
      <c r="S122" s="180"/>
      <c r="T122" s="177"/>
      <c r="V122" s="180"/>
      <c r="W122" s="180"/>
      <c r="X122" s="177"/>
      <c r="Z122" s="180"/>
      <c r="AA122" s="180"/>
      <c r="AB122" s="177"/>
      <c r="AD122" s="180"/>
      <c r="AE122" s="180"/>
      <c r="AF122" s="177"/>
      <c r="AH122" s="180"/>
      <c r="AI122" s="180"/>
      <c r="AJ122" s="177"/>
      <c r="AL122" s="180"/>
      <c r="AM122" s="180"/>
      <c r="AN122" s="177"/>
      <c r="AP122" s="180"/>
      <c r="AQ122" s="180"/>
      <c r="AR122" s="177"/>
      <c r="AT122" s="180"/>
      <c r="AU122" s="180"/>
      <c r="AV122" s="177"/>
      <c r="AX122" s="180"/>
      <c r="AY122" s="180"/>
      <c r="AZ122" s="177"/>
      <c r="BB122" s="180"/>
      <c r="BC122" s="180"/>
      <c r="BD122" s="177"/>
      <c r="BF122" s="180"/>
      <c r="BG122" s="180"/>
      <c r="BH122" s="177"/>
      <c r="BJ122" s="180"/>
      <c r="BK122" s="180"/>
      <c r="BL122" s="177"/>
      <c r="BN122" s="181"/>
      <c r="BO122" s="181"/>
      <c r="BP122" s="182"/>
      <c r="BQ122" s="174"/>
      <c r="BR122" s="197">
        <f t="shared" si="12"/>
        <v>0</v>
      </c>
    </row>
    <row r="123" spans="10:70" s="176" customFormat="1" x14ac:dyDescent="0.25">
      <c r="J123" s="177"/>
      <c r="K123" s="178"/>
      <c r="O123" s="179"/>
      <c r="P123" s="179"/>
      <c r="Q123" s="177"/>
      <c r="R123" s="180"/>
      <c r="S123" s="180"/>
      <c r="T123" s="177"/>
      <c r="V123" s="180"/>
      <c r="W123" s="180"/>
      <c r="X123" s="177"/>
      <c r="Z123" s="180"/>
      <c r="AA123" s="180"/>
      <c r="AB123" s="177"/>
      <c r="AD123" s="180"/>
      <c r="AE123" s="180"/>
      <c r="AF123" s="177"/>
      <c r="AH123" s="180"/>
      <c r="AI123" s="180"/>
      <c r="AJ123" s="177"/>
      <c r="AL123" s="180"/>
      <c r="AM123" s="180"/>
      <c r="AN123" s="177"/>
      <c r="AP123" s="180"/>
      <c r="AQ123" s="180"/>
      <c r="AR123" s="177"/>
      <c r="AT123" s="180"/>
      <c r="AU123" s="180"/>
      <c r="AV123" s="177"/>
      <c r="AX123" s="180"/>
      <c r="AY123" s="180"/>
      <c r="AZ123" s="177"/>
      <c r="BB123" s="180"/>
      <c r="BC123" s="180"/>
      <c r="BD123" s="177"/>
      <c r="BF123" s="180"/>
      <c r="BG123" s="180"/>
      <c r="BH123" s="177"/>
      <c r="BJ123" s="180"/>
      <c r="BK123" s="180"/>
      <c r="BL123" s="177"/>
      <c r="BN123" s="181"/>
      <c r="BO123" s="181"/>
      <c r="BP123" s="182"/>
      <c r="BQ123" s="174"/>
      <c r="BR123" s="197">
        <f t="shared" si="12"/>
        <v>0</v>
      </c>
    </row>
    <row r="124" spans="10:70" s="176" customFormat="1" x14ac:dyDescent="0.25">
      <c r="J124" s="177"/>
      <c r="K124" s="178"/>
      <c r="O124" s="179"/>
      <c r="P124" s="179"/>
      <c r="Q124" s="177"/>
      <c r="R124" s="180"/>
      <c r="S124" s="180"/>
      <c r="T124" s="177"/>
      <c r="V124" s="180"/>
      <c r="W124" s="180"/>
      <c r="X124" s="177"/>
      <c r="Z124" s="180"/>
      <c r="AA124" s="180"/>
      <c r="AB124" s="177"/>
      <c r="AD124" s="180"/>
      <c r="AE124" s="180"/>
      <c r="AF124" s="177"/>
      <c r="AH124" s="180"/>
      <c r="AI124" s="180"/>
      <c r="AJ124" s="177"/>
      <c r="AL124" s="180"/>
      <c r="AM124" s="180"/>
      <c r="AN124" s="177"/>
      <c r="AP124" s="180"/>
      <c r="AQ124" s="180"/>
      <c r="AR124" s="177"/>
      <c r="AT124" s="180"/>
      <c r="AU124" s="180"/>
      <c r="AV124" s="177"/>
      <c r="AX124" s="180"/>
      <c r="AY124" s="180"/>
      <c r="AZ124" s="177"/>
      <c r="BB124" s="180"/>
      <c r="BC124" s="180"/>
      <c r="BD124" s="177"/>
      <c r="BF124" s="180"/>
      <c r="BG124" s="180"/>
      <c r="BH124" s="177"/>
      <c r="BJ124" s="180"/>
      <c r="BK124" s="180"/>
      <c r="BL124" s="177"/>
      <c r="BN124" s="181"/>
      <c r="BO124" s="181"/>
      <c r="BP124" s="182"/>
      <c r="BQ124" s="174"/>
      <c r="BR124" s="197">
        <f t="shared" si="12"/>
        <v>0</v>
      </c>
    </row>
    <row r="125" spans="10:70" s="176" customFormat="1" x14ac:dyDescent="0.25">
      <c r="J125" s="177"/>
      <c r="K125" s="178"/>
      <c r="O125" s="179"/>
      <c r="P125" s="179"/>
      <c r="Q125" s="177"/>
      <c r="R125" s="180"/>
      <c r="S125" s="180"/>
      <c r="T125" s="177"/>
      <c r="V125" s="180"/>
      <c r="W125" s="180"/>
      <c r="X125" s="177"/>
      <c r="Z125" s="180"/>
      <c r="AA125" s="180"/>
      <c r="AB125" s="177"/>
      <c r="AD125" s="180"/>
      <c r="AE125" s="180"/>
      <c r="AF125" s="177"/>
      <c r="AH125" s="180"/>
      <c r="AI125" s="180"/>
      <c r="AJ125" s="177"/>
      <c r="AL125" s="180"/>
      <c r="AM125" s="180"/>
      <c r="AN125" s="177"/>
      <c r="AP125" s="180"/>
      <c r="AQ125" s="180"/>
      <c r="AR125" s="177"/>
      <c r="AT125" s="180"/>
      <c r="AU125" s="180"/>
      <c r="AV125" s="177"/>
      <c r="AX125" s="180"/>
      <c r="AY125" s="180"/>
      <c r="AZ125" s="177"/>
      <c r="BB125" s="180"/>
      <c r="BC125" s="180"/>
      <c r="BD125" s="177"/>
      <c r="BF125" s="180"/>
      <c r="BG125" s="180"/>
      <c r="BH125" s="177"/>
      <c r="BJ125" s="180"/>
      <c r="BK125" s="180"/>
      <c r="BL125" s="177"/>
      <c r="BN125" s="181"/>
      <c r="BO125" s="181"/>
      <c r="BP125" s="182"/>
      <c r="BQ125" s="174"/>
      <c r="BR125" s="197">
        <f t="shared" si="12"/>
        <v>0</v>
      </c>
    </row>
    <row r="126" spans="10:70" s="176" customFormat="1" x14ac:dyDescent="0.25">
      <c r="J126" s="177"/>
      <c r="K126" s="178"/>
      <c r="O126" s="179"/>
      <c r="P126" s="179"/>
      <c r="Q126" s="177"/>
      <c r="R126" s="180"/>
      <c r="S126" s="180"/>
      <c r="T126" s="177"/>
      <c r="V126" s="180"/>
      <c r="W126" s="180"/>
      <c r="X126" s="177"/>
      <c r="Z126" s="180"/>
      <c r="AA126" s="180"/>
      <c r="AB126" s="177"/>
      <c r="AD126" s="180"/>
      <c r="AE126" s="180"/>
      <c r="AF126" s="177"/>
      <c r="AH126" s="180"/>
      <c r="AI126" s="180"/>
      <c r="AJ126" s="177"/>
      <c r="AL126" s="180"/>
      <c r="AM126" s="180"/>
      <c r="AN126" s="177"/>
      <c r="AP126" s="180"/>
      <c r="AQ126" s="180"/>
      <c r="AR126" s="177"/>
      <c r="AT126" s="180"/>
      <c r="AU126" s="180"/>
      <c r="AV126" s="177"/>
      <c r="AX126" s="180"/>
      <c r="AY126" s="180"/>
      <c r="AZ126" s="177"/>
      <c r="BB126" s="180"/>
      <c r="BC126" s="180"/>
      <c r="BD126" s="177"/>
      <c r="BF126" s="180"/>
      <c r="BG126" s="180"/>
      <c r="BH126" s="177"/>
      <c r="BJ126" s="180"/>
      <c r="BK126" s="180"/>
      <c r="BL126" s="177"/>
      <c r="BN126" s="181"/>
      <c r="BO126" s="181"/>
      <c r="BP126" s="182"/>
      <c r="BQ126" s="174"/>
      <c r="BR126" s="197">
        <f t="shared" si="12"/>
        <v>0</v>
      </c>
    </row>
    <row r="127" spans="10:70" s="176" customFormat="1" x14ac:dyDescent="0.25">
      <c r="J127" s="177"/>
      <c r="K127" s="178"/>
      <c r="O127" s="179"/>
      <c r="P127" s="179"/>
      <c r="Q127" s="177"/>
      <c r="R127" s="180"/>
      <c r="S127" s="180"/>
      <c r="T127" s="177"/>
      <c r="V127" s="180"/>
      <c r="W127" s="180"/>
      <c r="X127" s="177"/>
      <c r="Z127" s="180"/>
      <c r="AA127" s="180"/>
      <c r="AB127" s="177"/>
      <c r="AD127" s="180"/>
      <c r="AE127" s="180"/>
      <c r="AF127" s="177"/>
      <c r="AH127" s="180"/>
      <c r="AI127" s="180"/>
      <c r="AJ127" s="177"/>
      <c r="AL127" s="180"/>
      <c r="AM127" s="180"/>
      <c r="AN127" s="177"/>
      <c r="AP127" s="180"/>
      <c r="AQ127" s="180"/>
      <c r="AR127" s="177"/>
      <c r="AT127" s="180"/>
      <c r="AU127" s="180"/>
      <c r="AV127" s="177"/>
      <c r="AX127" s="180"/>
      <c r="AY127" s="180"/>
      <c r="AZ127" s="177"/>
      <c r="BB127" s="180"/>
      <c r="BC127" s="180"/>
      <c r="BD127" s="177"/>
      <c r="BF127" s="180"/>
      <c r="BG127" s="180"/>
      <c r="BH127" s="177"/>
      <c r="BJ127" s="180"/>
      <c r="BK127" s="180"/>
      <c r="BL127" s="177"/>
      <c r="BN127" s="181"/>
      <c r="BO127" s="181"/>
      <c r="BP127" s="182"/>
      <c r="BQ127" s="174"/>
      <c r="BR127" s="197">
        <f t="shared" si="12"/>
        <v>0</v>
      </c>
    </row>
    <row r="128" spans="10:70" s="176" customFormat="1" x14ac:dyDescent="0.25">
      <c r="J128" s="177"/>
      <c r="K128" s="178"/>
      <c r="O128" s="179"/>
      <c r="P128" s="179"/>
      <c r="Q128" s="177"/>
      <c r="R128" s="180"/>
      <c r="S128" s="180"/>
      <c r="T128" s="177"/>
      <c r="V128" s="180"/>
      <c r="W128" s="180"/>
      <c r="X128" s="177"/>
      <c r="Z128" s="180"/>
      <c r="AA128" s="180"/>
      <c r="AB128" s="177"/>
      <c r="AD128" s="180"/>
      <c r="AE128" s="180"/>
      <c r="AF128" s="177"/>
      <c r="AH128" s="180"/>
      <c r="AI128" s="180"/>
      <c r="AJ128" s="177"/>
      <c r="AL128" s="180"/>
      <c r="AM128" s="180"/>
      <c r="AN128" s="177"/>
      <c r="AP128" s="180"/>
      <c r="AQ128" s="180"/>
      <c r="AR128" s="177"/>
      <c r="AT128" s="180"/>
      <c r="AU128" s="180"/>
      <c r="AV128" s="177"/>
      <c r="AX128" s="180"/>
      <c r="AY128" s="180"/>
      <c r="AZ128" s="177"/>
      <c r="BB128" s="180"/>
      <c r="BC128" s="180"/>
      <c r="BD128" s="177"/>
      <c r="BF128" s="180"/>
      <c r="BG128" s="180"/>
      <c r="BH128" s="177"/>
      <c r="BJ128" s="180"/>
      <c r="BK128" s="180"/>
      <c r="BL128" s="177"/>
      <c r="BN128" s="181"/>
      <c r="BO128" s="181"/>
      <c r="BP128" s="182"/>
      <c r="BQ128" s="174"/>
      <c r="BR128" s="197">
        <f t="shared" si="12"/>
        <v>0</v>
      </c>
    </row>
    <row r="129" spans="10:70" s="176" customFormat="1" x14ac:dyDescent="0.25">
      <c r="J129" s="177"/>
      <c r="K129" s="178"/>
      <c r="O129" s="179"/>
      <c r="P129" s="179"/>
      <c r="Q129" s="177"/>
      <c r="R129" s="180"/>
      <c r="S129" s="180"/>
      <c r="T129" s="177"/>
      <c r="V129" s="180"/>
      <c r="W129" s="180"/>
      <c r="X129" s="177"/>
      <c r="Z129" s="180"/>
      <c r="AA129" s="180"/>
      <c r="AB129" s="177"/>
      <c r="AD129" s="180"/>
      <c r="AE129" s="180"/>
      <c r="AF129" s="177"/>
      <c r="AH129" s="180"/>
      <c r="AI129" s="180"/>
      <c r="AJ129" s="177"/>
      <c r="AL129" s="180"/>
      <c r="AM129" s="180"/>
      <c r="AN129" s="177"/>
      <c r="AP129" s="180"/>
      <c r="AQ129" s="180"/>
      <c r="AR129" s="177"/>
      <c r="AT129" s="180"/>
      <c r="AU129" s="180"/>
      <c r="AV129" s="177"/>
      <c r="AX129" s="180"/>
      <c r="AY129" s="180"/>
      <c r="AZ129" s="177"/>
      <c r="BB129" s="180"/>
      <c r="BC129" s="180"/>
      <c r="BD129" s="177"/>
      <c r="BF129" s="180"/>
      <c r="BG129" s="180"/>
      <c r="BH129" s="177"/>
      <c r="BJ129" s="180"/>
      <c r="BK129" s="180"/>
      <c r="BL129" s="177"/>
      <c r="BN129" s="181"/>
      <c r="BO129" s="181"/>
      <c r="BP129" s="182"/>
      <c r="BQ129" s="174"/>
      <c r="BR129" s="197">
        <f t="shared" si="12"/>
        <v>0</v>
      </c>
    </row>
    <row r="130" spans="10:70" s="176" customFormat="1" x14ac:dyDescent="0.25">
      <c r="J130" s="177"/>
      <c r="K130" s="178"/>
      <c r="O130" s="179"/>
      <c r="P130" s="179"/>
      <c r="Q130" s="177"/>
      <c r="R130" s="180"/>
      <c r="S130" s="180"/>
      <c r="T130" s="177"/>
      <c r="V130" s="180"/>
      <c r="W130" s="180"/>
      <c r="X130" s="177"/>
      <c r="Z130" s="180"/>
      <c r="AA130" s="180"/>
      <c r="AB130" s="177"/>
      <c r="AD130" s="180"/>
      <c r="AE130" s="180"/>
      <c r="AF130" s="177"/>
      <c r="AH130" s="180"/>
      <c r="AI130" s="180"/>
      <c r="AJ130" s="177"/>
      <c r="AL130" s="180"/>
      <c r="AM130" s="180"/>
      <c r="AN130" s="177"/>
      <c r="AP130" s="180"/>
      <c r="AQ130" s="180"/>
      <c r="AR130" s="177"/>
      <c r="AT130" s="180"/>
      <c r="AU130" s="180"/>
      <c r="AV130" s="177"/>
      <c r="AX130" s="180"/>
      <c r="AY130" s="180"/>
      <c r="AZ130" s="177"/>
      <c r="BB130" s="180"/>
      <c r="BC130" s="180"/>
      <c r="BD130" s="177"/>
      <c r="BF130" s="180"/>
      <c r="BG130" s="180"/>
      <c r="BH130" s="177"/>
      <c r="BJ130" s="180"/>
      <c r="BK130" s="180"/>
      <c r="BL130" s="177"/>
      <c r="BN130" s="181"/>
      <c r="BO130" s="181"/>
      <c r="BP130" s="182"/>
      <c r="BQ130" s="174"/>
      <c r="BR130" s="197">
        <f t="shared" si="12"/>
        <v>0</v>
      </c>
    </row>
    <row r="131" spans="10:70" s="176" customFormat="1" x14ac:dyDescent="0.25">
      <c r="J131" s="177"/>
      <c r="K131" s="178"/>
      <c r="O131" s="179"/>
      <c r="P131" s="179"/>
      <c r="Q131" s="177"/>
      <c r="R131" s="180"/>
      <c r="S131" s="180"/>
      <c r="T131" s="177"/>
      <c r="V131" s="180"/>
      <c r="W131" s="180"/>
      <c r="X131" s="177"/>
      <c r="Z131" s="180"/>
      <c r="AA131" s="180"/>
      <c r="AB131" s="177"/>
      <c r="AD131" s="180"/>
      <c r="AE131" s="180"/>
      <c r="AF131" s="177"/>
      <c r="AH131" s="180"/>
      <c r="AI131" s="180"/>
      <c r="AJ131" s="177"/>
      <c r="AL131" s="180"/>
      <c r="AM131" s="180"/>
      <c r="AN131" s="177"/>
      <c r="AP131" s="180"/>
      <c r="AQ131" s="180"/>
      <c r="AR131" s="177"/>
      <c r="AT131" s="180"/>
      <c r="AU131" s="180"/>
      <c r="AV131" s="177"/>
      <c r="AX131" s="180"/>
      <c r="AY131" s="180"/>
      <c r="AZ131" s="177"/>
      <c r="BB131" s="180"/>
      <c r="BC131" s="180"/>
      <c r="BD131" s="177"/>
      <c r="BF131" s="180"/>
      <c r="BG131" s="180"/>
      <c r="BH131" s="177"/>
      <c r="BJ131" s="180"/>
      <c r="BK131" s="180"/>
      <c r="BL131" s="177"/>
      <c r="BN131" s="181"/>
      <c r="BO131" s="181"/>
      <c r="BP131" s="182"/>
      <c r="BQ131" s="174"/>
      <c r="BR131" s="197">
        <f t="shared" si="12"/>
        <v>0</v>
      </c>
    </row>
    <row r="132" spans="10:70" s="176" customFormat="1" x14ac:dyDescent="0.25">
      <c r="J132" s="177"/>
      <c r="K132" s="178"/>
      <c r="O132" s="179"/>
      <c r="P132" s="179"/>
      <c r="Q132" s="177"/>
      <c r="R132" s="180"/>
      <c r="S132" s="180"/>
      <c r="T132" s="177"/>
      <c r="V132" s="180"/>
      <c r="W132" s="180"/>
      <c r="X132" s="177"/>
      <c r="Z132" s="180"/>
      <c r="AA132" s="180"/>
      <c r="AB132" s="177"/>
      <c r="AD132" s="180"/>
      <c r="AE132" s="180"/>
      <c r="AF132" s="177"/>
      <c r="AH132" s="180"/>
      <c r="AI132" s="180"/>
      <c r="AJ132" s="177"/>
      <c r="AL132" s="180"/>
      <c r="AM132" s="180"/>
      <c r="AN132" s="177"/>
      <c r="AP132" s="180"/>
      <c r="AQ132" s="180"/>
      <c r="AR132" s="177"/>
      <c r="AT132" s="180"/>
      <c r="AU132" s="180"/>
      <c r="AV132" s="177"/>
      <c r="AX132" s="180"/>
      <c r="AY132" s="180"/>
      <c r="AZ132" s="177"/>
      <c r="BB132" s="180"/>
      <c r="BC132" s="180"/>
      <c r="BD132" s="177"/>
      <c r="BF132" s="180"/>
      <c r="BG132" s="180"/>
      <c r="BH132" s="177"/>
      <c r="BJ132" s="180"/>
      <c r="BK132" s="180"/>
      <c r="BL132" s="177"/>
      <c r="BN132" s="181"/>
      <c r="BO132" s="181"/>
      <c r="BP132" s="182"/>
      <c r="BQ132" s="174"/>
      <c r="BR132" s="197">
        <f t="shared" si="12"/>
        <v>0</v>
      </c>
    </row>
    <row r="133" spans="10:70" s="176" customFormat="1" x14ac:dyDescent="0.25">
      <c r="J133" s="177"/>
      <c r="K133" s="178"/>
      <c r="O133" s="179"/>
      <c r="P133" s="179"/>
      <c r="Q133" s="177"/>
      <c r="R133" s="180"/>
      <c r="S133" s="180"/>
      <c r="T133" s="177"/>
      <c r="V133" s="180"/>
      <c r="W133" s="180"/>
      <c r="X133" s="177"/>
      <c r="Z133" s="180"/>
      <c r="AA133" s="180"/>
      <c r="AB133" s="177"/>
      <c r="AD133" s="180"/>
      <c r="AE133" s="180"/>
      <c r="AF133" s="177"/>
      <c r="AH133" s="180"/>
      <c r="AI133" s="180"/>
      <c r="AJ133" s="177"/>
      <c r="AL133" s="180"/>
      <c r="AM133" s="180"/>
      <c r="AN133" s="177"/>
      <c r="AP133" s="180"/>
      <c r="AQ133" s="180"/>
      <c r="AR133" s="177"/>
      <c r="AT133" s="180"/>
      <c r="AU133" s="180"/>
      <c r="AV133" s="177"/>
      <c r="AX133" s="180"/>
      <c r="AY133" s="180"/>
      <c r="AZ133" s="177"/>
      <c r="BB133" s="180"/>
      <c r="BC133" s="180"/>
      <c r="BD133" s="177"/>
      <c r="BF133" s="180"/>
      <c r="BG133" s="180"/>
      <c r="BH133" s="177"/>
      <c r="BJ133" s="180"/>
      <c r="BK133" s="180"/>
      <c r="BL133" s="177"/>
      <c r="BN133" s="181"/>
      <c r="BO133" s="181"/>
      <c r="BP133" s="182"/>
      <c r="BQ133" s="174"/>
      <c r="BR133" s="197">
        <f t="shared" si="12"/>
        <v>0</v>
      </c>
    </row>
    <row r="134" spans="10:70" s="176" customFormat="1" x14ac:dyDescent="0.25">
      <c r="J134" s="177"/>
      <c r="K134" s="178"/>
      <c r="O134" s="179"/>
      <c r="P134" s="179"/>
      <c r="Q134" s="177"/>
      <c r="R134" s="180"/>
      <c r="S134" s="180"/>
      <c r="T134" s="177"/>
      <c r="V134" s="180"/>
      <c r="W134" s="180"/>
      <c r="X134" s="177"/>
      <c r="Z134" s="180"/>
      <c r="AA134" s="180"/>
      <c r="AB134" s="177"/>
      <c r="AD134" s="180"/>
      <c r="AE134" s="180"/>
      <c r="AF134" s="177"/>
      <c r="AH134" s="180"/>
      <c r="AI134" s="180"/>
      <c r="AJ134" s="177"/>
      <c r="AL134" s="180"/>
      <c r="AM134" s="180"/>
      <c r="AN134" s="177"/>
      <c r="AP134" s="180"/>
      <c r="AQ134" s="180"/>
      <c r="AR134" s="177"/>
      <c r="AT134" s="180"/>
      <c r="AU134" s="180"/>
      <c r="AV134" s="177"/>
      <c r="AX134" s="180"/>
      <c r="AY134" s="180"/>
      <c r="AZ134" s="177"/>
      <c r="BB134" s="180"/>
      <c r="BC134" s="180"/>
      <c r="BD134" s="177"/>
      <c r="BF134" s="180"/>
      <c r="BG134" s="180"/>
      <c r="BH134" s="177"/>
      <c r="BJ134" s="180"/>
      <c r="BK134" s="180"/>
      <c r="BL134" s="177"/>
      <c r="BN134" s="181"/>
      <c r="BO134" s="181"/>
      <c r="BP134" s="182"/>
      <c r="BQ134" s="174"/>
      <c r="BR134" s="197">
        <f t="shared" si="12"/>
        <v>0</v>
      </c>
    </row>
    <row r="135" spans="10:70" s="176" customFormat="1" x14ac:dyDescent="0.25">
      <c r="J135" s="177"/>
      <c r="K135" s="178"/>
      <c r="O135" s="179"/>
      <c r="P135" s="179"/>
      <c r="Q135" s="177"/>
      <c r="R135" s="180"/>
      <c r="S135" s="180"/>
      <c r="T135" s="177"/>
      <c r="V135" s="180"/>
      <c r="W135" s="180"/>
      <c r="X135" s="177"/>
      <c r="Z135" s="180"/>
      <c r="AA135" s="180"/>
      <c r="AB135" s="177"/>
      <c r="AD135" s="180"/>
      <c r="AE135" s="180"/>
      <c r="AF135" s="177"/>
      <c r="AH135" s="180"/>
      <c r="AI135" s="180"/>
      <c r="AJ135" s="177"/>
      <c r="AL135" s="180"/>
      <c r="AM135" s="180"/>
      <c r="AN135" s="177"/>
      <c r="AP135" s="180"/>
      <c r="AQ135" s="180"/>
      <c r="AR135" s="177"/>
      <c r="AT135" s="180"/>
      <c r="AU135" s="180"/>
      <c r="AV135" s="177"/>
      <c r="AX135" s="180"/>
      <c r="AY135" s="180"/>
      <c r="AZ135" s="177"/>
      <c r="BB135" s="180"/>
      <c r="BC135" s="180"/>
      <c r="BD135" s="177"/>
      <c r="BF135" s="180"/>
      <c r="BG135" s="180"/>
      <c r="BH135" s="177"/>
      <c r="BJ135" s="180"/>
      <c r="BK135" s="180"/>
      <c r="BL135" s="177"/>
      <c r="BN135" s="181"/>
      <c r="BO135" s="181"/>
      <c r="BP135" s="182"/>
      <c r="BQ135" s="174"/>
      <c r="BR135" s="197">
        <f t="shared" ref="BR135:BR198" si="17">BQ135*K135</f>
        <v>0</v>
      </c>
    </row>
    <row r="136" spans="10:70" s="176" customFormat="1" x14ac:dyDescent="0.25">
      <c r="J136" s="177"/>
      <c r="K136" s="178"/>
      <c r="O136" s="179"/>
      <c r="P136" s="179"/>
      <c r="Q136" s="177"/>
      <c r="R136" s="180"/>
      <c r="S136" s="180"/>
      <c r="T136" s="177"/>
      <c r="V136" s="180"/>
      <c r="W136" s="180"/>
      <c r="X136" s="177"/>
      <c r="Z136" s="180"/>
      <c r="AA136" s="180"/>
      <c r="AB136" s="177"/>
      <c r="AD136" s="180"/>
      <c r="AE136" s="180"/>
      <c r="AF136" s="177"/>
      <c r="AH136" s="180"/>
      <c r="AI136" s="180"/>
      <c r="AJ136" s="177"/>
      <c r="AL136" s="180"/>
      <c r="AM136" s="180"/>
      <c r="AN136" s="177"/>
      <c r="AP136" s="180"/>
      <c r="AQ136" s="180"/>
      <c r="AR136" s="177"/>
      <c r="AT136" s="180"/>
      <c r="AU136" s="180"/>
      <c r="AV136" s="177"/>
      <c r="AX136" s="180"/>
      <c r="AY136" s="180"/>
      <c r="AZ136" s="177"/>
      <c r="BB136" s="180"/>
      <c r="BC136" s="180"/>
      <c r="BD136" s="177"/>
      <c r="BF136" s="180"/>
      <c r="BG136" s="180"/>
      <c r="BH136" s="177"/>
      <c r="BJ136" s="180"/>
      <c r="BK136" s="180"/>
      <c r="BL136" s="177"/>
      <c r="BN136" s="181"/>
      <c r="BO136" s="181"/>
      <c r="BP136" s="182"/>
      <c r="BQ136" s="174"/>
      <c r="BR136" s="197">
        <f t="shared" si="17"/>
        <v>0</v>
      </c>
    </row>
    <row r="137" spans="10:70" s="176" customFormat="1" x14ac:dyDescent="0.25">
      <c r="J137" s="177"/>
      <c r="K137" s="178"/>
      <c r="O137" s="179"/>
      <c r="P137" s="179"/>
      <c r="Q137" s="177"/>
      <c r="R137" s="180"/>
      <c r="S137" s="180"/>
      <c r="T137" s="177"/>
      <c r="V137" s="180"/>
      <c r="W137" s="180"/>
      <c r="X137" s="177"/>
      <c r="Z137" s="180"/>
      <c r="AA137" s="180"/>
      <c r="AB137" s="177"/>
      <c r="AD137" s="180"/>
      <c r="AE137" s="180"/>
      <c r="AF137" s="177"/>
      <c r="AH137" s="180"/>
      <c r="AI137" s="180"/>
      <c r="AJ137" s="177"/>
      <c r="AL137" s="180"/>
      <c r="AM137" s="180"/>
      <c r="AN137" s="177"/>
      <c r="AP137" s="180"/>
      <c r="AQ137" s="180"/>
      <c r="AR137" s="177"/>
      <c r="AT137" s="180"/>
      <c r="AU137" s="180"/>
      <c r="AV137" s="177"/>
      <c r="AX137" s="180"/>
      <c r="AY137" s="180"/>
      <c r="AZ137" s="177"/>
      <c r="BB137" s="180"/>
      <c r="BC137" s="180"/>
      <c r="BD137" s="177"/>
      <c r="BF137" s="180"/>
      <c r="BG137" s="180"/>
      <c r="BH137" s="177"/>
      <c r="BJ137" s="180"/>
      <c r="BK137" s="180"/>
      <c r="BL137" s="177"/>
      <c r="BN137" s="181"/>
      <c r="BO137" s="181"/>
      <c r="BP137" s="182"/>
      <c r="BQ137" s="174"/>
      <c r="BR137" s="197">
        <f t="shared" si="17"/>
        <v>0</v>
      </c>
    </row>
    <row r="138" spans="10:70" s="176" customFormat="1" x14ac:dyDescent="0.25">
      <c r="J138" s="177"/>
      <c r="K138" s="178"/>
      <c r="O138" s="179"/>
      <c r="P138" s="179"/>
      <c r="Q138" s="177"/>
      <c r="R138" s="180"/>
      <c r="S138" s="180"/>
      <c r="T138" s="177"/>
      <c r="V138" s="180"/>
      <c r="W138" s="180"/>
      <c r="X138" s="177"/>
      <c r="Z138" s="180"/>
      <c r="AA138" s="180"/>
      <c r="AB138" s="177"/>
      <c r="AD138" s="180"/>
      <c r="AE138" s="180"/>
      <c r="AF138" s="177"/>
      <c r="AH138" s="180"/>
      <c r="AI138" s="180"/>
      <c r="AJ138" s="177"/>
      <c r="AL138" s="180"/>
      <c r="AM138" s="180"/>
      <c r="AN138" s="177"/>
      <c r="AP138" s="180"/>
      <c r="AQ138" s="180"/>
      <c r="AR138" s="177"/>
      <c r="AT138" s="180"/>
      <c r="AU138" s="180"/>
      <c r="AV138" s="177"/>
      <c r="AX138" s="180"/>
      <c r="AY138" s="180"/>
      <c r="AZ138" s="177"/>
      <c r="BB138" s="180"/>
      <c r="BC138" s="180"/>
      <c r="BD138" s="177"/>
      <c r="BF138" s="180"/>
      <c r="BG138" s="180"/>
      <c r="BH138" s="177"/>
      <c r="BJ138" s="180"/>
      <c r="BK138" s="180"/>
      <c r="BL138" s="177"/>
      <c r="BN138" s="181"/>
      <c r="BO138" s="181"/>
      <c r="BP138" s="182"/>
      <c r="BQ138" s="174"/>
      <c r="BR138" s="197">
        <f t="shared" si="17"/>
        <v>0</v>
      </c>
    </row>
    <row r="139" spans="10:70" s="176" customFormat="1" x14ac:dyDescent="0.25">
      <c r="J139" s="177"/>
      <c r="K139" s="178"/>
      <c r="O139" s="179"/>
      <c r="P139" s="179"/>
      <c r="Q139" s="177"/>
      <c r="R139" s="180"/>
      <c r="S139" s="180"/>
      <c r="T139" s="177"/>
      <c r="V139" s="180"/>
      <c r="W139" s="180"/>
      <c r="X139" s="177"/>
      <c r="Z139" s="180"/>
      <c r="AA139" s="180"/>
      <c r="AB139" s="177"/>
      <c r="AD139" s="180"/>
      <c r="AE139" s="180"/>
      <c r="AF139" s="177"/>
      <c r="AH139" s="180"/>
      <c r="AI139" s="180"/>
      <c r="AJ139" s="177"/>
      <c r="AL139" s="180"/>
      <c r="AM139" s="180"/>
      <c r="AN139" s="177"/>
      <c r="AP139" s="180"/>
      <c r="AQ139" s="180"/>
      <c r="AR139" s="177"/>
      <c r="AT139" s="180"/>
      <c r="AU139" s="180"/>
      <c r="AV139" s="177"/>
      <c r="AX139" s="180"/>
      <c r="AY139" s="180"/>
      <c r="AZ139" s="177"/>
      <c r="BB139" s="180"/>
      <c r="BC139" s="180"/>
      <c r="BD139" s="177"/>
      <c r="BF139" s="180"/>
      <c r="BG139" s="180"/>
      <c r="BH139" s="177"/>
      <c r="BJ139" s="180"/>
      <c r="BK139" s="180"/>
      <c r="BL139" s="177"/>
      <c r="BN139" s="181"/>
      <c r="BO139" s="181"/>
      <c r="BP139" s="182"/>
      <c r="BQ139" s="174"/>
      <c r="BR139" s="197">
        <f t="shared" si="17"/>
        <v>0</v>
      </c>
    </row>
    <row r="140" spans="10:70" s="176" customFormat="1" x14ac:dyDescent="0.25">
      <c r="J140" s="177"/>
      <c r="K140" s="178"/>
      <c r="O140" s="179"/>
      <c r="P140" s="179"/>
      <c r="Q140" s="177"/>
      <c r="R140" s="180"/>
      <c r="S140" s="180"/>
      <c r="T140" s="177"/>
      <c r="V140" s="180"/>
      <c r="W140" s="180"/>
      <c r="X140" s="177"/>
      <c r="Z140" s="180"/>
      <c r="AA140" s="180"/>
      <c r="AB140" s="177"/>
      <c r="AD140" s="180"/>
      <c r="AE140" s="180"/>
      <c r="AF140" s="177"/>
      <c r="AH140" s="180"/>
      <c r="AI140" s="180"/>
      <c r="AJ140" s="177"/>
      <c r="AL140" s="180"/>
      <c r="AM140" s="180"/>
      <c r="AN140" s="177"/>
      <c r="AP140" s="180"/>
      <c r="AQ140" s="180"/>
      <c r="AR140" s="177"/>
      <c r="AT140" s="180"/>
      <c r="AU140" s="180"/>
      <c r="AV140" s="177"/>
      <c r="AX140" s="180"/>
      <c r="AY140" s="180"/>
      <c r="AZ140" s="177"/>
      <c r="BB140" s="180"/>
      <c r="BC140" s="180"/>
      <c r="BD140" s="177"/>
      <c r="BF140" s="180"/>
      <c r="BG140" s="180"/>
      <c r="BH140" s="177"/>
      <c r="BJ140" s="180"/>
      <c r="BK140" s="180"/>
      <c r="BL140" s="177"/>
      <c r="BN140" s="181"/>
      <c r="BO140" s="181"/>
      <c r="BP140" s="182"/>
      <c r="BQ140" s="174"/>
      <c r="BR140" s="197">
        <f t="shared" si="17"/>
        <v>0</v>
      </c>
    </row>
    <row r="141" spans="10:70" s="176" customFormat="1" x14ac:dyDescent="0.25">
      <c r="J141" s="177"/>
      <c r="K141" s="178"/>
      <c r="O141" s="179"/>
      <c r="P141" s="179"/>
      <c r="Q141" s="177"/>
      <c r="R141" s="180"/>
      <c r="S141" s="180"/>
      <c r="T141" s="177"/>
      <c r="V141" s="180"/>
      <c r="W141" s="180"/>
      <c r="X141" s="177"/>
      <c r="Z141" s="180"/>
      <c r="AA141" s="180"/>
      <c r="AB141" s="177"/>
      <c r="AD141" s="180"/>
      <c r="AE141" s="180"/>
      <c r="AF141" s="177"/>
      <c r="AH141" s="180"/>
      <c r="AI141" s="180"/>
      <c r="AJ141" s="177"/>
      <c r="AL141" s="180"/>
      <c r="AM141" s="180"/>
      <c r="AN141" s="177"/>
      <c r="AP141" s="180"/>
      <c r="AQ141" s="180"/>
      <c r="AR141" s="177"/>
      <c r="AT141" s="180"/>
      <c r="AU141" s="180"/>
      <c r="AV141" s="177"/>
      <c r="AX141" s="180"/>
      <c r="AY141" s="180"/>
      <c r="AZ141" s="177"/>
      <c r="BB141" s="180"/>
      <c r="BC141" s="180"/>
      <c r="BD141" s="177"/>
      <c r="BF141" s="180"/>
      <c r="BG141" s="180"/>
      <c r="BH141" s="177"/>
      <c r="BJ141" s="180"/>
      <c r="BK141" s="180"/>
      <c r="BL141" s="177"/>
      <c r="BN141" s="181"/>
      <c r="BO141" s="181"/>
      <c r="BP141" s="182"/>
      <c r="BQ141" s="174"/>
      <c r="BR141" s="197">
        <f t="shared" si="17"/>
        <v>0</v>
      </c>
    </row>
    <row r="142" spans="10:70" s="176" customFormat="1" x14ac:dyDescent="0.25">
      <c r="J142" s="177"/>
      <c r="K142" s="178"/>
      <c r="O142" s="179"/>
      <c r="P142" s="179"/>
      <c r="Q142" s="177"/>
      <c r="R142" s="180"/>
      <c r="S142" s="180"/>
      <c r="T142" s="177"/>
      <c r="V142" s="180"/>
      <c r="W142" s="180"/>
      <c r="X142" s="177"/>
      <c r="Z142" s="180"/>
      <c r="AA142" s="180"/>
      <c r="AB142" s="177"/>
      <c r="AD142" s="180"/>
      <c r="AE142" s="180"/>
      <c r="AF142" s="177"/>
      <c r="AH142" s="180"/>
      <c r="AI142" s="180"/>
      <c r="AJ142" s="177"/>
      <c r="AL142" s="180"/>
      <c r="AM142" s="180"/>
      <c r="AN142" s="177"/>
      <c r="AP142" s="180"/>
      <c r="AQ142" s="180"/>
      <c r="AR142" s="177"/>
      <c r="AT142" s="180"/>
      <c r="AU142" s="180"/>
      <c r="AV142" s="177"/>
      <c r="AX142" s="180"/>
      <c r="AY142" s="180"/>
      <c r="AZ142" s="177"/>
      <c r="BB142" s="180"/>
      <c r="BC142" s="180"/>
      <c r="BD142" s="177"/>
      <c r="BF142" s="180"/>
      <c r="BG142" s="180"/>
      <c r="BH142" s="177"/>
      <c r="BJ142" s="180"/>
      <c r="BK142" s="180"/>
      <c r="BL142" s="177"/>
      <c r="BN142" s="181"/>
      <c r="BO142" s="181"/>
      <c r="BP142" s="182"/>
      <c r="BQ142" s="174"/>
      <c r="BR142" s="197">
        <f t="shared" si="17"/>
        <v>0</v>
      </c>
    </row>
    <row r="143" spans="10:70" s="176" customFormat="1" x14ac:dyDescent="0.25">
      <c r="J143" s="177"/>
      <c r="K143" s="178"/>
      <c r="O143" s="179"/>
      <c r="P143" s="179"/>
      <c r="Q143" s="177"/>
      <c r="R143" s="180"/>
      <c r="S143" s="180"/>
      <c r="T143" s="177"/>
      <c r="V143" s="180"/>
      <c r="W143" s="180"/>
      <c r="X143" s="177"/>
      <c r="Z143" s="180"/>
      <c r="AA143" s="180"/>
      <c r="AB143" s="177"/>
      <c r="AD143" s="180"/>
      <c r="AE143" s="180"/>
      <c r="AF143" s="177"/>
      <c r="AH143" s="180"/>
      <c r="AI143" s="180"/>
      <c r="AJ143" s="177"/>
      <c r="AL143" s="180"/>
      <c r="AM143" s="180"/>
      <c r="AN143" s="177"/>
      <c r="AP143" s="180"/>
      <c r="AQ143" s="180"/>
      <c r="AR143" s="177"/>
      <c r="AT143" s="180"/>
      <c r="AU143" s="180"/>
      <c r="AV143" s="177"/>
      <c r="AX143" s="180"/>
      <c r="AY143" s="180"/>
      <c r="AZ143" s="177"/>
      <c r="BB143" s="180"/>
      <c r="BC143" s="180"/>
      <c r="BD143" s="177"/>
      <c r="BF143" s="180"/>
      <c r="BG143" s="180"/>
      <c r="BH143" s="177"/>
      <c r="BJ143" s="180"/>
      <c r="BK143" s="180"/>
      <c r="BL143" s="177"/>
      <c r="BN143" s="181"/>
      <c r="BO143" s="181"/>
      <c r="BP143" s="182"/>
      <c r="BQ143" s="174"/>
      <c r="BR143" s="197">
        <f t="shared" si="17"/>
        <v>0</v>
      </c>
    </row>
    <row r="144" spans="10:70" s="176" customFormat="1" x14ac:dyDescent="0.25">
      <c r="J144" s="177"/>
      <c r="K144" s="178"/>
      <c r="O144" s="179"/>
      <c r="P144" s="179"/>
      <c r="Q144" s="177"/>
      <c r="R144" s="180"/>
      <c r="S144" s="180"/>
      <c r="T144" s="177"/>
      <c r="V144" s="180"/>
      <c r="W144" s="180"/>
      <c r="X144" s="177"/>
      <c r="Z144" s="180"/>
      <c r="AA144" s="180"/>
      <c r="AB144" s="177"/>
      <c r="AD144" s="180"/>
      <c r="AE144" s="180"/>
      <c r="AF144" s="177"/>
      <c r="AH144" s="180"/>
      <c r="AI144" s="180"/>
      <c r="AJ144" s="177"/>
      <c r="AL144" s="180"/>
      <c r="AM144" s="180"/>
      <c r="AN144" s="177"/>
      <c r="AP144" s="180"/>
      <c r="AQ144" s="180"/>
      <c r="AR144" s="177"/>
      <c r="AT144" s="180"/>
      <c r="AU144" s="180"/>
      <c r="AV144" s="177"/>
      <c r="AX144" s="180"/>
      <c r="AY144" s="180"/>
      <c r="AZ144" s="177"/>
      <c r="BB144" s="180"/>
      <c r="BC144" s="180"/>
      <c r="BD144" s="177"/>
      <c r="BF144" s="180"/>
      <c r="BG144" s="180"/>
      <c r="BH144" s="177"/>
      <c r="BJ144" s="180"/>
      <c r="BK144" s="180"/>
      <c r="BL144" s="177"/>
      <c r="BN144" s="181"/>
      <c r="BO144" s="181"/>
      <c r="BP144" s="182"/>
      <c r="BQ144" s="174"/>
      <c r="BR144" s="197">
        <f t="shared" si="17"/>
        <v>0</v>
      </c>
    </row>
    <row r="145" spans="10:70" s="176" customFormat="1" x14ac:dyDescent="0.25">
      <c r="J145" s="177"/>
      <c r="K145" s="178"/>
      <c r="O145" s="179"/>
      <c r="P145" s="179"/>
      <c r="Q145" s="177"/>
      <c r="R145" s="180"/>
      <c r="S145" s="180"/>
      <c r="T145" s="177"/>
      <c r="V145" s="180"/>
      <c r="W145" s="180"/>
      <c r="X145" s="177"/>
      <c r="Z145" s="180"/>
      <c r="AA145" s="180"/>
      <c r="AB145" s="177"/>
      <c r="AD145" s="180"/>
      <c r="AE145" s="180"/>
      <c r="AF145" s="177"/>
      <c r="AH145" s="180"/>
      <c r="AI145" s="180"/>
      <c r="AJ145" s="177"/>
      <c r="AL145" s="180"/>
      <c r="AM145" s="180"/>
      <c r="AN145" s="177"/>
      <c r="AP145" s="180"/>
      <c r="AQ145" s="180"/>
      <c r="AR145" s="177"/>
      <c r="AT145" s="180"/>
      <c r="AU145" s="180"/>
      <c r="AV145" s="177"/>
      <c r="AX145" s="180"/>
      <c r="AY145" s="180"/>
      <c r="AZ145" s="177"/>
      <c r="BB145" s="180"/>
      <c r="BC145" s="180"/>
      <c r="BD145" s="177"/>
      <c r="BF145" s="180"/>
      <c r="BG145" s="180"/>
      <c r="BH145" s="177"/>
      <c r="BJ145" s="180"/>
      <c r="BK145" s="180"/>
      <c r="BL145" s="177"/>
      <c r="BN145" s="181"/>
      <c r="BO145" s="181"/>
      <c r="BP145" s="182"/>
      <c r="BQ145" s="174"/>
      <c r="BR145" s="197">
        <f t="shared" si="17"/>
        <v>0</v>
      </c>
    </row>
    <row r="146" spans="10:70" s="176" customFormat="1" x14ac:dyDescent="0.25">
      <c r="J146" s="177"/>
      <c r="K146" s="178"/>
      <c r="O146" s="179"/>
      <c r="P146" s="179"/>
      <c r="Q146" s="177"/>
      <c r="R146" s="180"/>
      <c r="S146" s="180"/>
      <c r="T146" s="177"/>
      <c r="V146" s="180"/>
      <c r="W146" s="180"/>
      <c r="X146" s="177"/>
      <c r="Z146" s="180"/>
      <c r="AA146" s="180"/>
      <c r="AB146" s="177"/>
      <c r="AD146" s="180"/>
      <c r="AE146" s="180"/>
      <c r="AF146" s="177"/>
      <c r="AH146" s="180"/>
      <c r="AI146" s="180"/>
      <c r="AJ146" s="177"/>
      <c r="AL146" s="180"/>
      <c r="AM146" s="180"/>
      <c r="AN146" s="177"/>
      <c r="AP146" s="180"/>
      <c r="AQ146" s="180"/>
      <c r="AR146" s="177"/>
      <c r="AT146" s="180"/>
      <c r="AU146" s="180"/>
      <c r="AV146" s="177"/>
      <c r="AX146" s="180"/>
      <c r="AY146" s="180"/>
      <c r="AZ146" s="177"/>
      <c r="BB146" s="180"/>
      <c r="BC146" s="180"/>
      <c r="BD146" s="177"/>
      <c r="BF146" s="180"/>
      <c r="BG146" s="180"/>
      <c r="BH146" s="177"/>
      <c r="BJ146" s="180"/>
      <c r="BK146" s="180"/>
      <c r="BL146" s="177"/>
      <c r="BN146" s="181"/>
      <c r="BO146" s="181"/>
      <c r="BP146" s="182"/>
      <c r="BQ146" s="174"/>
      <c r="BR146" s="197">
        <f t="shared" si="17"/>
        <v>0</v>
      </c>
    </row>
    <row r="147" spans="10:70" s="176" customFormat="1" x14ac:dyDescent="0.25">
      <c r="J147" s="177"/>
      <c r="K147" s="178"/>
      <c r="O147" s="179"/>
      <c r="P147" s="179"/>
      <c r="Q147" s="177"/>
      <c r="R147" s="180"/>
      <c r="S147" s="180"/>
      <c r="T147" s="177"/>
      <c r="V147" s="180"/>
      <c r="W147" s="180"/>
      <c r="X147" s="177"/>
      <c r="Z147" s="180"/>
      <c r="AA147" s="180"/>
      <c r="AB147" s="177"/>
      <c r="AD147" s="180"/>
      <c r="AE147" s="180"/>
      <c r="AF147" s="177"/>
      <c r="AH147" s="180"/>
      <c r="AI147" s="180"/>
      <c r="AJ147" s="177"/>
      <c r="AL147" s="180"/>
      <c r="AM147" s="180"/>
      <c r="AN147" s="177"/>
      <c r="AP147" s="180"/>
      <c r="AQ147" s="180"/>
      <c r="AR147" s="177"/>
      <c r="AT147" s="180"/>
      <c r="AU147" s="180"/>
      <c r="AV147" s="177"/>
      <c r="AX147" s="180"/>
      <c r="AY147" s="180"/>
      <c r="AZ147" s="177"/>
      <c r="BB147" s="180"/>
      <c r="BC147" s="180"/>
      <c r="BD147" s="177"/>
      <c r="BF147" s="180"/>
      <c r="BG147" s="180"/>
      <c r="BH147" s="177"/>
      <c r="BJ147" s="180"/>
      <c r="BK147" s="180"/>
      <c r="BL147" s="177"/>
      <c r="BN147" s="181"/>
      <c r="BO147" s="181"/>
      <c r="BP147" s="182"/>
      <c r="BQ147" s="174"/>
      <c r="BR147" s="197">
        <f t="shared" si="17"/>
        <v>0</v>
      </c>
    </row>
    <row r="148" spans="10:70" s="176" customFormat="1" x14ac:dyDescent="0.25">
      <c r="J148" s="177"/>
      <c r="K148" s="178"/>
      <c r="O148" s="179"/>
      <c r="P148" s="179"/>
      <c r="Q148" s="177"/>
      <c r="R148" s="180"/>
      <c r="S148" s="180"/>
      <c r="T148" s="177"/>
      <c r="V148" s="180"/>
      <c r="W148" s="180"/>
      <c r="X148" s="177"/>
      <c r="Z148" s="180"/>
      <c r="AA148" s="180"/>
      <c r="AB148" s="177"/>
      <c r="AD148" s="180"/>
      <c r="AE148" s="180"/>
      <c r="AF148" s="177"/>
      <c r="AH148" s="180"/>
      <c r="AI148" s="180"/>
      <c r="AJ148" s="177"/>
      <c r="AL148" s="180"/>
      <c r="AM148" s="180"/>
      <c r="AN148" s="177"/>
      <c r="AP148" s="180"/>
      <c r="AQ148" s="180"/>
      <c r="AR148" s="177"/>
      <c r="AT148" s="180"/>
      <c r="AU148" s="180"/>
      <c r="AV148" s="177"/>
      <c r="AX148" s="180"/>
      <c r="AY148" s="180"/>
      <c r="AZ148" s="177"/>
      <c r="BB148" s="180"/>
      <c r="BC148" s="180"/>
      <c r="BD148" s="177"/>
      <c r="BF148" s="180"/>
      <c r="BG148" s="180"/>
      <c r="BH148" s="177"/>
      <c r="BJ148" s="180"/>
      <c r="BK148" s="180"/>
      <c r="BL148" s="177"/>
      <c r="BN148" s="181"/>
      <c r="BO148" s="181"/>
      <c r="BP148" s="182"/>
      <c r="BQ148" s="174"/>
      <c r="BR148" s="197">
        <f t="shared" si="17"/>
        <v>0</v>
      </c>
    </row>
    <row r="149" spans="10:70" s="176" customFormat="1" x14ac:dyDescent="0.25">
      <c r="J149" s="177"/>
      <c r="K149" s="178"/>
      <c r="O149" s="179"/>
      <c r="P149" s="179"/>
      <c r="Q149" s="177"/>
      <c r="R149" s="180"/>
      <c r="S149" s="180"/>
      <c r="T149" s="177"/>
      <c r="V149" s="180"/>
      <c r="W149" s="180"/>
      <c r="X149" s="177"/>
      <c r="Z149" s="180"/>
      <c r="AA149" s="180"/>
      <c r="AB149" s="177"/>
      <c r="AD149" s="180"/>
      <c r="AE149" s="180"/>
      <c r="AF149" s="177"/>
      <c r="AH149" s="180"/>
      <c r="AI149" s="180"/>
      <c r="AJ149" s="177"/>
      <c r="AL149" s="180"/>
      <c r="AM149" s="180"/>
      <c r="AN149" s="177"/>
      <c r="AP149" s="180"/>
      <c r="AQ149" s="180"/>
      <c r="AR149" s="177"/>
      <c r="AT149" s="180"/>
      <c r="AU149" s="180"/>
      <c r="AV149" s="177"/>
      <c r="AX149" s="180"/>
      <c r="AY149" s="180"/>
      <c r="AZ149" s="177"/>
      <c r="BB149" s="180"/>
      <c r="BC149" s="180"/>
      <c r="BD149" s="177"/>
      <c r="BF149" s="180"/>
      <c r="BG149" s="180"/>
      <c r="BH149" s="177"/>
      <c r="BJ149" s="180"/>
      <c r="BK149" s="180"/>
      <c r="BL149" s="177"/>
      <c r="BN149" s="181"/>
      <c r="BO149" s="181"/>
      <c r="BP149" s="182"/>
      <c r="BQ149" s="174"/>
      <c r="BR149" s="197">
        <f t="shared" si="17"/>
        <v>0</v>
      </c>
    </row>
    <row r="150" spans="10:70" s="176" customFormat="1" x14ac:dyDescent="0.25">
      <c r="J150" s="177"/>
      <c r="K150" s="178"/>
      <c r="O150" s="179"/>
      <c r="P150" s="179"/>
      <c r="Q150" s="177"/>
      <c r="R150" s="180"/>
      <c r="S150" s="180"/>
      <c r="T150" s="177"/>
      <c r="V150" s="180"/>
      <c r="W150" s="180"/>
      <c r="X150" s="177"/>
      <c r="Z150" s="180"/>
      <c r="AA150" s="180"/>
      <c r="AB150" s="177"/>
      <c r="AD150" s="180"/>
      <c r="AE150" s="180"/>
      <c r="AF150" s="177"/>
      <c r="AH150" s="180"/>
      <c r="AI150" s="180"/>
      <c r="AJ150" s="177"/>
      <c r="AL150" s="180"/>
      <c r="AM150" s="180"/>
      <c r="AN150" s="177"/>
      <c r="AP150" s="180"/>
      <c r="AQ150" s="180"/>
      <c r="AR150" s="177"/>
      <c r="AT150" s="180"/>
      <c r="AU150" s="180"/>
      <c r="AV150" s="177"/>
      <c r="AX150" s="180"/>
      <c r="AY150" s="180"/>
      <c r="AZ150" s="177"/>
      <c r="BB150" s="180"/>
      <c r="BC150" s="180"/>
      <c r="BD150" s="177"/>
      <c r="BF150" s="180"/>
      <c r="BG150" s="180"/>
      <c r="BH150" s="177"/>
      <c r="BJ150" s="180"/>
      <c r="BK150" s="180"/>
      <c r="BL150" s="177"/>
      <c r="BN150" s="181"/>
      <c r="BO150" s="181"/>
      <c r="BP150" s="182"/>
      <c r="BQ150" s="174"/>
      <c r="BR150" s="197">
        <f t="shared" si="17"/>
        <v>0</v>
      </c>
    </row>
    <row r="151" spans="10:70" s="176" customFormat="1" x14ac:dyDescent="0.25">
      <c r="J151" s="177"/>
      <c r="K151" s="178"/>
      <c r="O151" s="179"/>
      <c r="P151" s="179"/>
      <c r="Q151" s="177"/>
      <c r="R151" s="180"/>
      <c r="S151" s="180"/>
      <c r="T151" s="177"/>
      <c r="V151" s="180"/>
      <c r="W151" s="180"/>
      <c r="X151" s="177"/>
      <c r="Z151" s="180"/>
      <c r="AA151" s="180"/>
      <c r="AB151" s="177"/>
      <c r="AD151" s="180"/>
      <c r="AE151" s="180"/>
      <c r="AF151" s="177"/>
      <c r="AH151" s="180"/>
      <c r="AI151" s="180"/>
      <c r="AJ151" s="177"/>
      <c r="AL151" s="180"/>
      <c r="AM151" s="180"/>
      <c r="AN151" s="177"/>
      <c r="AP151" s="180"/>
      <c r="AQ151" s="180"/>
      <c r="AR151" s="177"/>
      <c r="AT151" s="180"/>
      <c r="AU151" s="180"/>
      <c r="AV151" s="177"/>
      <c r="AX151" s="180"/>
      <c r="AY151" s="180"/>
      <c r="AZ151" s="177"/>
      <c r="BB151" s="180"/>
      <c r="BC151" s="180"/>
      <c r="BD151" s="177"/>
      <c r="BF151" s="180"/>
      <c r="BG151" s="180"/>
      <c r="BH151" s="177"/>
      <c r="BJ151" s="180"/>
      <c r="BK151" s="180"/>
      <c r="BL151" s="177"/>
      <c r="BN151" s="181"/>
      <c r="BO151" s="181"/>
      <c r="BP151" s="182"/>
      <c r="BQ151" s="174"/>
      <c r="BR151" s="197">
        <f t="shared" si="17"/>
        <v>0</v>
      </c>
    </row>
    <row r="152" spans="10:70" s="176" customFormat="1" x14ac:dyDescent="0.25">
      <c r="J152" s="177"/>
      <c r="K152" s="178"/>
      <c r="O152" s="179"/>
      <c r="P152" s="179"/>
      <c r="Q152" s="177"/>
      <c r="R152" s="180"/>
      <c r="S152" s="180"/>
      <c r="T152" s="177"/>
      <c r="V152" s="180"/>
      <c r="W152" s="180"/>
      <c r="X152" s="177"/>
      <c r="Z152" s="180"/>
      <c r="AA152" s="180"/>
      <c r="AB152" s="177"/>
      <c r="AD152" s="180"/>
      <c r="AE152" s="180"/>
      <c r="AF152" s="177"/>
      <c r="AH152" s="180"/>
      <c r="AI152" s="180"/>
      <c r="AJ152" s="177"/>
      <c r="AL152" s="180"/>
      <c r="AM152" s="180"/>
      <c r="AN152" s="177"/>
      <c r="AP152" s="180"/>
      <c r="AQ152" s="180"/>
      <c r="AR152" s="177"/>
      <c r="AT152" s="180"/>
      <c r="AU152" s="180"/>
      <c r="AV152" s="177"/>
      <c r="AX152" s="180"/>
      <c r="AY152" s="180"/>
      <c r="AZ152" s="177"/>
      <c r="BB152" s="180"/>
      <c r="BC152" s="180"/>
      <c r="BD152" s="177"/>
      <c r="BF152" s="180"/>
      <c r="BG152" s="180"/>
      <c r="BH152" s="177"/>
      <c r="BJ152" s="180"/>
      <c r="BK152" s="180"/>
      <c r="BL152" s="177"/>
      <c r="BN152" s="181"/>
      <c r="BO152" s="181"/>
      <c r="BP152" s="182"/>
      <c r="BQ152" s="174"/>
      <c r="BR152" s="197">
        <f t="shared" si="17"/>
        <v>0</v>
      </c>
    </row>
    <row r="153" spans="10:70" s="176" customFormat="1" x14ac:dyDescent="0.25">
      <c r="J153" s="177"/>
      <c r="K153" s="178"/>
      <c r="O153" s="179"/>
      <c r="P153" s="179"/>
      <c r="Q153" s="177"/>
      <c r="R153" s="180"/>
      <c r="S153" s="180"/>
      <c r="T153" s="177"/>
      <c r="V153" s="180"/>
      <c r="W153" s="180"/>
      <c r="X153" s="177"/>
      <c r="Z153" s="180"/>
      <c r="AA153" s="180"/>
      <c r="AB153" s="177"/>
      <c r="AD153" s="180"/>
      <c r="AE153" s="180"/>
      <c r="AF153" s="177"/>
      <c r="AH153" s="180"/>
      <c r="AI153" s="180"/>
      <c r="AJ153" s="177"/>
      <c r="AL153" s="180"/>
      <c r="AM153" s="180"/>
      <c r="AN153" s="177"/>
      <c r="AP153" s="180"/>
      <c r="AQ153" s="180"/>
      <c r="AR153" s="177"/>
      <c r="AT153" s="180"/>
      <c r="AU153" s="180"/>
      <c r="AV153" s="177"/>
      <c r="AX153" s="180"/>
      <c r="AY153" s="180"/>
      <c r="AZ153" s="177"/>
      <c r="BB153" s="180"/>
      <c r="BC153" s="180"/>
      <c r="BD153" s="177"/>
      <c r="BF153" s="180"/>
      <c r="BG153" s="180"/>
      <c r="BH153" s="177"/>
      <c r="BJ153" s="180"/>
      <c r="BK153" s="180"/>
      <c r="BL153" s="177"/>
      <c r="BN153" s="181"/>
      <c r="BO153" s="181"/>
      <c r="BP153" s="182"/>
      <c r="BQ153" s="174"/>
      <c r="BR153" s="197">
        <f t="shared" si="17"/>
        <v>0</v>
      </c>
    </row>
    <row r="154" spans="10:70" s="176" customFormat="1" x14ac:dyDescent="0.25">
      <c r="J154" s="177"/>
      <c r="K154" s="178"/>
      <c r="O154" s="179"/>
      <c r="P154" s="179"/>
      <c r="Q154" s="177"/>
      <c r="R154" s="180"/>
      <c r="S154" s="180"/>
      <c r="T154" s="177"/>
      <c r="V154" s="180"/>
      <c r="W154" s="180"/>
      <c r="X154" s="177"/>
      <c r="Z154" s="180"/>
      <c r="AA154" s="180"/>
      <c r="AB154" s="177"/>
      <c r="AD154" s="180"/>
      <c r="AE154" s="180"/>
      <c r="AF154" s="177"/>
      <c r="AH154" s="180"/>
      <c r="AI154" s="180"/>
      <c r="AJ154" s="177"/>
      <c r="AL154" s="180"/>
      <c r="AM154" s="180"/>
      <c r="AN154" s="177"/>
      <c r="AP154" s="180"/>
      <c r="AQ154" s="180"/>
      <c r="AR154" s="177"/>
      <c r="AT154" s="180"/>
      <c r="AU154" s="180"/>
      <c r="AV154" s="177"/>
      <c r="AX154" s="180"/>
      <c r="AY154" s="180"/>
      <c r="AZ154" s="177"/>
      <c r="BB154" s="180"/>
      <c r="BC154" s="180"/>
      <c r="BD154" s="177"/>
      <c r="BF154" s="180"/>
      <c r="BG154" s="180"/>
      <c r="BH154" s="177"/>
      <c r="BJ154" s="180"/>
      <c r="BK154" s="180"/>
      <c r="BL154" s="177"/>
      <c r="BN154" s="181"/>
      <c r="BO154" s="181"/>
      <c r="BP154" s="182"/>
      <c r="BQ154" s="174"/>
      <c r="BR154" s="197">
        <f t="shared" si="17"/>
        <v>0</v>
      </c>
    </row>
    <row r="155" spans="10:70" s="176" customFormat="1" x14ac:dyDescent="0.25">
      <c r="J155" s="177"/>
      <c r="K155" s="178"/>
      <c r="O155" s="179"/>
      <c r="P155" s="179"/>
      <c r="Q155" s="177"/>
      <c r="R155" s="180"/>
      <c r="S155" s="180"/>
      <c r="T155" s="177"/>
      <c r="V155" s="180"/>
      <c r="W155" s="180"/>
      <c r="X155" s="177"/>
      <c r="Z155" s="180"/>
      <c r="AA155" s="180"/>
      <c r="AB155" s="177"/>
      <c r="AD155" s="180"/>
      <c r="AE155" s="180"/>
      <c r="AF155" s="177"/>
      <c r="AH155" s="180"/>
      <c r="AI155" s="180"/>
      <c r="AJ155" s="177"/>
      <c r="AL155" s="180"/>
      <c r="AM155" s="180"/>
      <c r="AN155" s="177"/>
      <c r="AP155" s="180"/>
      <c r="AQ155" s="180"/>
      <c r="AR155" s="177"/>
      <c r="AT155" s="180"/>
      <c r="AU155" s="180"/>
      <c r="AV155" s="177"/>
      <c r="AX155" s="180"/>
      <c r="AY155" s="180"/>
      <c r="AZ155" s="177"/>
      <c r="BB155" s="180"/>
      <c r="BC155" s="180"/>
      <c r="BD155" s="177"/>
      <c r="BF155" s="180"/>
      <c r="BG155" s="180"/>
      <c r="BH155" s="177"/>
      <c r="BJ155" s="180"/>
      <c r="BK155" s="180"/>
      <c r="BL155" s="177"/>
      <c r="BN155" s="181"/>
      <c r="BO155" s="181"/>
      <c r="BP155" s="182"/>
      <c r="BQ155" s="174"/>
      <c r="BR155" s="197">
        <f t="shared" si="17"/>
        <v>0</v>
      </c>
    </row>
    <row r="156" spans="10:70" s="176" customFormat="1" x14ac:dyDescent="0.25">
      <c r="J156" s="177"/>
      <c r="K156" s="178"/>
      <c r="O156" s="179"/>
      <c r="P156" s="179"/>
      <c r="Q156" s="177"/>
      <c r="R156" s="180"/>
      <c r="S156" s="180"/>
      <c r="T156" s="177"/>
      <c r="V156" s="180"/>
      <c r="W156" s="180"/>
      <c r="X156" s="177"/>
      <c r="Z156" s="180"/>
      <c r="AA156" s="180"/>
      <c r="AB156" s="177"/>
      <c r="AD156" s="180"/>
      <c r="AE156" s="180"/>
      <c r="AF156" s="177"/>
      <c r="AH156" s="180"/>
      <c r="AI156" s="180"/>
      <c r="AJ156" s="177"/>
      <c r="AL156" s="180"/>
      <c r="AM156" s="180"/>
      <c r="AN156" s="177"/>
      <c r="AP156" s="180"/>
      <c r="AQ156" s="180"/>
      <c r="AR156" s="177"/>
      <c r="AT156" s="180"/>
      <c r="AU156" s="180"/>
      <c r="AV156" s="177"/>
      <c r="AX156" s="180"/>
      <c r="AY156" s="180"/>
      <c r="AZ156" s="177"/>
      <c r="BB156" s="180"/>
      <c r="BC156" s="180"/>
      <c r="BD156" s="177"/>
      <c r="BF156" s="180"/>
      <c r="BG156" s="180"/>
      <c r="BH156" s="177"/>
      <c r="BJ156" s="180"/>
      <c r="BK156" s="180"/>
      <c r="BL156" s="177"/>
      <c r="BN156" s="181"/>
      <c r="BO156" s="181"/>
      <c r="BP156" s="182"/>
      <c r="BQ156" s="174"/>
      <c r="BR156" s="197">
        <f t="shared" si="17"/>
        <v>0</v>
      </c>
    </row>
    <row r="157" spans="10:70" s="176" customFormat="1" x14ac:dyDescent="0.25">
      <c r="J157" s="177"/>
      <c r="K157" s="178"/>
      <c r="O157" s="179"/>
      <c r="P157" s="179"/>
      <c r="Q157" s="177"/>
      <c r="R157" s="180"/>
      <c r="S157" s="180"/>
      <c r="T157" s="177"/>
      <c r="V157" s="180"/>
      <c r="W157" s="180"/>
      <c r="X157" s="177"/>
      <c r="Z157" s="180"/>
      <c r="AA157" s="180"/>
      <c r="AB157" s="177"/>
      <c r="AD157" s="180"/>
      <c r="AE157" s="180"/>
      <c r="AF157" s="177"/>
      <c r="AH157" s="180"/>
      <c r="AI157" s="180"/>
      <c r="AJ157" s="177"/>
      <c r="AL157" s="180"/>
      <c r="AM157" s="180"/>
      <c r="AN157" s="177"/>
      <c r="AP157" s="180"/>
      <c r="AQ157" s="180"/>
      <c r="AR157" s="177"/>
      <c r="AT157" s="180"/>
      <c r="AU157" s="180"/>
      <c r="AV157" s="177"/>
      <c r="AX157" s="180"/>
      <c r="AY157" s="180"/>
      <c r="AZ157" s="177"/>
      <c r="BB157" s="180"/>
      <c r="BC157" s="180"/>
      <c r="BD157" s="177"/>
      <c r="BF157" s="180"/>
      <c r="BG157" s="180"/>
      <c r="BH157" s="177"/>
      <c r="BJ157" s="180"/>
      <c r="BK157" s="180"/>
      <c r="BL157" s="177"/>
      <c r="BN157" s="181"/>
      <c r="BO157" s="181"/>
      <c r="BP157" s="182"/>
      <c r="BQ157" s="174"/>
      <c r="BR157" s="197">
        <f t="shared" si="17"/>
        <v>0</v>
      </c>
    </row>
    <row r="158" spans="10:70" s="176" customFormat="1" x14ac:dyDescent="0.25">
      <c r="J158" s="177"/>
      <c r="K158" s="178"/>
      <c r="O158" s="179"/>
      <c r="P158" s="179"/>
      <c r="Q158" s="177"/>
      <c r="R158" s="180"/>
      <c r="S158" s="180"/>
      <c r="T158" s="177"/>
      <c r="V158" s="180"/>
      <c r="W158" s="180"/>
      <c r="X158" s="177"/>
      <c r="Z158" s="180"/>
      <c r="AA158" s="180"/>
      <c r="AB158" s="177"/>
      <c r="AD158" s="180"/>
      <c r="AE158" s="180"/>
      <c r="AF158" s="177"/>
      <c r="AH158" s="180"/>
      <c r="AI158" s="180"/>
      <c r="AJ158" s="177"/>
      <c r="AL158" s="180"/>
      <c r="AM158" s="180"/>
      <c r="AN158" s="177"/>
      <c r="AP158" s="180"/>
      <c r="AQ158" s="180"/>
      <c r="AR158" s="177"/>
      <c r="AT158" s="180"/>
      <c r="AU158" s="180"/>
      <c r="AV158" s="177"/>
      <c r="AX158" s="180"/>
      <c r="AY158" s="180"/>
      <c r="AZ158" s="177"/>
      <c r="BB158" s="180"/>
      <c r="BC158" s="180"/>
      <c r="BD158" s="177"/>
      <c r="BF158" s="180"/>
      <c r="BG158" s="180"/>
      <c r="BH158" s="177"/>
      <c r="BJ158" s="180"/>
      <c r="BK158" s="180"/>
      <c r="BL158" s="177"/>
      <c r="BN158" s="181"/>
      <c r="BO158" s="181"/>
      <c r="BP158" s="182"/>
      <c r="BQ158" s="174"/>
      <c r="BR158" s="197">
        <f t="shared" si="17"/>
        <v>0</v>
      </c>
    </row>
    <row r="159" spans="10:70" s="176" customFormat="1" x14ac:dyDescent="0.25">
      <c r="J159" s="177"/>
      <c r="K159" s="178"/>
      <c r="O159" s="179"/>
      <c r="P159" s="179"/>
      <c r="Q159" s="177"/>
      <c r="R159" s="180"/>
      <c r="S159" s="180"/>
      <c r="T159" s="177"/>
      <c r="V159" s="180"/>
      <c r="W159" s="180"/>
      <c r="X159" s="177"/>
      <c r="Z159" s="180"/>
      <c r="AA159" s="180"/>
      <c r="AB159" s="177"/>
      <c r="AD159" s="180"/>
      <c r="AE159" s="180"/>
      <c r="AF159" s="177"/>
      <c r="AH159" s="180"/>
      <c r="AI159" s="180"/>
      <c r="AJ159" s="177"/>
      <c r="AL159" s="180"/>
      <c r="AM159" s="180"/>
      <c r="AN159" s="177"/>
      <c r="AP159" s="180"/>
      <c r="AQ159" s="180"/>
      <c r="AR159" s="177"/>
      <c r="AT159" s="180"/>
      <c r="AU159" s="180"/>
      <c r="AV159" s="177"/>
      <c r="AX159" s="180"/>
      <c r="AY159" s="180"/>
      <c r="AZ159" s="177"/>
      <c r="BB159" s="180"/>
      <c r="BC159" s="180"/>
      <c r="BD159" s="177"/>
      <c r="BF159" s="180"/>
      <c r="BG159" s="180"/>
      <c r="BH159" s="177"/>
      <c r="BJ159" s="180"/>
      <c r="BK159" s="180"/>
      <c r="BL159" s="177"/>
      <c r="BN159" s="181"/>
      <c r="BO159" s="181"/>
      <c r="BP159" s="182"/>
      <c r="BQ159" s="174"/>
      <c r="BR159" s="197">
        <f t="shared" si="17"/>
        <v>0</v>
      </c>
    </row>
    <row r="160" spans="10:70" s="176" customFormat="1" x14ac:dyDescent="0.25">
      <c r="J160" s="177"/>
      <c r="K160" s="178"/>
      <c r="O160" s="179"/>
      <c r="P160" s="179"/>
      <c r="Q160" s="177"/>
      <c r="R160" s="180"/>
      <c r="S160" s="180"/>
      <c r="T160" s="177"/>
      <c r="V160" s="180"/>
      <c r="W160" s="180"/>
      <c r="X160" s="177"/>
      <c r="Z160" s="180"/>
      <c r="AA160" s="180"/>
      <c r="AB160" s="177"/>
      <c r="AD160" s="180"/>
      <c r="AE160" s="180"/>
      <c r="AF160" s="177"/>
      <c r="AH160" s="180"/>
      <c r="AI160" s="180"/>
      <c r="AJ160" s="177"/>
      <c r="AL160" s="180"/>
      <c r="AM160" s="180"/>
      <c r="AN160" s="177"/>
      <c r="AP160" s="180"/>
      <c r="AQ160" s="180"/>
      <c r="AR160" s="177"/>
      <c r="AT160" s="180"/>
      <c r="AU160" s="180"/>
      <c r="AV160" s="177"/>
      <c r="AX160" s="180"/>
      <c r="AY160" s="180"/>
      <c r="AZ160" s="177"/>
      <c r="BB160" s="180"/>
      <c r="BC160" s="180"/>
      <c r="BD160" s="177"/>
      <c r="BF160" s="180"/>
      <c r="BG160" s="180"/>
      <c r="BH160" s="177"/>
      <c r="BJ160" s="180"/>
      <c r="BK160" s="180"/>
      <c r="BL160" s="177"/>
      <c r="BN160" s="181"/>
      <c r="BO160" s="181"/>
      <c r="BP160" s="182"/>
      <c r="BQ160" s="174"/>
      <c r="BR160" s="197">
        <f t="shared" si="17"/>
        <v>0</v>
      </c>
    </row>
    <row r="161" spans="10:70" s="176" customFormat="1" x14ac:dyDescent="0.25">
      <c r="J161" s="177"/>
      <c r="K161" s="178"/>
      <c r="O161" s="179"/>
      <c r="P161" s="179"/>
      <c r="Q161" s="177"/>
      <c r="R161" s="180"/>
      <c r="S161" s="180"/>
      <c r="T161" s="177"/>
      <c r="V161" s="180"/>
      <c r="W161" s="180"/>
      <c r="X161" s="177"/>
      <c r="Z161" s="180"/>
      <c r="AA161" s="180"/>
      <c r="AB161" s="177"/>
      <c r="AD161" s="180"/>
      <c r="AE161" s="180"/>
      <c r="AF161" s="177"/>
      <c r="AH161" s="180"/>
      <c r="AI161" s="180"/>
      <c r="AJ161" s="177"/>
      <c r="AL161" s="180"/>
      <c r="AM161" s="180"/>
      <c r="AN161" s="177"/>
      <c r="AP161" s="180"/>
      <c r="AQ161" s="180"/>
      <c r="AR161" s="177"/>
      <c r="AT161" s="180"/>
      <c r="AU161" s="180"/>
      <c r="AV161" s="177"/>
      <c r="AX161" s="180"/>
      <c r="AY161" s="180"/>
      <c r="AZ161" s="177"/>
      <c r="BB161" s="180"/>
      <c r="BC161" s="180"/>
      <c r="BD161" s="177"/>
      <c r="BF161" s="180"/>
      <c r="BG161" s="180"/>
      <c r="BH161" s="177"/>
      <c r="BJ161" s="180"/>
      <c r="BK161" s="180"/>
      <c r="BL161" s="177"/>
      <c r="BN161" s="181"/>
      <c r="BO161" s="181"/>
      <c r="BP161" s="182"/>
      <c r="BQ161" s="174"/>
      <c r="BR161" s="197">
        <f t="shared" si="17"/>
        <v>0</v>
      </c>
    </row>
    <row r="162" spans="10:70" s="176" customFormat="1" x14ac:dyDescent="0.25">
      <c r="J162" s="177"/>
      <c r="K162" s="178"/>
      <c r="O162" s="179"/>
      <c r="P162" s="179"/>
      <c r="Q162" s="177"/>
      <c r="R162" s="180"/>
      <c r="S162" s="180"/>
      <c r="T162" s="177"/>
      <c r="V162" s="180"/>
      <c r="W162" s="180"/>
      <c r="X162" s="177"/>
      <c r="Z162" s="180"/>
      <c r="AA162" s="180"/>
      <c r="AB162" s="177"/>
      <c r="AD162" s="180"/>
      <c r="AE162" s="180"/>
      <c r="AF162" s="177"/>
      <c r="AH162" s="180"/>
      <c r="AI162" s="180"/>
      <c r="AJ162" s="177"/>
      <c r="AL162" s="180"/>
      <c r="AM162" s="180"/>
      <c r="AN162" s="177"/>
      <c r="AP162" s="180"/>
      <c r="AQ162" s="180"/>
      <c r="AR162" s="177"/>
      <c r="AT162" s="180"/>
      <c r="AU162" s="180"/>
      <c r="AV162" s="177"/>
      <c r="AX162" s="180"/>
      <c r="AY162" s="180"/>
      <c r="AZ162" s="177"/>
      <c r="BB162" s="180"/>
      <c r="BC162" s="180"/>
      <c r="BD162" s="177"/>
      <c r="BF162" s="180"/>
      <c r="BG162" s="180"/>
      <c r="BH162" s="177"/>
      <c r="BJ162" s="180"/>
      <c r="BK162" s="180"/>
      <c r="BL162" s="177"/>
      <c r="BN162" s="181"/>
      <c r="BO162" s="181"/>
      <c r="BP162" s="182"/>
      <c r="BQ162" s="174"/>
      <c r="BR162" s="197">
        <f t="shared" si="17"/>
        <v>0</v>
      </c>
    </row>
    <row r="163" spans="10:70" s="176" customFormat="1" x14ac:dyDescent="0.25">
      <c r="J163" s="177"/>
      <c r="K163" s="178"/>
      <c r="O163" s="179"/>
      <c r="P163" s="179"/>
      <c r="Q163" s="177"/>
      <c r="R163" s="180"/>
      <c r="S163" s="180"/>
      <c r="T163" s="177"/>
      <c r="V163" s="180"/>
      <c r="W163" s="180"/>
      <c r="X163" s="177"/>
      <c r="Z163" s="180"/>
      <c r="AA163" s="180"/>
      <c r="AB163" s="177"/>
      <c r="AD163" s="180"/>
      <c r="AE163" s="180"/>
      <c r="AF163" s="177"/>
      <c r="AH163" s="180"/>
      <c r="AI163" s="180"/>
      <c r="AJ163" s="177"/>
      <c r="AL163" s="180"/>
      <c r="AM163" s="180"/>
      <c r="AN163" s="177"/>
      <c r="AP163" s="180"/>
      <c r="AQ163" s="180"/>
      <c r="AR163" s="177"/>
      <c r="AT163" s="180"/>
      <c r="AU163" s="180"/>
      <c r="AV163" s="177"/>
      <c r="AX163" s="180"/>
      <c r="AY163" s="180"/>
      <c r="AZ163" s="177"/>
      <c r="BB163" s="180"/>
      <c r="BC163" s="180"/>
      <c r="BD163" s="177"/>
      <c r="BF163" s="180"/>
      <c r="BG163" s="180"/>
      <c r="BH163" s="177"/>
      <c r="BJ163" s="180"/>
      <c r="BK163" s="180"/>
      <c r="BL163" s="177"/>
      <c r="BN163" s="181"/>
      <c r="BO163" s="181"/>
      <c r="BP163" s="182"/>
      <c r="BQ163" s="174"/>
      <c r="BR163" s="197">
        <f t="shared" si="17"/>
        <v>0</v>
      </c>
    </row>
    <row r="164" spans="10:70" s="176" customFormat="1" x14ac:dyDescent="0.25">
      <c r="J164" s="177"/>
      <c r="K164" s="178"/>
      <c r="O164" s="179"/>
      <c r="P164" s="179"/>
      <c r="Q164" s="177"/>
      <c r="R164" s="180"/>
      <c r="S164" s="180"/>
      <c r="T164" s="177"/>
      <c r="V164" s="180"/>
      <c r="W164" s="180"/>
      <c r="X164" s="177"/>
      <c r="Z164" s="180"/>
      <c r="AA164" s="180"/>
      <c r="AB164" s="177"/>
      <c r="AD164" s="180"/>
      <c r="AE164" s="180"/>
      <c r="AF164" s="177"/>
      <c r="AH164" s="180"/>
      <c r="AI164" s="180"/>
      <c r="AJ164" s="177"/>
      <c r="AL164" s="180"/>
      <c r="AM164" s="180"/>
      <c r="AN164" s="177"/>
      <c r="AP164" s="180"/>
      <c r="AQ164" s="180"/>
      <c r="AR164" s="177"/>
      <c r="AT164" s="180"/>
      <c r="AU164" s="180"/>
      <c r="AV164" s="177"/>
      <c r="AX164" s="180"/>
      <c r="AY164" s="180"/>
      <c r="AZ164" s="177"/>
      <c r="BB164" s="180"/>
      <c r="BC164" s="180"/>
      <c r="BD164" s="177"/>
      <c r="BF164" s="180"/>
      <c r="BG164" s="180"/>
      <c r="BH164" s="177"/>
      <c r="BJ164" s="180"/>
      <c r="BK164" s="180"/>
      <c r="BL164" s="177"/>
      <c r="BN164" s="181"/>
      <c r="BO164" s="181"/>
      <c r="BP164" s="182"/>
      <c r="BQ164" s="174"/>
      <c r="BR164" s="197">
        <f t="shared" si="17"/>
        <v>0</v>
      </c>
    </row>
    <row r="165" spans="10:70" s="176" customFormat="1" x14ac:dyDescent="0.25">
      <c r="J165" s="177"/>
      <c r="K165" s="178"/>
      <c r="O165" s="179"/>
      <c r="P165" s="179"/>
      <c r="Q165" s="177"/>
      <c r="R165" s="180"/>
      <c r="S165" s="180"/>
      <c r="T165" s="177"/>
      <c r="V165" s="180"/>
      <c r="W165" s="180"/>
      <c r="X165" s="177"/>
      <c r="Z165" s="180"/>
      <c r="AA165" s="180"/>
      <c r="AB165" s="177"/>
      <c r="AD165" s="180"/>
      <c r="AE165" s="180"/>
      <c r="AF165" s="177"/>
      <c r="AH165" s="180"/>
      <c r="AI165" s="180"/>
      <c r="AJ165" s="177"/>
      <c r="AL165" s="180"/>
      <c r="AM165" s="180"/>
      <c r="AN165" s="177"/>
      <c r="AP165" s="180"/>
      <c r="AQ165" s="180"/>
      <c r="AR165" s="177"/>
      <c r="AT165" s="180"/>
      <c r="AU165" s="180"/>
      <c r="AV165" s="177"/>
      <c r="AX165" s="180"/>
      <c r="AY165" s="180"/>
      <c r="AZ165" s="177"/>
      <c r="BB165" s="180"/>
      <c r="BC165" s="180"/>
      <c r="BD165" s="177"/>
      <c r="BF165" s="180"/>
      <c r="BG165" s="180"/>
      <c r="BH165" s="177"/>
      <c r="BJ165" s="180"/>
      <c r="BK165" s="180"/>
      <c r="BL165" s="177"/>
      <c r="BN165" s="181"/>
      <c r="BO165" s="181"/>
      <c r="BP165" s="182"/>
      <c r="BQ165" s="174"/>
      <c r="BR165" s="197">
        <f t="shared" si="17"/>
        <v>0</v>
      </c>
    </row>
    <row r="166" spans="10:70" s="176" customFormat="1" x14ac:dyDescent="0.25">
      <c r="J166" s="177"/>
      <c r="K166" s="178"/>
      <c r="O166" s="179"/>
      <c r="P166" s="179"/>
      <c r="Q166" s="177"/>
      <c r="R166" s="180"/>
      <c r="S166" s="180"/>
      <c r="T166" s="177"/>
      <c r="V166" s="180"/>
      <c r="W166" s="180"/>
      <c r="X166" s="177"/>
      <c r="Z166" s="180"/>
      <c r="AA166" s="180"/>
      <c r="AB166" s="177"/>
      <c r="AD166" s="180"/>
      <c r="AE166" s="180"/>
      <c r="AF166" s="177"/>
      <c r="AH166" s="180"/>
      <c r="AI166" s="180"/>
      <c r="AJ166" s="177"/>
      <c r="AL166" s="180"/>
      <c r="AM166" s="180"/>
      <c r="AN166" s="177"/>
      <c r="AP166" s="180"/>
      <c r="AQ166" s="180"/>
      <c r="AR166" s="177"/>
      <c r="AT166" s="180"/>
      <c r="AU166" s="180"/>
      <c r="AV166" s="177"/>
      <c r="AX166" s="180"/>
      <c r="AY166" s="180"/>
      <c r="AZ166" s="177"/>
      <c r="BB166" s="180"/>
      <c r="BC166" s="180"/>
      <c r="BD166" s="177"/>
      <c r="BF166" s="180"/>
      <c r="BG166" s="180"/>
      <c r="BH166" s="177"/>
      <c r="BJ166" s="180"/>
      <c r="BK166" s="180"/>
      <c r="BL166" s="177"/>
      <c r="BN166" s="181"/>
      <c r="BO166" s="181"/>
      <c r="BP166" s="182"/>
      <c r="BQ166" s="174"/>
      <c r="BR166" s="197">
        <f t="shared" si="17"/>
        <v>0</v>
      </c>
    </row>
    <row r="167" spans="10:70" s="176" customFormat="1" x14ac:dyDescent="0.25">
      <c r="J167" s="177"/>
      <c r="K167" s="178"/>
      <c r="O167" s="179"/>
      <c r="P167" s="179"/>
      <c r="Q167" s="177"/>
      <c r="R167" s="180"/>
      <c r="S167" s="180"/>
      <c r="T167" s="177"/>
      <c r="V167" s="180"/>
      <c r="W167" s="180"/>
      <c r="X167" s="177"/>
      <c r="Z167" s="180"/>
      <c r="AA167" s="180"/>
      <c r="AB167" s="177"/>
      <c r="AD167" s="180"/>
      <c r="AE167" s="180"/>
      <c r="AF167" s="177"/>
      <c r="AH167" s="180"/>
      <c r="AI167" s="180"/>
      <c r="AJ167" s="177"/>
      <c r="AL167" s="180"/>
      <c r="AM167" s="180"/>
      <c r="AN167" s="177"/>
      <c r="AP167" s="180"/>
      <c r="AQ167" s="180"/>
      <c r="AR167" s="177"/>
      <c r="AT167" s="180"/>
      <c r="AU167" s="180"/>
      <c r="AV167" s="177"/>
      <c r="AX167" s="180"/>
      <c r="AY167" s="180"/>
      <c r="AZ167" s="177"/>
      <c r="BB167" s="180"/>
      <c r="BC167" s="180"/>
      <c r="BD167" s="177"/>
      <c r="BF167" s="180"/>
      <c r="BG167" s="180"/>
      <c r="BH167" s="177"/>
      <c r="BJ167" s="180"/>
      <c r="BK167" s="180"/>
      <c r="BL167" s="177"/>
      <c r="BN167" s="181"/>
      <c r="BO167" s="181"/>
      <c r="BP167" s="182"/>
      <c r="BQ167" s="174"/>
      <c r="BR167" s="197">
        <f t="shared" si="17"/>
        <v>0</v>
      </c>
    </row>
    <row r="168" spans="10:70" s="176" customFormat="1" x14ac:dyDescent="0.25">
      <c r="J168" s="177"/>
      <c r="K168" s="178"/>
      <c r="O168" s="179"/>
      <c r="P168" s="179"/>
      <c r="Q168" s="177"/>
      <c r="R168" s="180"/>
      <c r="S168" s="180"/>
      <c r="T168" s="177"/>
      <c r="V168" s="180"/>
      <c r="W168" s="180"/>
      <c r="X168" s="177"/>
      <c r="Z168" s="180"/>
      <c r="AA168" s="180"/>
      <c r="AB168" s="177"/>
      <c r="AD168" s="180"/>
      <c r="AE168" s="180"/>
      <c r="AF168" s="177"/>
      <c r="AH168" s="180"/>
      <c r="AI168" s="180"/>
      <c r="AJ168" s="177"/>
      <c r="AL168" s="180"/>
      <c r="AM168" s="180"/>
      <c r="AN168" s="177"/>
      <c r="AP168" s="180"/>
      <c r="AQ168" s="180"/>
      <c r="AR168" s="177"/>
      <c r="AT168" s="180"/>
      <c r="AU168" s="180"/>
      <c r="AV168" s="177"/>
      <c r="AX168" s="180"/>
      <c r="AY168" s="180"/>
      <c r="AZ168" s="177"/>
      <c r="BB168" s="180"/>
      <c r="BC168" s="180"/>
      <c r="BD168" s="177"/>
      <c r="BF168" s="180"/>
      <c r="BG168" s="180"/>
      <c r="BH168" s="177"/>
      <c r="BJ168" s="180"/>
      <c r="BK168" s="180"/>
      <c r="BL168" s="177"/>
      <c r="BN168" s="181"/>
      <c r="BO168" s="181"/>
      <c r="BP168" s="182"/>
      <c r="BQ168" s="174"/>
      <c r="BR168" s="197">
        <f t="shared" si="17"/>
        <v>0</v>
      </c>
    </row>
    <row r="169" spans="10:70" s="176" customFormat="1" x14ac:dyDescent="0.25">
      <c r="J169" s="177"/>
      <c r="K169" s="178"/>
      <c r="O169" s="179"/>
      <c r="P169" s="179"/>
      <c r="Q169" s="177"/>
      <c r="R169" s="180"/>
      <c r="S169" s="180"/>
      <c r="T169" s="177"/>
      <c r="V169" s="180"/>
      <c r="W169" s="180"/>
      <c r="X169" s="177"/>
      <c r="Z169" s="180"/>
      <c r="AA169" s="180"/>
      <c r="AB169" s="177"/>
      <c r="AD169" s="180"/>
      <c r="AE169" s="180"/>
      <c r="AF169" s="177"/>
      <c r="AH169" s="180"/>
      <c r="AI169" s="180"/>
      <c r="AJ169" s="177"/>
      <c r="AL169" s="180"/>
      <c r="AM169" s="180"/>
      <c r="AN169" s="177"/>
      <c r="AP169" s="180"/>
      <c r="AQ169" s="180"/>
      <c r="AR169" s="177"/>
      <c r="AT169" s="180"/>
      <c r="AU169" s="180"/>
      <c r="AV169" s="177"/>
      <c r="AX169" s="180"/>
      <c r="AY169" s="180"/>
      <c r="AZ169" s="177"/>
      <c r="BB169" s="180"/>
      <c r="BC169" s="180"/>
      <c r="BD169" s="177"/>
      <c r="BF169" s="180"/>
      <c r="BG169" s="180"/>
      <c r="BH169" s="177"/>
      <c r="BJ169" s="180"/>
      <c r="BK169" s="180"/>
      <c r="BL169" s="177"/>
      <c r="BN169" s="181"/>
      <c r="BO169" s="181"/>
      <c r="BP169" s="182"/>
      <c r="BQ169" s="174"/>
      <c r="BR169" s="197">
        <f t="shared" si="17"/>
        <v>0</v>
      </c>
    </row>
    <row r="170" spans="10:70" s="176" customFormat="1" x14ac:dyDescent="0.25">
      <c r="J170" s="177"/>
      <c r="K170" s="178"/>
      <c r="O170" s="179"/>
      <c r="P170" s="179"/>
      <c r="Q170" s="177"/>
      <c r="R170" s="180"/>
      <c r="S170" s="180"/>
      <c r="T170" s="177"/>
      <c r="V170" s="180"/>
      <c r="W170" s="180"/>
      <c r="X170" s="177"/>
      <c r="Z170" s="180"/>
      <c r="AA170" s="180"/>
      <c r="AB170" s="177"/>
      <c r="AD170" s="180"/>
      <c r="AE170" s="180"/>
      <c r="AF170" s="177"/>
      <c r="AH170" s="180"/>
      <c r="AI170" s="180"/>
      <c r="AJ170" s="177"/>
      <c r="AL170" s="180"/>
      <c r="AM170" s="180"/>
      <c r="AN170" s="177"/>
      <c r="AP170" s="180"/>
      <c r="AQ170" s="180"/>
      <c r="AR170" s="177"/>
      <c r="AT170" s="180"/>
      <c r="AU170" s="180"/>
      <c r="AV170" s="177"/>
      <c r="AX170" s="180"/>
      <c r="AY170" s="180"/>
      <c r="AZ170" s="177"/>
      <c r="BB170" s="180"/>
      <c r="BC170" s="180"/>
      <c r="BD170" s="177"/>
      <c r="BF170" s="180"/>
      <c r="BG170" s="180"/>
      <c r="BH170" s="177"/>
      <c r="BJ170" s="180"/>
      <c r="BK170" s="180"/>
      <c r="BL170" s="177"/>
      <c r="BN170" s="181"/>
      <c r="BO170" s="181"/>
      <c r="BP170" s="182"/>
      <c r="BQ170" s="174"/>
      <c r="BR170" s="197">
        <f t="shared" si="17"/>
        <v>0</v>
      </c>
    </row>
    <row r="171" spans="10:70" s="176" customFormat="1" x14ac:dyDescent="0.25">
      <c r="J171" s="177"/>
      <c r="K171" s="178"/>
      <c r="O171" s="179"/>
      <c r="P171" s="179"/>
      <c r="Q171" s="177"/>
      <c r="R171" s="180"/>
      <c r="S171" s="180"/>
      <c r="T171" s="177"/>
      <c r="V171" s="180"/>
      <c r="W171" s="180"/>
      <c r="X171" s="177"/>
      <c r="Z171" s="180"/>
      <c r="AA171" s="180"/>
      <c r="AB171" s="177"/>
      <c r="AD171" s="180"/>
      <c r="AE171" s="180"/>
      <c r="AF171" s="177"/>
      <c r="AH171" s="180"/>
      <c r="AI171" s="180"/>
      <c r="AJ171" s="177"/>
      <c r="AL171" s="180"/>
      <c r="AM171" s="180"/>
      <c r="AN171" s="177"/>
      <c r="AP171" s="180"/>
      <c r="AQ171" s="180"/>
      <c r="AR171" s="177"/>
      <c r="AT171" s="180"/>
      <c r="AU171" s="180"/>
      <c r="AV171" s="177"/>
      <c r="AX171" s="180"/>
      <c r="AY171" s="180"/>
      <c r="AZ171" s="177"/>
      <c r="BB171" s="180"/>
      <c r="BC171" s="180"/>
      <c r="BD171" s="177"/>
      <c r="BF171" s="180"/>
      <c r="BG171" s="180"/>
      <c r="BH171" s="177"/>
      <c r="BJ171" s="180"/>
      <c r="BK171" s="180"/>
      <c r="BL171" s="177"/>
      <c r="BN171" s="181"/>
      <c r="BO171" s="181"/>
      <c r="BP171" s="182"/>
      <c r="BQ171" s="174"/>
      <c r="BR171" s="197">
        <f t="shared" si="17"/>
        <v>0</v>
      </c>
    </row>
    <row r="172" spans="10:70" s="176" customFormat="1" x14ac:dyDescent="0.25">
      <c r="J172" s="177"/>
      <c r="K172" s="178"/>
      <c r="O172" s="179"/>
      <c r="P172" s="179"/>
      <c r="Q172" s="177"/>
      <c r="R172" s="180"/>
      <c r="S172" s="180"/>
      <c r="T172" s="177"/>
      <c r="V172" s="180"/>
      <c r="W172" s="180"/>
      <c r="X172" s="177"/>
      <c r="Z172" s="180"/>
      <c r="AA172" s="180"/>
      <c r="AB172" s="177"/>
      <c r="AD172" s="180"/>
      <c r="AE172" s="180"/>
      <c r="AF172" s="177"/>
      <c r="AH172" s="180"/>
      <c r="AI172" s="180"/>
      <c r="AJ172" s="177"/>
      <c r="AL172" s="180"/>
      <c r="AM172" s="180"/>
      <c r="AN172" s="177"/>
      <c r="AP172" s="180"/>
      <c r="AQ172" s="180"/>
      <c r="AR172" s="177"/>
      <c r="AT172" s="180"/>
      <c r="AU172" s="180"/>
      <c r="AV172" s="177"/>
      <c r="AX172" s="180"/>
      <c r="AY172" s="180"/>
      <c r="AZ172" s="177"/>
      <c r="BB172" s="180"/>
      <c r="BC172" s="180"/>
      <c r="BD172" s="177"/>
      <c r="BF172" s="180"/>
      <c r="BG172" s="180"/>
      <c r="BH172" s="177"/>
      <c r="BJ172" s="180"/>
      <c r="BK172" s="180"/>
      <c r="BL172" s="177"/>
      <c r="BN172" s="181"/>
      <c r="BO172" s="181"/>
      <c r="BP172" s="182"/>
      <c r="BQ172" s="174"/>
      <c r="BR172" s="197">
        <f t="shared" si="17"/>
        <v>0</v>
      </c>
    </row>
    <row r="173" spans="10:70" s="176" customFormat="1" x14ac:dyDescent="0.25">
      <c r="J173" s="177"/>
      <c r="K173" s="178"/>
      <c r="O173" s="179"/>
      <c r="P173" s="179"/>
      <c r="Q173" s="177"/>
      <c r="R173" s="180"/>
      <c r="S173" s="180"/>
      <c r="T173" s="177"/>
      <c r="V173" s="180"/>
      <c r="W173" s="180"/>
      <c r="X173" s="177"/>
      <c r="Z173" s="180"/>
      <c r="AA173" s="180"/>
      <c r="AB173" s="177"/>
      <c r="AD173" s="180"/>
      <c r="AE173" s="180"/>
      <c r="AF173" s="177"/>
      <c r="AH173" s="180"/>
      <c r="AI173" s="180"/>
      <c r="AJ173" s="177"/>
      <c r="AL173" s="180"/>
      <c r="AM173" s="180"/>
      <c r="AN173" s="177"/>
      <c r="AP173" s="180"/>
      <c r="AQ173" s="180"/>
      <c r="AR173" s="177"/>
      <c r="AT173" s="180"/>
      <c r="AU173" s="180"/>
      <c r="AV173" s="177"/>
      <c r="AX173" s="180"/>
      <c r="AY173" s="180"/>
      <c r="AZ173" s="177"/>
      <c r="BB173" s="180"/>
      <c r="BC173" s="180"/>
      <c r="BD173" s="177"/>
      <c r="BF173" s="180"/>
      <c r="BG173" s="180"/>
      <c r="BH173" s="177"/>
      <c r="BJ173" s="180"/>
      <c r="BK173" s="180"/>
      <c r="BL173" s="177"/>
      <c r="BN173" s="181"/>
      <c r="BO173" s="181"/>
      <c r="BP173" s="182"/>
      <c r="BQ173" s="174"/>
      <c r="BR173" s="197">
        <f t="shared" si="17"/>
        <v>0</v>
      </c>
    </row>
    <row r="174" spans="10:70" s="176" customFormat="1" x14ac:dyDescent="0.25">
      <c r="J174" s="177"/>
      <c r="K174" s="178"/>
      <c r="O174" s="179"/>
      <c r="P174" s="179"/>
      <c r="Q174" s="177"/>
      <c r="R174" s="180"/>
      <c r="S174" s="180"/>
      <c r="T174" s="177"/>
      <c r="V174" s="180"/>
      <c r="W174" s="180"/>
      <c r="X174" s="177"/>
      <c r="Z174" s="180"/>
      <c r="AA174" s="180"/>
      <c r="AB174" s="177"/>
      <c r="AD174" s="180"/>
      <c r="AE174" s="180"/>
      <c r="AF174" s="177"/>
      <c r="AH174" s="180"/>
      <c r="AI174" s="180"/>
      <c r="AJ174" s="177"/>
      <c r="AL174" s="180"/>
      <c r="AM174" s="180"/>
      <c r="AN174" s="177"/>
      <c r="AP174" s="180"/>
      <c r="AQ174" s="180"/>
      <c r="AR174" s="177"/>
      <c r="AT174" s="180"/>
      <c r="AU174" s="180"/>
      <c r="AV174" s="177"/>
      <c r="AX174" s="180"/>
      <c r="AY174" s="180"/>
      <c r="AZ174" s="177"/>
      <c r="BB174" s="180"/>
      <c r="BC174" s="180"/>
      <c r="BD174" s="177"/>
      <c r="BF174" s="180"/>
      <c r="BG174" s="180"/>
      <c r="BH174" s="177"/>
      <c r="BJ174" s="180"/>
      <c r="BK174" s="180"/>
      <c r="BL174" s="177"/>
      <c r="BN174" s="181"/>
      <c r="BO174" s="181"/>
      <c r="BP174" s="182"/>
      <c r="BQ174" s="174"/>
      <c r="BR174" s="197">
        <f t="shared" si="17"/>
        <v>0</v>
      </c>
    </row>
    <row r="175" spans="10:70" s="176" customFormat="1" x14ac:dyDescent="0.25">
      <c r="J175" s="177"/>
      <c r="K175" s="178"/>
      <c r="O175" s="179"/>
      <c r="P175" s="179"/>
      <c r="Q175" s="177"/>
      <c r="R175" s="180"/>
      <c r="S175" s="180"/>
      <c r="T175" s="177"/>
      <c r="V175" s="180"/>
      <c r="W175" s="180"/>
      <c r="X175" s="177"/>
      <c r="Z175" s="180"/>
      <c r="AA175" s="180"/>
      <c r="AB175" s="177"/>
      <c r="AD175" s="180"/>
      <c r="AE175" s="180"/>
      <c r="AF175" s="177"/>
      <c r="AH175" s="180"/>
      <c r="AI175" s="180"/>
      <c r="AJ175" s="177"/>
      <c r="AL175" s="180"/>
      <c r="AM175" s="180"/>
      <c r="AN175" s="177"/>
      <c r="AP175" s="180"/>
      <c r="AQ175" s="180"/>
      <c r="AR175" s="177"/>
      <c r="AT175" s="180"/>
      <c r="AU175" s="180"/>
      <c r="AV175" s="177"/>
      <c r="AX175" s="180"/>
      <c r="AY175" s="180"/>
      <c r="AZ175" s="177"/>
      <c r="BB175" s="180"/>
      <c r="BC175" s="180"/>
      <c r="BD175" s="177"/>
      <c r="BF175" s="180"/>
      <c r="BG175" s="180"/>
      <c r="BH175" s="177"/>
      <c r="BJ175" s="180"/>
      <c r="BK175" s="180"/>
      <c r="BL175" s="177"/>
      <c r="BN175" s="181"/>
      <c r="BO175" s="181"/>
      <c r="BP175" s="182"/>
      <c r="BQ175" s="174"/>
      <c r="BR175" s="197">
        <f t="shared" si="17"/>
        <v>0</v>
      </c>
    </row>
    <row r="176" spans="10:70" s="176" customFormat="1" x14ac:dyDescent="0.25">
      <c r="J176" s="177"/>
      <c r="K176" s="178"/>
      <c r="O176" s="179"/>
      <c r="P176" s="179"/>
      <c r="Q176" s="177"/>
      <c r="R176" s="180"/>
      <c r="S176" s="180"/>
      <c r="T176" s="177"/>
      <c r="V176" s="180"/>
      <c r="W176" s="180"/>
      <c r="X176" s="177"/>
      <c r="Z176" s="180"/>
      <c r="AA176" s="180"/>
      <c r="AB176" s="177"/>
      <c r="AD176" s="180"/>
      <c r="AE176" s="180"/>
      <c r="AF176" s="177"/>
      <c r="AH176" s="180"/>
      <c r="AI176" s="180"/>
      <c r="AJ176" s="177"/>
      <c r="AL176" s="180"/>
      <c r="AM176" s="180"/>
      <c r="AN176" s="177"/>
      <c r="AP176" s="180"/>
      <c r="AQ176" s="180"/>
      <c r="AR176" s="177"/>
      <c r="AT176" s="180"/>
      <c r="AU176" s="180"/>
      <c r="AV176" s="177"/>
      <c r="AX176" s="180"/>
      <c r="AY176" s="180"/>
      <c r="AZ176" s="177"/>
      <c r="BB176" s="180"/>
      <c r="BC176" s="180"/>
      <c r="BD176" s="177"/>
      <c r="BF176" s="180"/>
      <c r="BG176" s="180"/>
      <c r="BH176" s="177"/>
      <c r="BJ176" s="180"/>
      <c r="BK176" s="180"/>
      <c r="BL176" s="177"/>
      <c r="BN176" s="181"/>
      <c r="BO176" s="181"/>
      <c r="BP176" s="182"/>
      <c r="BQ176" s="174"/>
      <c r="BR176" s="197">
        <f t="shared" si="17"/>
        <v>0</v>
      </c>
    </row>
    <row r="177" spans="10:70" s="176" customFormat="1" x14ac:dyDescent="0.25">
      <c r="J177" s="177"/>
      <c r="K177" s="178"/>
      <c r="O177" s="179"/>
      <c r="P177" s="179"/>
      <c r="Q177" s="177"/>
      <c r="R177" s="180"/>
      <c r="S177" s="180"/>
      <c r="T177" s="177"/>
      <c r="V177" s="180"/>
      <c r="W177" s="180"/>
      <c r="X177" s="177"/>
      <c r="Z177" s="180"/>
      <c r="AA177" s="180"/>
      <c r="AB177" s="177"/>
      <c r="AD177" s="180"/>
      <c r="AE177" s="180"/>
      <c r="AF177" s="177"/>
      <c r="AH177" s="180"/>
      <c r="AI177" s="180"/>
      <c r="AJ177" s="177"/>
      <c r="AL177" s="180"/>
      <c r="AM177" s="180"/>
      <c r="AN177" s="177"/>
      <c r="AP177" s="180"/>
      <c r="AQ177" s="180"/>
      <c r="AR177" s="177"/>
      <c r="AT177" s="180"/>
      <c r="AU177" s="180"/>
      <c r="AV177" s="177"/>
      <c r="AX177" s="180"/>
      <c r="AY177" s="180"/>
      <c r="AZ177" s="177"/>
      <c r="BB177" s="180"/>
      <c r="BC177" s="180"/>
      <c r="BD177" s="177"/>
      <c r="BF177" s="180"/>
      <c r="BG177" s="180"/>
      <c r="BH177" s="177"/>
      <c r="BJ177" s="180"/>
      <c r="BK177" s="180"/>
      <c r="BL177" s="177"/>
      <c r="BN177" s="181"/>
      <c r="BO177" s="181"/>
      <c r="BP177" s="182"/>
      <c r="BQ177" s="174"/>
      <c r="BR177" s="197">
        <f t="shared" si="17"/>
        <v>0</v>
      </c>
    </row>
    <row r="178" spans="10:70" s="176" customFormat="1" x14ac:dyDescent="0.25">
      <c r="J178" s="177"/>
      <c r="K178" s="178"/>
      <c r="O178" s="179"/>
      <c r="P178" s="179"/>
      <c r="Q178" s="177"/>
      <c r="R178" s="180"/>
      <c r="S178" s="180"/>
      <c r="T178" s="177"/>
      <c r="V178" s="180"/>
      <c r="W178" s="180"/>
      <c r="X178" s="177"/>
      <c r="Z178" s="180"/>
      <c r="AA178" s="180"/>
      <c r="AB178" s="177"/>
      <c r="AD178" s="180"/>
      <c r="AE178" s="180"/>
      <c r="AF178" s="177"/>
      <c r="AH178" s="180"/>
      <c r="AI178" s="180"/>
      <c r="AJ178" s="177"/>
      <c r="AL178" s="180"/>
      <c r="AM178" s="180"/>
      <c r="AN178" s="177"/>
      <c r="AP178" s="180"/>
      <c r="AQ178" s="180"/>
      <c r="AR178" s="177"/>
      <c r="AT178" s="180"/>
      <c r="AU178" s="180"/>
      <c r="AV178" s="177"/>
      <c r="AX178" s="180"/>
      <c r="AY178" s="180"/>
      <c r="AZ178" s="177"/>
      <c r="BB178" s="180"/>
      <c r="BC178" s="180"/>
      <c r="BD178" s="177"/>
      <c r="BF178" s="180"/>
      <c r="BG178" s="180"/>
      <c r="BH178" s="177"/>
      <c r="BJ178" s="180"/>
      <c r="BK178" s="180"/>
      <c r="BL178" s="177"/>
      <c r="BN178" s="181"/>
      <c r="BO178" s="181"/>
      <c r="BP178" s="182"/>
      <c r="BQ178" s="174"/>
      <c r="BR178" s="197">
        <f t="shared" si="17"/>
        <v>0</v>
      </c>
    </row>
    <row r="179" spans="10:70" s="176" customFormat="1" x14ac:dyDescent="0.25">
      <c r="J179" s="177"/>
      <c r="K179" s="178"/>
      <c r="O179" s="179"/>
      <c r="P179" s="179"/>
      <c r="Q179" s="177"/>
      <c r="R179" s="180"/>
      <c r="S179" s="180"/>
      <c r="T179" s="177"/>
      <c r="V179" s="180"/>
      <c r="W179" s="180"/>
      <c r="X179" s="177"/>
      <c r="Z179" s="180"/>
      <c r="AA179" s="180"/>
      <c r="AB179" s="177"/>
      <c r="AD179" s="180"/>
      <c r="AE179" s="180"/>
      <c r="AF179" s="177"/>
      <c r="AH179" s="180"/>
      <c r="AI179" s="180"/>
      <c r="AJ179" s="177"/>
      <c r="AL179" s="180"/>
      <c r="AM179" s="180"/>
      <c r="AN179" s="177"/>
      <c r="AP179" s="180"/>
      <c r="AQ179" s="180"/>
      <c r="AR179" s="177"/>
      <c r="AT179" s="180"/>
      <c r="AU179" s="180"/>
      <c r="AV179" s="177"/>
      <c r="AX179" s="180"/>
      <c r="AY179" s="180"/>
      <c r="AZ179" s="177"/>
      <c r="BB179" s="180"/>
      <c r="BC179" s="180"/>
      <c r="BD179" s="177"/>
      <c r="BF179" s="180"/>
      <c r="BG179" s="180"/>
      <c r="BH179" s="177"/>
      <c r="BJ179" s="180"/>
      <c r="BK179" s="180"/>
      <c r="BL179" s="177"/>
      <c r="BN179" s="181"/>
      <c r="BO179" s="181"/>
      <c r="BP179" s="182"/>
      <c r="BQ179" s="174"/>
      <c r="BR179" s="197">
        <f t="shared" si="17"/>
        <v>0</v>
      </c>
    </row>
    <row r="180" spans="10:70" s="176" customFormat="1" x14ac:dyDescent="0.25">
      <c r="J180" s="177"/>
      <c r="K180" s="178"/>
      <c r="O180" s="179"/>
      <c r="P180" s="179"/>
      <c r="Q180" s="177"/>
      <c r="R180" s="180"/>
      <c r="S180" s="180"/>
      <c r="T180" s="177"/>
      <c r="V180" s="180"/>
      <c r="W180" s="180"/>
      <c r="X180" s="177"/>
      <c r="Z180" s="180"/>
      <c r="AA180" s="180"/>
      <c r="AB180" s="177"/>
      <c r="AD180" s="180"/>
      <c r="AE180" s="180"/>
      <c r="AF180" s="177"/>
      <c r="AH180" s="180"/>
      <c r="AI180" s="180"/>
      <c r="AJ180" s="177"/>
      <c r="AL180" s="180"/>
      <c r="AM180" s="180"/>
      <c r="AN180" s="177"/>
      <c r="AP180" s="180"/>
      <c r="AQ180" s="180"/>
      <c r="AR180" s="177"/>
      <c r="AT180" s="180"/>
      <c r="AU180" s="180"/>
      <c r="AV180" s="177"/>
      <c r="AX180" s="180"/>
      <c r="AY180" s="180"/>
      <c r="AZ180" s="177"/>
      <c r="BB180" s="180"/>
      <c r="BC180" s="180"/>
      <c r="BD180" s="177"/>
      <c r="BF180" s="180"/>
      <c r="BG180" s="180"/>
      <c r="BH180" s="177"/>
      <c r="BJ180" s="180"/>
      <c r="BK180" s="180"/>
      <c r="BL180" s="177"/>
      <c r="BN180" s="181"/>
      <c r="BO180" s="181"/>
      <c r="BP180" s="182"/>
      <c r="BQ180" s="174"/>
      <c r="BR180" s="197">
        <f t="shared" si="17"/>
        <v>0</v>
      </c>
    </row>
    <row r="181" spans="10:70" s="176" customFormat="1" x14ac:dyDescent="0.25">
      <c r="J181" s="177"/>
      <c r="K181" s="178"/>
      <c r="O181" s="179"/>
      <c r="P181" s="179"/>
      <c r="Q181" s="177"/>
      <c r="R181" s="180"/>
      <c r="S181" s="180"/>
      <c r="T181" s="177"/>
      <c r="V181" s="180"/>
      <c r="W181" s="180"/>
      <c r="X181" s="177"/>
      <c r="Z181" s="180"/>
      <c r="AA181" s="180"/>
      <c r="AB181" s="177"/>
      <c r="AD181" s="180"/>
      <c r="AE181" s="180"/>
      <c r="AF181" s="177"/>
      <c r="AH181" s="180"/>
      <c r="AI181" s="180"/>
      <c r="AJ181" s="177"/>
      <c r="AL181" s="180"/>
      <c r="AM181" s="180"/>
      <c r="AN181" s="177"/>
      <c r="AP181" s="180"/>
      <c r="AQ181" s="180"/>
      <c r="AR181" s="177"/>
      <c r="AT181" s="180"/>
      <c r="AU181" s="180"/>
      <c r="AV181" s="177"/>
      <c r="AX181" s="180"/>
      <c r="AY181" s="180"/>
      <c r="AZ181" s="177"/>
      <c r="BB181" s="180"/>
      <c r="BC181" s="180"/>
      <c r="BD181" s="177"/>
      <c r="BF181" s="180"/>
      <c r="BG181" s="180"/>
      <c r="BH181" s="177"/>
      <c r="BJ181" s="180"/>
      <c r="BK181" s="180"/>
      <c r="BL181" s="177"/>
      <c r="BN181" s="181"/>
      <c r="BO181" s="181"/>
      <c r="BP181" s="182"/>
      <c r="BQ181" s="174"/>
      <c r="BR181" s="197">
        <f t="shared" si="17"/>
        <v>0</v>
      </c>
    </row>
    <row r="182" spans="10:70" s="176" customFormat="1" x14ac:dyDescent="0.25">
      <c r="J182" s="177"/>
      <c r="K182" s="178"/>
      <c r="O182" s="179"/>
      <c r="P182" s="179"/>
      <c r="Q182" s="177"/>
      <c r="R182" s="180"/>
      <c r="S182" s="180"/>
      <c r="T182" s="177"/>
      <c r="V182" s="180"/>
      <c r="W182" s="180"/>
      <c r="X182" s="177"/>
      <c r="Z182" s="180"/>
      <c r="AA182" s="180"/>
      <c r="AB182" s="177"/>
      <c r="AD182" s="180"/>
      <c r="AE182" s="180"/>
      <c r="AF182" s="177"/>
      <c r="AH182" s="180"/>
      <c r="AI182" s="180"/>
      <c r="AJ182" s="177"/>
      <c r="AL182" s="180"/>
      <c r="AM182" s="180"/>
      <c r="AN182" s="177"/>
      <c r="AP182" s="180"/>
      <c r="AQ182" s="180"/>
      <c r="AR182" s="177"/>
      <c r="AT182" s="180"/>
      <c r="AU182" s="180"/>
      <c r="AV182" s="177"/>
      <c r="AX182" s="180"/>
      <c r="AY182" s="180"/>
      <c r="AZ182" s="177"/>
      <c r="BB182" s="180"/>
      <c r="BC182" s="180"/>
      <c r="BD182" s="177"/>
      <c r="BF182" s="180"/>
      <c r="BG182" s="180"/>
      <c r="BH182" s="177"/>
      <c r="BJ182" s="180"/>
      <c r="BK182" s="180"/>
      <c r="BL182" s="177"/>
      <c r="BN182" s="181"/>
      <c r="BO182" s="181"/>
      <c r="BP182" s="182"/>
      <c r="BQ182" s="174"/>
      <c r="BR182" s="197">
        <f t="shared" si="17"/>
        <v>0</v>
      </c>
    </row>
    <row r="183" spans="10:70" s="176" customFormat="1" x14ac:dyDescent="0.25">
      <c r="J183" s="177"/>
      <c r="K183" s="178"/>
      <c r="O183" s="179"/>
      <c r="P183" s="179"/>
      <c r="Q183" s="177"/>
      <c r="R183" s="180"/>
      <c r="S183" s="180"/>
      <c r="T183" s="177"/>
      <c r="V183" s="180"/>
      <c r="W183" s="180"/>
      <c r="X183" s="177"/>
      <c r="Z183" s="180"/>
      <c r="AA183" s="180"/>
      <c r="AB183" s="177"/>
      <c r="AD183" s="180"/>
      <c r="AE183" s="180"/>
      <c r="AF183" s="177"/>
      <c r="AH183" s="180"/>
      <c r="AI183" s="180"/>
      <c r="AJ183" s="177"/>
      <c r="AL183" s="180"/>
      <c r="AM183" s="180"/>
      <c r="AN183" s="177"/>
      <c r="AP183" s="180"/>
      <c r="AQ183" s="180"/>
      <c r="AR183" s="177"/>
      <c r="AT183" s="180"/>
      <c r="AU183" s="180"/>
      <c r="AV183" s="177"/>
      <c r="AX183" s="180"/>
      <c r="AY183" s="180"/>
      <c r="AZ183" s="177"/>
      <c r="BB183" s="180"/>
      <c r="BC183" s="180"/>
      <c r="BD183" s="177"/>
      <c r="BF183" s="180"/>
      <c r="BG183" s="180"/>
      <c r="BH183" s="177"/>
      <c r="BJ183" s="180"/>
      <c r="BK183" s="180"/>
      <c r="BL183" s="177"/>
      <c r="BN183" s="181"/>
      <c r="BO183" s="181"/>
      <c r="BP183" s="182"/>
      <c r="BQ183" s="174"/>
      <c r="BR183" s="197">
        <f t="shared" si="17"/>
        <v>0</v>
      </c>
    </row>
    <row r="184" spans="10:70" s="176" customFormat="1" x14ac:dyDescent="0.25">
      <c r="J184" s="177"/>
      <c r="K184" s="178"/>
      <c r="O184" s="179"/>
      <c r="P184" s="179"/>
      <c r="Q184" s="177"/>
      <c r="R184" s="180"/>
      <c r="S184" s="180"/>
      <c r="T184" s="177"/>
      <c r="V184" s="180"/>
      <c r="W184" s="180"/>
      <c r="X184" s="177"/>
      <c r="Z184" s="180"/>
      <c r="AA184" s="180"/>
      <c r="AB184" s="177"/>
      <c r="AD184" s="180"/>
      <c r="AE184" s="180"/>
      <c r="AF184" s="177"/>
      <c r="AH184" s="180"/>
      <c r="AI184" s="180"/>
      <c r="AJ184" s="177"/>
      <c r="AL184" s="180"/>
      <c r="AM184" s="180"/>
      <c r="AN184" s="177"/>
      <c r="AP184" s="180"/>
      <c r="AQ184" s="180"/>
      <c r="AR184" s="177"/>
      <c r="AT184" s="180"/>
      <c r="AU184" s="180"/>
      <c r="AV184" s="177"/>
      <c r="AX184" s="180"/>
      <c r="AY184" s="180"/>
      <c r="AZ184" s="177"/>
      <c r="BB184" s="180"/>
      <c r="BC184" s="180"/>
      <c r="BD184" s="177"/>
      <c r="BF184" s="180"/>
      <c r="BG184" s="180"/>
      <c r="BH184" s="177"/>
      <c r="BJ184" s="180"/>
      <c r="BK184" s="180"/>
      <c r="BL184" s="177"/>
      <c r="BN184" s="181"/>
      <c r="BO184" s="181"/>
      <c r="BP184" s="182"/>
      <c r="BQ184" s="174"/>
      <c r="BR184" s="197">
        <f t="shared" si="17"/>
        <v>0</v>
      </c>
    </row>
    <row r="185" spans="10:70" s="176" customFormat="1" x14ac:dyDescent="0.25">
      <c r="J185" s="177"/>
      <c r="K185" s="178"/>
      <c r="O185" s="179"/>
      <c r="P185" s="179"/>
      <c r="Q185" s="177"/>
      <c r="R185" s="180"/>
      <c r="S185" s="180"/>
      <c r="T185" s="177"/>
      <c r="V185" s="180"/>
      <c r="W185" s="180"/>
      <c r="X185" s="177"/>
      <c r="Z185" s="180"/>
      <c r="AA185" s="180"/>
      <c r="AB185" s="177"/>
      <c r="AD185" s="180"/>
      <c r="AE185" s="180"/>
      <c r="AF185" s="177"/>
      <c r="AH185" s="180"/>
      <c r="AI185" s="180"/>
      <c r="AJ185" s="177"/>
      <c r="AL185" s="180"/>
      <c r="AM185" s="180"/>
      <c r="AN185" s="177"/>
      <c r="AP185" s="180"/>
      <c r="AQ185" s="180"/>
      <c r="AR185" s="177"/>
      <c r="AT185" s="180"/>
      <c r="AU185" s="180"/>
      <c r="AV185" s="177"/>
      <c r="AX185" s="180"/>
      <c r="AY185" s="180"/>
      <c r="AZ185" s="177"/>
      <c r="BB185" s="180"/>
      <c r="BC185" s="180"/>
      <c r="BD185" s="177"/>
      <c r="BF185" s="180"/>
      <c r="BG185" s="180"/>
      <c r="BH185" s="177"/>
      <c r="BJ185" s="180"/>
      <c r="BK185" s="180"/>
      <c r="BL185" s="177"/>
      <c r="BN185" s="181"/>
      <c r="BO185" s="181"/>
      <c r="BP185" s="182"/>
      <c r="BQ185" s="174"/>
      <c r="BR185" s="197">
        <f t="shared" si="17"/>
        <v>0</v>
      </c>
    </row>
    <row r="186" spans="10:70" s="176" customFormat="1" x14ac:dyDescent="0.25">
      <c r="J186" s="177"/>
      <c r="K186" s="178"/>
      <c r="O186" s="179"/>
      <c r="P186" s="179"/>
      <c r="Q186" s="177"/>
      <c r="R186" s="180"/>
      <c r="S186" s="180"/>
      <c r="T186" s="177"/>
      <c r="V186" s="180"/>
      <c r="W186" s="180"/>
      <c r="X186" s="177"/>
      <c r="Z186" s="180"/>
      <c r="AA186" s="180"/>
      <c r="AB186" s="177"/>
      <c r="AD186" s="180"/>
      <c r="AE186" s="180"/>
      <c r="AF186" s="177"/>
      <c r="AH186" s="180"/>
      <c r="AI186" s="180"/>
      <c r="AJ186" s="177"/>
      <c r="AL186" s="180"/>
      <c r="AM186" s="180"/>
      <c r="AN186" s="177"/>
      <c r="AP186" s="180"/>
      <c r="AQ186" s="180"/>
      <c r="AR186" s="177"/>
      <c r="AT186" s="180"/>
      <c r="AU186" s="180"/>
      <c r="AV186" s="177"/>
      <c r="AX186" s="180"/>
      <c r="AY186" s="180"/>
      <c r="AZ186" s="177"/>
      <c r="BB186" s="180"/>
      <c r="BC186" s="180"/>
      <c r="BD186" s="177"/>
      <c r="BF186" s="180"/>
      <c r="BG186" s="180"/>
      <c r="BH186" s="177"/>
      <c r="BJ186" s="180"/>
      <c r="BK186" s="180"/>
      <c r="BL186" s="177"/>
      <c r="BN186" s="181"/>
      <c r="BO186" s="181"/>
      <c r="BP186" s="182"/>
      <c r="BQ186" s="174"/>
      <c r="BR186" s="197">
        <f t="shared" si="17"/>
        <v>0</v>
      </c>
    </row>
    <row r="187" spans="10:70" s="176" customFormat="1" x14ac:dyDescent="0.25">
      <c r="J187" s="177"/>
      <c r="K187" s="178"/>
      <c r="O187" s="179"/>
      <c r="P187" s="179"/>
      <c r="Q187" s="177"/>
      <c r="R187" s="180"/>
      <c r="S187" s="180"/>
      <c r="T187" s="177"/>
      <c r="V187" s="180"/>
      <c r="W187" s="180"/>
      <c r="X187" s="177"/>
      <c r="Z187" s="180"/>
      <c r="AA187" s="180"/>
      <c r="AB187" s="177"/>
      <c r="AD187" s="180"/>
      <c r="AE187" s="180"/>
      <c r="AF187" s="177"/>
      <c r="AH187" s="180"/>
      <c r="AI187" s="180"/>
      <c r="AJ187" s="177"/>
      <c r="AL187" s="180"/>
      <c r="AM187" s="180"/>
      <c r="AN187" s="177"/>
      <c r="AP187" s="180"/>
      <c r="AQ187" s="180"/>
      <c r="AR187" s="177"/>
      <c r="AT187" s="180"/>
      <c r="AU187" s="180"/>
      <c r="AV187" s="177"/>
      <c r="AX187" s="180"/>
      <c r="AY187" s="180"/>
      <c r="AZ187" s="177"/>
      <c r="BB187" s="180"/>
      <c r="BC187" s="180"/>
      <c r="BD187" s="177"/>
      <c r="BF187" s="180"/>
      <c r="BG187" s="180"/>
      <c r="BH187" s="177"/>
      <c r="BJ187" s="180"/>
      <c r="BK187" s="180"/>
      <c r="BL187" s="177"/>
      <c r="BN187" s="181"/>
      <c r="BO187" s="181"/>
      <c r="BP187" s="182"/>
      <c r="BQ187" s="174"/>
      <c r="BR187" s="197">
        <f t="shared" si="17"/>
        <v>0</v>
      </c>
    </row>
    <row r="188" spans="10:70" s="176" customFormat="1" x14ac:dyDescent="0.25">
      <c r="J188" s="177"/>
      <c r="K188" s="178"/>
      <c r="O188" s="179"/>
      <c r="P188" s="179"/>
      <c r="Q188" s="177"/>
      <c r="R188" s="180"/>
      <c r="S188" s="180"/>
      <c r="T188" s="177"/>
      <c r="V188" s="180"/>
      <c r="W188" s="180"/>
      <c r="X188" s="177"/>
      <c r="Z188" s="180"/>
      <c r="AA188" s="180"/>
      <c r="AB188" s="177"/>
      <c r="AD188" s="180"/>
      <c r="AE188" s="180"/>
      <c r="AF188" s="177"/>
      <c r="AH188" s="180"/>
      <c r="AI188" s="180"/>
      <c r="AJ188" s="177"/>
      <c r="AL188" s="180"/>
      <c r="AM188" s="180"/>
      <c r="AN188" s="177"/>
      <c r="AP188" s="180"/>
      <c r="AQ188" s="180"/>
      <c r="AR188" s="177"/>
      <c r="AT188" s="180"/>
      <c r="AU188" s="180"/>
      <c r="AV188" s="177"/>
      <c r="AX188" s="180"/>
      <c r="AY188" s="180"/>
      <c r="AZ188" s="177"/>
      <c r="BB188" s="180"/>
      <c r="BC188" s="180"/>
      <c r="BD188" s="177"/>
      <c r="BF188" s="180"/>
      <c r="BG188" s="180"/>
      <c r="BH188" s="177"/>
      <c r="BJ188" s="180"/>
      <c r="BK188" s="180"/>
      <c r="BL188" s="177"/>
      <c r="BN188" s="181"/>
      <c r="BO188" s="181"/>
      <c r="BP188" s="182"/>
      <c r="BQ188" s="174"/>
      <c r="BR188" s="197">
        <f t="shared" si="17"/>
        <v>0</v>
      </c>
    </row>
    <row r="189" spans="10:70" s="176" customFormat="1" x14ac:dyDescent="0.25">
      <c r="J189" s="177"/>
      <c r="K189" s="178"/>
      <c r="O189" s="179"/>
      <c r="P189" s="179"/>
      <c r="Q189" s="177"/>
      <c r="R189" s="180"/>
      <c r="S189" s="180"/>
      <c r="T189" s="177"/>
      <c r="V189" s="180"/>
      <c r="W189" s="180"/>
      <c r="X189" s="177"/>
      <c r="Z189" s="180"/>
      <c r="AA189" s="180"/>
      <c r="AB189" s="177"/>
      <c r="AD189" s="180"/>
      <c r="AE189" s="180"/>
      <c r="AF189" s="177"/>
      <c r="AH189" s="180"/>
      <c r="AI189" s="180"/>
      <c r="AJ189" s="177"/>
      <c r="AL189" s="180"/>
      <c r="AM189" s="180"/>
      <c r="AN189" s="177"/>
      <c r="AP189" s="180"/>
      <c r="AQ189" s="180"/>
      <c r="AR189" s="177"/>
      <c r="AT189" s="180"/>
      <c r="AU189" s="180"/>
      <c r="AV189" s="177"/>
      <c r="AX189" s="180"/>
      <c r="AY189" s="180"/>
      <c r="AZ189" s="177"/>
      <c r="BB189" s="180"/>
      <c r="BC189" s="180"/>
      <c r="BD189" s="177"/>
      <c r="BF189" s="180"/>
      <c r="BG189" s="180"/>
      <c r="BH189" s="177"/>
      <c r="BJ189" s="180"/>
      <c r="BK189" s="180"/>
      <c r="BL189" s="177"/>
      <c r="BN189" s="181"/>
      <c r="BO189" s="181"/>
      <c r="BP189" s="182"/>
      <c r="BQ189" s="174"/>
      <c r="BR189" s="197">
        <f t="shared" si="17"/>
        <v>0</v>
      </c>
    </row>
    <row r="190" spans="10:70" s="176" customFormat="1" x14ac:dyDescent="0.25">
      <c r="J190" s="177"/>
      <c r="K190" s="178"/>
      <c r="O190" s="179"/>
      <c r="P190" s="179"/>
      <c r="Q190" s="177"/>
      <c r="R190" s="180"/>
      <c r="S190" s="180"/>
      <c r="T190" s="177"/>
      <c r="V190" s="180"/>
      <c r="W190" s="180"/>
      <c r="X190" s="177"/>
      <c r="Z190" s="180"/>
      <c r="AA190" s="180"/>
      <c r="AB190" s="177"/>
      <c r="AD190" s="180"/>
      <c r="AE190" s="180"/>
      <c r="AF190" s="177"/>
      <c r="AH190" s="180"/>
      <c r="AI190" s="180"/>
      <c r="AJ190" s="177"/>
      <c r="AL190" s="180"/>
      <c r="AM190" s="180"/>
      <c r="AN190" s="177"/>
      <c r="AP190" s="180"/>
      <c r="AQ190" s="180"/>
      <c r="AR190" s="177"/>
      <c r="AT190" s="180"/>
      <c r="AU190" s="180"/>
      <c r="AV190" s="177"/>
      <c r="AX190" s="180"/>
      <c r="AY190" s="180"/>
      <c r="AZ190" s="177"/>
      <c r="BB190" s="180"/>
      <c r="BC190" s="180"/>
      <c r="BD190" s="177"/>
      <c r="BF190" s="180"/>
      <c r="BG190" s="180"/>
      <c r="BH190" s="177"/>
      <c r="BJ190" s="180"/>
      <c r="BK190" s="180"/>
      <c r="BL190" s="177"/>
      <c r="BN190" s="181"/>
      <c r="BO190" s="181"/>
      <c r="BP190" s="182"/>
      <c r="BQ190" s="174"/>
      <c r="BR190" s="197">
        <f t="shared" si="17"/>
        <v>0</v>
      </c>
    </row>
    <row r="191" spans="10:70" s="176" customFormat="1" x14ac:dyDescent="0.25">
      <c r="J191" s="177"/>
      <c r="K191" s="178"/>
      <c r="O191" s="179"/>
      <c r="P191" s="179"/>
      <c r="Q191" s="177"/>
      <c r="R191" s="180"/>
      <c r="S191" s="180"/>
      <c r="T191" s="177"/>
      <c r="V191" s="180"/>
      <c r="W191" s="180"/>
      <c r="X191" s="177"/>
      <c r="Z191" s="180"/>
      <c r="AA191" s="180"/>
      <c r="AB191" s="177"/>
      <c r="AD191" s="180"/>
      <c r="AE191" s="180"/>
      <c r="AF191" s="177"/>
      <c r="AH191" s="180"/>
      <c r="AI191" s="180"/>
      <c r="AJ191" s="177"/>
      <c r="AL191" s="180"/>
      <c r="AM191" s="180"/>
      <c r="AN191" s="177"/>
      <c r="AP191" s="180"/>
      <c r="AQ191" s="180"/>
      <c r="AR191" s="177"/>
      <c r="AT191" s="180"/>
      <c r="AU191" s="180"/>
      <c r="AV191" s="177"/>
      <c r="AX191" s="180"/>
      <c r="AY191" s="180"/>
      <c r="AZ191" s="177"/>
      <c r="BB191" s="180"/>
      <c r="BC191" s="180"/>
      <c r="BD191" s="177"/>
      <c r="BF191" s="180"/>
      <c r="BG191" s="180"/>
      <c r="BH191" s="177"/>
      <c r="BJ191" s="180"/>
      <c r="BK191" s="180"/>
      <c r="BL191" s="177"/>
      <c r="BN191" s="181"/>
      <c r="BO191" s="181"/>
      <c r="BP191" s="182"/>
      <c r="BQ191" s="174"/>
      <c r="BR191" s="197">
        <f t="shared" si="17"/>
        <v>0</v>
      </c>
    </row>
    <row r="192" spans="10:70" s="176" customFormat="1" x14ac:dyDescent="0.25">
      <c r="J192" s="177"/>
      <c r="K192" s="178"/>
      <c r="O192" s="179"/>
      <c r="P192" s="179"/>
      <c r="Q192" s="177"/>
      <c r="R192" s="180"/>
      <c r="S192" s="180"/>
      <c r="T192" s="177"/>
      <c r="V192" s="180"/>
      <c r="W192" s="180"/>
      <c r="X192" s="177"/>
      <c r="Z192" s="180"/>
      <c r="AA192" s="180"/>
      <c r="AB192" s="177"/>
      <c r="AD192" s="180"/>
      <c r="AE192" s="180"/>
      <c r="AF192" s="177"/>
      <c r="AH192" s="180"/>
      <c r="AI192" s="180"/>
      <c r="AJ192" s="177"/>
      <c r="AL192" s="180"/>
      <c r="AM192" s="180"/>
      <c r="AN192" s="177"/>
      <c r="AP192" s="180"/>
      <c r="AQ192" s="180"/>
      <c r="AR192" s="177"/>
      <c r="AT192" s="180"/>
      <c r="AU192" s="180"/>
      <c r="AV192" s="177"/>
      <c r="AX192" s="180"/>
      <c r="AY192" s="180"/>
      <c r="AZ192" s="177"/>
      <c r="BB192" s="180"/>
      <c r="BC192" s="180"/>
      <c r="BD192" s="177"/>
      <c r="BF192" s="180"/>
      <c r="BG192" s="180"/>
      <c r="BH192" s="177"/>
      <c r="BJ192" s="180"/>
      <c r="BK192" s="180"/>
      <c r="BL192" s="177"/>
      <c r="BN192" s="181"/>
      <c r="BO192" s="181"/>
      <c r="BP192" s="182"/>
      <c r="BQ192" s="174"/>
      <c r="BR192" s="197">
        <f t="shared" si="17"/>
        <v>0</v>
      </c>
    </row>
    <row r="193" spans="10:70" s="176" customFormat="1" x14ac:dyDescent="0.25">
      <c r="J193" s="177"/>
      <c r="K193" s="178"/>
      <c r="O193" s="179"/>
      <c r="P193" s="179"/>
      <c r="Q193" s="177"/>
      <c r="R193" s="180"/>
      <c r="S193" s="180"/>
      <c r="T193" s="177"/>
      <c r="V193" s="180"/>
      <c r="W193" s="180"/>
      <c r="X193" s="177"/>
      <c r="Z193" s="180"/>
      <c r="AA193" s="180"/>
      <c r="AB193" s="177"/>
      <c r="AD193" s="180"/>
      <c r="AE193" s="180"/>
      <c r="AF193" s="177"/>
      <c r="AH193" s="180"/>
      <c r="AI193" s="180"/>
      <c r="AJ193" s="177"/>
      <c r="AL193" s="180"/>
      <c r="AM193" s="180"/>
      <c r="AN193" s="177"/>
      <c r="AP193" s="180"/>
      <c r="AQ193" s="180"/>
      <c r="AR193" s="177"/>
      <c r="AT193" s="180"/>
      <c r="AU193" s="180"/>
      <c r="AV193" s="177"/>
      <c r="AX193" s="180"/>
      <c r="AY193" s="180"/>
      <c r="AZ193" s="177"/>
      <c r="BB193" s="180"/>
      <c r="BC193" s="180"/>
      <c r="BD193" s="177"/>
      <c r="BF193" s="180"/>
      <c r="BG193" s="180"/>
      <c r="BH193" s="177"/>
      <c r="BJ193" s="180"/>
      <c r="BK193" s="180"/>
      <c r="BL193" s="177"/>
      <c r="BN193" s="181"/>
      <c r="BO193" s="181"/>
      <c r="BP193" s="182"/>
      <c r="BQ193" s="174"/>
      <c r="BR193" s="197">
        <f t="shared" si="17"/>
        <v>0</v>
      </c>
    </row>
    <row r="194" spans="10:70" s="176" customFormat="1" x14ac:dyDescent="0.25">
      <c r="J194" s="177"/>
      <c r="K194" s="178"/>
      <c r="O194" s="179"/>
      <c r="P194" s="179"/>
      <c r="Q194" s="177"/>
      <c r="R194" s="180"/>
      <c r="S194" s="180"/>
      <c r="T194" s="177"/>
      <c r="V194" s="180"/>
      <c r="W194" s="180"/>
      <c r="X194" s="177"/>
      <c r="Z194" s="180"/>
      <c r="AA194" s="180"/>
      <c r="AB194" s="177"/>
      <c r="AD194" s="180"/>
      <c r="AE194" s="180"/>
      <c r="AF194" s="177"/>
      <c r="AH194" s="180"/>
      <c r="AI194" s="180"/>
      <c r="AJ194" s="177"/>
      <c r="AL194" s="180"/>
      <c r="AM194" s="180"/>
      <c r="AN194" s="177"/>
      <c r="AP194" s="180"/>
      <c r="AQ194" s="180"/>
      <c r="AR194" s="177"/>
      <c r="AT194" s="180"/>
      <c r="AU194" s="180"/>
      <c r="AV194" s="177"/>
      <c r="AX194" s="180"/>
      <c r="AY194" s="180"/>
      <c r="AZ194" s="177"/>
      <c r="BB194" s="180"/>
      <c r="BC194" s="180"/>
      <c r="BD194" s="177"/>
      <c r="BF194" s="180"/>
      <c r="BG194" s="180"/>
      <c r="BH194" s="177"/>
      <c r="BJ194" s="180"/>
      <c r="BK194" s="180"/>
      <c r="BL194" s="177"/>
      <c r="BN194" s="181"/>
      <c r="BO194" s="181"/>
      <c r="BP194" s="182"/>
      <c r="BQ194" s="174"/>
      <c r="BR194" s="197">
        <f t="shared" si="17"/>
        <v>0</v>
      </c>
    </row>
    <row r="195" spans="10:70" s="176" customFormat="1" x14ac:dyDescent="0.25">
      <c r="J195" s="177"/>
      <c r="K195" s="178"/>
      <c r="O195" s="179"/>
      <c r="P195" s="179"/>
      <c r="Q195" s="177"/>
      <c r="R195" s="180"/>
      <c r="S195" s="180"/>
      <c r="T195" s="177"/>
      <c r="V195" s="180"/>
      <c r="W195" s="180"/>
      <c r="X195" s="177"/>
      <c r="Z195" s="180"/>
      <c r="AA195" s="180"/>
      <c r="AB195" s="177"/>
      <c r="AD195" s="180"/>
      <c r="AE195" s="180"/>
      <c r="AF195" s="177"/>
      <c r="AH195" s="180"/>
      <c r="AI195" s="180"/>
      <c r="AJ195" s="177"/>
      <c r="AL195" s="180"/>
      <c r="AM195" s="180"/>
      <c r="AN195" s="177"/>
      <c r="AP195" s="180"/>
      <c r="AQ195" s="180"/>
      <c r="AR195" s="177"/>
      <c r="AT195" s="180"/>
      <c r="AU195" s="180"/>
      <c r="AV195" s="177"/>
      <c r="AX195" s="180"/>
      <c r="AY195" s="180"/>
      <c r="AZ195" s="177"/>
      <c r="BB195" s="180"/>
      <c r="BC195" s="180"/>
      <c r="BD195" s="177"/>
      <c r="BF195" s="180"/>
      <c r="BG195" s="180"/>
      <c r="BH195" s="177"/>
      <c r="BJ195" s="180"/>
      <c r="BK195" s="180"/>
      <c r="BL195" s="177"/>
      <c r="BN195" s="181"/>
      <c r="BO195" s="181"/>
      <c r="BP195" s="182"/>
      <c r="BQ195" s="174"/>
      <c r="BR195" s="197">
        <f t="shared" si="17"/>
        <v>0</v>
      </c>
    </row>
    <row r="196" spans="10:70" s="176" customFormat="1" x14ac:dyDescent="0.25">
      <c r="J196" s="177"/>
      <c r="K196" s="178"/>
      <c r="O196" s="179"/>
      <c r="P196" s="179"/>
      <c r="Q196" s="177"/>
      <c r="R196" s="180"/>
      <c r="S196" s="180"/>
      <c r="T196" s="177"/>
      <c r="V196" s="180"/>
      <c r="W196" s="180"/>
      <c r="X196" s="177"/>
      <c r="Z196" s="180"/>
      <c r="AA196" s="180"/>
      <c r="AB196" s="177"/>
      <c r="AD196" s="180"/>
      <c r="AE196" s="180"/>
      <c r="AF196" s="177"/>
      <c r="AH196" s="180"/>
      <c r="AI196" s="180"/>
      <c r="AJ196" s="177"/>
      <c r="AL196" s="180"/>
      <c r="AM196" s="180"/>
      <c r="AN196" s="177"/>
      <c r="AP196" s="180"/>
      <c r="AQ196" s="180"/>
      <c r="AR196" s="177"/>
      <c r="AT196" s="180"/>
      <c r="AU196" s="180"/>
      <c r="AV196" s="177"/>
      <c r="AX196" s="180"/>
      <c r="AY196" s="180"/>
      <c r="AZ196" s="177"/>
      <c r="BB196" s="180"/>
      <c r="BC196" s="180"/>
      <c r="BD196" s="177"/>
      <c r="BF196" s="180"/>
      <c r="BG196" s="180"/>
      <c r="BH196" s="177"/>
      <c r="BJ196" s="180"/>
      <c r="BK196" s="180"/>
      <c r="BL196" s="177"/>
      <c r="BN196" s="181"/>
      <c r="BO196" s="181"/>
      <c r="BP196" s="182"/>
      <c r="BQ196" s="174"/>
      <c r="BR196" s="197">
        <f t="shared" si="17"/>
        <v>0</v>
      </c>
    </row>
    <row r="197" spans="10:70" s="176" customFormat="1" x14ac:dyDescent="0.25">
      <c r="J197" s="177"/>
      <c r="K197" s="178"/>
      <c r="O197" s="179"/>
      <c r="P197" s="179"/>
      <c r="Q197" s="177"/>
      <c r="R197" s="180"/>
      <c r="S197" s="180"/>
      <c r="T197" s="177"/>
      <c r="V197" s="180"/>
      <c r="W197" s="180"/>
      <c r="X197" s="177"/>
      <c r="Z197" s="180"/>
      <c r="AA197" s="180"/>
      <c r="AB197" s="177"/>
      <c r="AD197" s="180"/>
      <c r="AE197" s="180"/>
      <c r="AF197" s="177"/>
      <c r="AH197" s="180"/>
      <c r="AI197" s="180"/>
      <c r="AJ197" s="177"/>
      <c r="AL197" s="180"/>
      <c r="AM197" s="180"/>
      <c r="AN197" s="177"/>
      <c r="AP197" s="180"/>
      <c r="AQ197" s="180"/>
      <c r="AR197" s="177"/>
      <c r="AT197" s="180"/>
      <c r="AU197" s="180"/>
      <c r="AV197" s="177"/>
      <c r="AX197" s="180"/>
      <c r="AY197" s="180"/>
      <c r="AZ197" s="177"/>
      <c r="BB197" s="180"/>
      <c r="BC197" s="180"/>
      <c r="BD197" s="177"/>
      <c r="BF197" s="180"/>
      <c r="BG197" s="180"/>
      <c r="BH197" s="177"/>
      <c r="BJ197" s="180"/>
      <c r="BK197" s="180"/>
      <c r="BL197" s="177"/>
      <c r="BN197" s="181"/>
      <c r="BO197" s="181"/>
      <c r="BP197" s="182"/>
      <c r="BQ197" s="174"/>
      <c r="BR197" s="197">
        <f t="shared" si="17"/>
        <v>0</v>
      </c>
    </row>
    <row r="198" spans="10:70" s="176" customFormat="1" x14ac:dyDescent="0.25">
      <c r="J198" s="177"/>
      <c r="K198" s="178"/>
      <c r="O198" s="179"/>
      <c r="P198" s="179"/>
      <c r="Q198" s="177"/>
      <c r="R198" s="180"/>
      <c r="S198" s="180"/>
      <c r="T198" s="177"/>
      <c r="V198" s="180"/>
      <c r="W198" s="180"/>
      <c r="X198" s="177"/>
      <c r="Z198" s="180"/>
      <c r="AA198" s="180"/>
      <c r="AB198" s="177"/>
      <c r="AD198" s="180"/>
      <c r="AE198" s="180"/>
      <c r="AF198" s="177"/>
      <c r="AH198" s="180"/>
      <c r="AI198" s="180"/>
      <c r="AJ198" s="177"/>
      <c r="AL198" s="180"/>
      <c r="AM198" s="180"/>
      <c r="AN198" s="177"/>
      <c r="AP198" s="180"/>
      <c r="AQ198" s="180"/>
      <c r="AR198" s="177"/>
      <c r="AT198" s="180"/>
      <c r="AU198" s="180"/>
      <c r="AV198" s="177"/>
      <c r="AX198" s="180"/>
      <c r="AY198" s="180"/>
      <c r="AZ198" s="177"/>
      <c r="BB198" s="180"/>
      <c r="BC198" s="180"/>
      <c r="BD198" s="177"/>
      <c r="BF198" s="180"/>
      <c r="BG198" s="180"/>
      <c r="BH198" s="177"/>
      <c r="BJ198" s="180"/>
      <c r="BK198" s="180"/>
      <c r="BL198" s="177"/>
      <c r="BN198" s="181"/>
      <c r="BO198" s="181"/>
      <c r="BP198" s="182"/>
      <c r="BQ198" s="174"/>
      <c r="BR198" s="197">
        <f t="shared" si="17"/>
        <v>0</v>
      </c>
    </row>
    <row r="199" spans="10:70" s="176" customFormat="1" x14ac:dyDescent="0.25">
      <c r="J199" s="177"/>
      <c r="K199" s="178"/>
      <c r="O199" s="179"/>
      <c r="P199" s="179"/>
      <c r="Q199" s="177"/>
      <c r="R199" s="180"/>
      <c r="S199" s="180"/>
      <c r="T199" s="177"/>
      <c r="V199" s="180"/>
      <c r="W199" s="180"/>
      <c r="X199" s="177"/>
      <c r="Z199" s="180"/>
      <c r="AA199" s="180"/>
      <c r="AB199" s="177"/>
      <c r="AD199" s="180"/>
      <c r="AE199" s="180"/>
      <c r="AF199" s="177"/>
      <c r="AH199" s="180"/>
      <c r="AI199" s="180"/>
      <c r="AJ199" s="177"/>
      <c r="AL199" s="180"/>
      <c r="AM199" s="180"/>
      <c r="AN199" s="177"/>
      <c r="AP199" s="180"/>
      <c r="AQ199" s="180"/>
      <c r="AR199" s="177"/>
      <c r="AT199" s="180"/>
      <c r="AU199" s="180"/>
      <c r="AV199" s="177"/>
      <c r="AX199" s="180"/>
      <c r="AY199" s="180"/>
      <c r="AZ199" s="177"/>
      <c r="BB199" s="180"/>
      <c r="BC199" s="180"/>
      <c r="BD199" s="177"/>
      <c r="BF199" s="180"/>
      <c r="BG199" s="180"/>
      <c r="BH199" s="177"/>
      <c r="BJ199" s="180"/>
      <c r="BK199" s="180"/>
      <c r="BL199" s="177"/>
      <c r="BN199" s="181"/>
      <c r="BO199" s="181"/>
      <c r="BP199" s="182"/>
      <c r="BQ199" s="174"/>
      <c r="BR199" s="197">
        <f t="shared" ref="BR199:BR234" si="18">BQ199*K199</f>
        <v>0</v>
      </c>
    </row>
    <row r="200" spans="10:70" s="176" customFormat="1" x14ac:dyDescent="0.25">
      <c r="J200" s="177"/>
      <c r="K200" s="178"/>
      <c r="O200" s="179"/>
      <c r="P200" s="179"/>
      <c r="Q200" s="177"/>
      <c r="R200" s="180"/>
      <c r="S200" s="180"/>
      <c r="T200" s="177"/>
      <c r="V200" s="180"/>
      <c r="W200" s="180"/>
      <c r="X200" s="177"/>
      <c r="Z200" s="180"/>
      <c r="AA200" s="180"/>
      <c r="AB200" s="177"/>
      <c r="AD200" s="180"/>
      <c r="AE200" s="180"/>
      <c r="AF200" s="177"/>
      <c r="AH200" s="180"/>
      <c r="AI200" s="180"/>
      <c r="AJ200" s="177"/>
      <c r="AL200" s="180"/>
      <c r="AM200" s="180"/>
      <c r="AN200" s="177"/>
      <c r="AP200" s="180"/>
      <c r="AQ200" s="180"/>
      <c r="AR200" s="177"/>
      <c r="AT200" s="180"/>
      <c r="AU200" s="180"/>
      <c r="AV200" s="177"/>
      <c r="AX200" s="180"/>
      <c r="AY200" s="180"/>
      <c r="AZ200" s="177"/>
      <c r="BB200" s="180"/>
      <c r="BC200" s="180"/>
      <c r="BD200" s="177"/>
      <c r="BF200" s="180"/>
      <c r="BG200" s="180"/>
      <c r="BH200" s="177"/>
      <c r="BJ200" s="180"/>
      <c r="BK200" s="180"/>
      <c r="BL200" s="177"/>
      <c r="BN200" s="181"/>
      <c r="BO200" s="181"/>
      <c r="BP200" s="182"/>
      <c r="BQ200" s="174"/>
      <c r="BR200" s="197">
        <f t="shared" si="18"/>
        <v>0</v>
      </c>
    </row>
    <row r="201" spans="10:70" s="176" customFormat="1" x14ac:dyDescent="0.25">
      <c r="J201" s="177"/>
      <c r="K201" s="178"/>
      <c r="O201" s="179"/>
      <c r="P201" s="179"/>
      <c r="Q201" s="177"/>
      <c r="R201" s="180"/>
      <c r="S201" s="180"/>
      <c r="T201" s="177"/>
      <c r="V201" s="180"/>
      <c r="W201" s="180"/>
      <c r="X201" s="177"/>
      <c r="Z201" s="180"/>
      <c r="AA201" s="180"/>
      <c r="AB201" s="177"/>
      <c r="AD201" s="180"/>
      <c r="AE201" s="180"/>
      <c r="AF201" s="177"/>
      <c r="AH201" s="180"/>
      <c r="AI201" s="180"/>
      <c r="AJ201" s="177"/>
      <c r="AL201" s="180"/>
      <c r="AM201" s="180"/>
      <c r="AN201" s="177"/>
      <c r="AP201" s="180"/>
      <c r="AQ201" s="180"/>
      <c r="AR201" s="177"/>
      <c r="AT201" s="180"/>
      <c r="AU201" s="180"/>
      <c r="AV201" s="177"/>
      <c r="AX201" s="180"/>
      <c r="AY201" s="180"/>
      <c r="AZ201" s="177"/>
      <c r="BB201" s="180"/>
      <c r="BC201" s="180"/>
      <c r="BD201" s="177"/>
      <c r="BF201" s="180"/>
      <c r="BG201" s="180"/>
      <c r="BH201" s="177"/>
      <c r="BJ201" s="180"/>
      <c r="BK201" s="180"/>
      <c r="BL201" s="177"/>
      <c r="BN201" s="181"/>
      <c r="BO201" s="181"/>
      <c r="BP201" s="182"/>
      <c r="BQ201" s="174"/>
      <c r="BR201" s="197">
        <f t="shared" si="18"/>
        <v>0</v>
      </c>
    </row>
    <row r="202" spans="10:70" s="176" customFormat="1" x14ac:dyDescent="0.25">
      <c r="J202" s="177"/>
      <c r="K202" s="178"/>
      <c r="O202" s="179"/>
      <c r="P202" s="179"/>
      <c r="Q202" s="177"/>
      <c r="R202" s="180"/>
      <c r="S202" s="180"/>
      <c r="T202" s="177"/>
      <c r="V202" s="180"/>
      <c r="W202" s="180"/>
      <c r="X202" s="177"/>
      <c r="Z202" s="180"/>
      <c r="AA202" s="180"/>
      <c r="AB202" s="177"/>
      <c r="AD202" s="180"/>
      <c r="AE202" s="180"/>
      <c r="AF202" s="177"/>
      <c r="AH202" s="180"/>
      <c r="AI202" s="180"/>
      <c r="AJ202" s="177"/>
      <c r="AL202" s="180"/>
      <c r="AM202" s="180"/>
      <c r="AN202" s="177"/>
      <c r="AP202" s="180"/>
      <c r="AQ202" s="180"/>
      <c r="AR202" s="177"/>
      <c r="AT202" s="180"/>
      <c r="AU202" s="180"/>
      <c r="AV202" s="177"/>
      <c r="AX202" s="180"/>
      <c r="AY202" s="180"/>
      <c r="AZ202" s="177"/>
      <c r="BB202" s="180"/>
      <c r="BC202" s="180"/>
      <c r="BD202" s="177"/>
      <c r="BF202" s="180"/>
      <c r="BG202" s="180"/>
      <c r="BH202" s="177"/>
      <c r="BJ202" s="180"/>
      <c r="BK202" s="180"/>
      <c r="BL202" s="177"/>
      <c r="BN202" s="181"/>
      <c r="BO202" s="181"/>
      <c r="BP202" s="182"/>
      <c r="BQ202" s="174"/>
      <c r="BR202" s="197">
        <f t="shared" si="18"/>
        <v>0</v>
      </c>
    </row>
    <row r="203" spans="10:70" s="176" customFormat="1" x14ac:dyDescent="0.25">
      <c r="J203" s="177"/>
      <c r="K203" s="178"/>
      <c r="O203" s="179"/>
      <c r="P203" s="179"/>
      <c r="Q203" s="177"/>
      <c r="R203" s="180"/>
      <c r="S203" s="180"/>
      <c r="T203" s="177"/>
      <c r="V203" s="180"/>
      <c r="W203" s="180"/>
      <c r="X203" s="177"/>
      <c r="Z203" s="180"/>
      <c r="AA203" s="180"/>
      <c r="AB203" s="177"/>
      <c r="AD203" s="180"/>
      <c r="AE203" s="180"/>
      <c r="AF203" s="177"/>
      <c r="AH203" s="180"/>
      <c r="AI203" s="180"/>
      <c r="AJ203" s="177"/>
      <c r="AL203" s="180"/>
      <c r="AM203" s="180"/>
      <c r="AN203" s="177"/>
      <c r="AP203" s="180"/>
      <c r="AQ203" s="180"/>
      <c r="AR203" s="177"/>
      <c r="AT203" s="180"/>
      <c r="AU203" s="180"/>
      <c r="AV203" s="177"/>
      <c r="AX203" s="180"/>
      <c r="AY203" s="180"/>
      <c r="AZ203" s="177"/>
      <c r="BB203" s="180"/>
      <c r="BC203" s="180"/>
      <c r="BD203" s="177"/>
      <c r="BF203" s="180"/>
      <c r="BG203" s="180"/>
      <c r="BH203" s="177"/>
      <c r="BJ203" s="180"/>
      <c r="BK203" s="180"/>
      <c r="BL203" s="177"/>
      <c r="BN203" s="181"/>
      <c r="BO203" s="181"/>
      <c r="BP203" s="182"/>
      <c r="BQ203" s="174"/>
      <c r="BR203" s="197">
        <f t="shared" si="18"/>
        <v>0</v>
      </c>
    </row>
    <row r="204" spans="10:70" s="176" customFormat="1" x14ac:dyDescent="0.25">
      <c r="J204" s="177"/>
      <c r="K204" s="178"/>
      <c r="O204" s="179"/>
      <c r="P204" s="179"/>
      <c r="Q204" s="177"/>
      <c r="R204" s="180"/>
      <c r="S204" s="180"/>
      <c r="T204" s="177"/>
      <c r="V204" s="180"/>
      <c r="W204" s="180"/>
      <c r="X204" s="177"/>
      <c r="Z204" s="180"/>
      <c r="AA204" s="180"/>
      <c r="AB204" s="177"/>
      <c r="AD204" s="180"/>
      <c r="AE204" s="180"/>
      <c r="AF204" s="177"/>
      <c r="AH204" s="180"/>
      <c r="AI204" s="180"/>
      <c r="AJ204" s="177"/>
      <c r="AL204" s="180"/>
      <c r="AM204" s="180"/>
      <c r="AN204" s="177"/>
      <c r="AP204" s="180"/>
      <c r="AQ204" s="180"/>
      <c r="AR204" s="177"/>
      <c r="AT204" s="180"/>
      <c r="AU204" s="180"/>
      <c r="AV204" s="177"/>
      <c r="AX204" s="180"/>
      <c r="AY204" s="180"/>
      <c r="AZ204" s="177"/>
      <c r="BB204" s="180"/>
      <c r="BC204" s="180"/>
      <c r="BD204" s="177"/>
      <c r="BF204" s="180"/>
      <c r="BG204" s="180"/>
      <c r="BH204" s="177"/>
      <c r="BJ204" s="180"/>
      <c r="BK204" s="180"/>
      <c r="BL204" s="177"/>
      <c r="BN204" s="181"/>
      <c r="BO204" s="181"/>
      <c r="BP204" s="182"/>
      <c r="BQ204" s="174"/>
      <c r="BR204" s="197">
        <f t="shared" si="18"/>
        <v>0</v>
      </c>
    </row>
    <row r="205" spans="10:70" s="176" customFormat="1" x14ac:dyDescent="0.25">
      <c r="J205" s="177"/>
      <c r="K205" s="178"/>
      <c r="O205" s="179"/>
      <c r="P205" s="179"/>
      <c r="Q205" s="177"/>
      <c r="R205" s="180"/>
      <c r="S205" s="180"/>
      <c r="T205" s="177"/>
      <c r="V205" s="180"/>
      <c r="W205" s="180"/>
      <c r="X205" s="177"/>
      <c r="Z205" s="180"/>
      <c r="AA205" s="180"/>
      <c r="AB205" s="177"/>
      <c r="AD205" s="180"/>
      <c r="AE205" s="180"/>
      <c r="AF205" s="177"/>
      <c r="AH205" s="180"/>
      <c r="AI205" s="180"/>
      <c r="AJ205" s="177"/>
      <c r="AL205" s="180"/>
      <c r="AM205" s="180"/>
      <c r="AN205" s="177"/>
      <c r="AP205" s="180"/>
      <c r="AQ205" s="180"/>
      <c r="AR205" s="177"/>
      <c r="AT205" s="180"/>
      <c r="AU205" s="180"/>
      <c r="AV205" s="177"/>
      <c r="AX205" s="180"/>
      <c r="AY205" s="180"/>
      <c r="AZ205" s="177"/>
      <c r="BB205" s="180"/>
      <c r="BC205" s="180"/>
      <c r="BD205" s="177"/>
      <c r="BF205" s="180"/>
      <c r="BG205" s="180"/>
      <c r="BH205" s="177"/>
      <c r="BJ205" s="180"/>
      <c r="BK205" s="180"/>
      <c r="BL205" s="177"/>
      <c r="BN205" s="181"/>
      <c r="BO205" s="181"/>
      <c r="BP205" s="182"/>
      <c r="BQ205" s="174"/>
      <c r="BR205" s="197">
        <f t="shared" si="18"/>
        <v>0</v>
      </c>
    </row>
    <row r="206" spans="10:70" s="176" customFormat="1" x14ac:dyDescent="0.25">
      <c r="J206" s="177"/>
      <c r="K206" s="178"/>
      <c r="O206" s="179"/>
      <c r="P206" s="179"/>
      <c r="Q206" s="177"/>
      <c r="R206" s="180"/>
      <c r="S206" s="180"/>
      <c r="T206" s="177"/>
      <c r="V206" s="180"/>
      <c r="W206" s="180"/>
      <c r="X206" s="177"/>
      <c r="Z206" s="180"/>
      <c r="AA206" s="180"/>
      <c r="AB206" s="177"/>
      <c r="AD206" s="180"/>
      <c r="AE206" s="180"/>
      <c r="AF206" s="177"/>
      <c r="AH206" s="180"/>
      <c r="AI206" s="180"/>
      <c r="AJ206" s="177"/>
      <c r="AL206" s="180"/>
      <c r="AM206" s="180"/>
      <c r="AN206" s="177"/>
      <c r="AP206" s="180"/>
      <c r="AQ206" s="180"/>
      <c r="AR206" s="177"/>
      <c r="AT206" s="180"/>
      <c r="AU206" s="180"/>
      <c r="AV206" s="177"/>
      <c r="AX206" s="180"/>
      <c r="AY206" s="180"/>
      <c r="AZ206" s="177"/>
      <c r="BB206" s="180"/>
      <c r="BC206" s="180"/>
      <c r="BD206" s="177"/>
      <c r="BF206" s="180"/>
      <c r="BG206" s="180"/>
      <c r="BH206" s="177"/>
      <c r="BJ206" s="180"/>
      <c r="BK206" s="180"/>
      <c r="BL206" s="177"/>
      <c r="BN206" s="181"/>
      <c r="BO206" s="181"/>
      <c r="BP206" s="182"/>
      <c r="BQ206" s="174"/>
      <c r="BR206" s="197">
        <f t="shared" si="18"/>
        <v>0</v>
      </c>
    </row>
    <row r="207" spans="10:70" s="176" customFormat="1" x14ac:dyDescent="0.25">
      <c r="J207" s="177"/>
      <c r="K207" s="178"/>
      <c r="O207" s="179"/>
      <c r="P207" s="179"/>
      <c r="Q207" s="177"/>
      <c r="R207" s="180"/>
      <c r="S207" s="180"/>
      <c r="T207" s="177"/>
      <c r="V207" s="180"/>
      <c r="W207" s="180"/>
      <c r="X207" s="177"/>
      <c r="Z207" s="180"/>
      <c r="AA207" s="180"/>
      <c r="AB207" s="177"/>
      <c r="AD207" s="180"/>
      <c r="AE207" s="180"/>
      <c r="AF207" s="177"/>
      <c r="AH207" s="180"/>
      <c r="AI207" s="180"/>
      <c r="AJ207" s="177"/>
      <c r="AL207" s="180"/>
      <c r="AM207" s="180"/>
      <c r="AN207" s="177"/>
      <c r="AP207" s="180"/>
      <c r="AQ207" s="180"/>
      <c r="AR207" s="177"/>
      <c r="AT207" s="180"/>
      <c r="AU207" s="180"/>
      <c r="AV207" s="177"/>
      <c r="AX207" s="180"/>
      <c r="AY207" s="180"/>
      <c r="AZ207" s="177"/>
      <c r="BB207" s="180"/>
      <c r="BC207" s="180"/>
      <c r="BD207" s="177"/>
      <c r="BF207" s="180"/>
      <c r="BG207" s="180"/>
      <c r="BH207" s="177"/>
      <c r="BJ207" s="180"/>
      <c r="BK207" s="180"/>
      <c r="BL207" s="177"/>
      <c r="BN207" s="181"/>
      <c r="BO207" s="181"/>
      <c r="BP207" s="182"/>
      <c r="BQ207" s="174"/>
      <c r="BR207" s="197">
        <f t="shared" si="18"/>
        <v>0</v>
      </c>
    </row>
    <row r="208" spans="10:70" s="176" customFormat="1" x14ac:dyDescent="0.25">
      <c r="J208" s="177"/>
      <c r="K208" s="178"/>
      <c r="O208" s="179"/>
      <c r="P208" s="179"/>
      <c r="Q208" s="177"/>
      <c r="R208" s="180"/>
      <c r="S208" s="180"/>
      <c r="T208" s="177"/>
      <c r="V208" s="180"/>
      <c r="W208" s="180"/>
      <c r="X208" s="177"/>
      <c r="Z208" s="180"/>
      <c r="AA208" s="180"/>
      <c r="AB208" s="177"/>
      <c r="AD208" s="180"/>
      <c r="AE208" s="180"/>
      <c r="AF208" s="177"/>
      <c r="AH208" s="180"/>
      <c r="AI208" s="180"/>
      <c r="AJ208" s="177"/>
      <c r="AL208" s="180"/>
      <c r="AM208" s="180"/>
      <c r="AN208" s="177"/>
      <c r="AP208" s="180"/>
      <c r="AQ208" s="180"/>
      <c r="AR208" s="177"/>
      <c r="AT208" s="180"/>
      <c r="AU208" s="180"/>
      <c r="AV208" s="177"/>
      <c r="AX208" s="180"/>
      <c r="AY208" s="180"/>
      <c r="AZ208" s="177"/>
      <c r="BB208" s="180"/>
      <c r="BC208" s="180"/>
      <c r="BD208" s="177"/>
      <c r="BF208" s="180"/>
      <c r="BG208" s="180"/>
      <c r="BH208" s="177"/>
      <c r="BJ208" s="180"/>
      <c r="BK208" s="180"/>
      <c r="BL208" s="177"/>
      <c r="BN208" s="181"/>
      <c r="BO208" s="181"/>
      <c r="BP208" s="182"/>
      <c r="BQ208" s="174"/>
      <c r="BR208" s="197">
        <f t="shared" si="18"/>
        <v>0</v>
      </c>
    </row>
    <row r="209" spans="10:70" s="176" customFormat="1" x14ac:dyDescent="0.25">
      <c r="J209" s="177"/>
      <c r="K209" s="178"/>
      <c r="O209" s="179"/>
      <c r="P209" s="179"/>
      <c r="Q209" s="177"/>
      <c r="R209" s="180"/>
      <c r="S209" s="180"/>
      <c r="T209" s="177"/>
      <c r="V209" s="180"/>
      <c r="W209" s="180"/>
      <c r="X209" s="177"/>
      <c r="Z209" s="180"/>
      <c r="AA209" s="180"/>
      <c r="AB209" s="177"/>
      <c r="AD209" s="180"/>
      <c r="AE209" s="180"/>
      <c r="AF209" s="177"/>
      <c r="AH209" s="180"/>
      <c r="AI209" s="180"/>
      <c r="AJ209" s="177"/>
      <c r="AL209" s="180"/>
      <c r="AM209" s="180"/>
      <c r="AN209" s="177"/>
      <c r="AP209" s="180"/>
      <c r="AQ209" s="180"/>
      <c r="AR209" s="177"/>
      <c r="AT209" s="180"/>
      <c r="AU209" s="180"/>
      <c r="AV209" s="177"/>
      <c r="AX209" s="180"/>
      <c r="AY209" s="180"/>
      <c r="AZ209" s="177"/>
      <c r="BB209" s="180"/>
      <c r="BC209" s="180"/>
      <c r="BD209" s="177"/>
      <c r="BF209" s="180"/>
      <c r="BG209" s="180"/>
      <c r="BH209" s="177"/>
      <c r="BJ209" s="180"/>
      <c r="BK209" s="180"/>
      <c r="BL209" s="177"/>
      <c r="BN209" s="181"/>
      <c r="BO209" s="181"/>
      <c r="BP209" s="182"/>
      <c r="BQ209" s="174"/>
      <c r="BR209" s="197">
        <f t="shared" si="18"/>
        <v>0</v>
      </c>
    </row>
    <row r="210" spans="10:70" s="176" customFormat="1" x14ac:dyDescent="0.25">
      <c r="J210" s="177"/>
      <c r="K210" s="178"/>
      <c r="O210" s="179"/>
      <c r="P210" s="179"/>
      <c r="Q210" s="177"/>
      <c r="R210" s="180"/>
      <c r="S210" s="180"/>
      <c r="T210" s="177"/>
      <c r="V210" s="180"/>
      <c r="W210" s="180"/>
      <c r="X210" s="177"/>
      <c r="Z210" s="180"/>
      <c r="AA210" s="180"/>
      <c r="AB210" s="177"/>
      <c r="AD210" s="180"/>
      <c r="AE210" s="180"/>
      <c r="AF210" s="177"/>
      <c r="AH210" s="180"/>
      <c r="AI210" s="180"/>
      <c r="AJ210" s="177"/>
      <c r="AL210" s="180"/>
      <c r="AM210" s="180"/>
      <c r="AN210" s="177"/>
      <c r="AP210" s="180"/>
      <c r="AQ210" s="180"/>
      <c r="AR210" s="177"/>
      <c r="AT210" s="180"/>
      <c r="AU210" s="180"/>
      <c r="AV210" s="177"/>
      <c r="AX210" s="180"/>
      <c r="AY210" s="180"/>
      <c r="AZ210" s="177"/>
      <c r="BB210" s="180"/>
      <c r="BC210" s="180"/>
      <c r="BD210" s="177"/>
      <c r="BF210" s="180"/>
      <c r="BG210" s="180"/>
      <c r="BH210" s="177"/>
      <c r="BJ210" s="180"/>
      <c r="BK210" s="180"/>
      <c r="BL210" s="177"/>
      <c r="BN210" s="181"/>
      <c r="BO210" s="181"/>
      <c r="BP210" s="182"/>
      <c r="BQ210" s="174"/>
      <c r="BR210" s="197">
        <f t="shared" si="18"/>
        <v>0</v>
      </c>
    </row>
    <row r="211" spans="10:70" s="176" customFormat="1" x14ac:dyDescent="0.25">
      <c r="J211" s="177"/>
      <c r="K211" s="178"/>
      <c r="O211" s="179"/>
      <c r="P211" s="179"/>
      <c r="Q211" s="177"/>
      <c r="R211" s="180"/>
      <c r="S211" s="180"/>
      <c r="T211" s="177"/>
      <c r="V211" s="180"/>
      <c r="W211" s="180"/>
      <c r="X211" s="177"/>
      <c r="Z211" s="180"/>
      <c r="AA211" s="180"/>
      <c r="AB211" s="177"/>
      <c r="AD211" s="180"/>
      <c r="AE211" s="180"/>
      <c r="AF211" s="177"/>
      <c r="AH211" s="180"/>
      <c r="AI211" s="180"/>
      <c r="AJ211" s="177"/>
      <c r="AL211" s="180"/>
      <c r="AM211" s="180"/>
      <c r="AN211" s="177"/>
      <c r="AP211" s="180"/>
      <c r="AQ211" s="180"/>
      <c r="AR211" s="177"/>
      <c r="AT211" s="180"/>
      <c r="AU211" s="180"/>
      <c r="AV211" s="177"/>
      <c r="AX211" s="180"/>
      <c r="AY211" s="180"/>
      <c r="AZ211" s="177"/>
      <c r="BB211" s="180"/>
      <c r="BC211" s="180"/>
      <c r="BD211" s="177"/>
      <c r="BF211" s="180"/>
      <c r="BG211" s="180"/>
      <c r="BH211" s="177"/>
      <c r="BJ211" s="180"/>
      <c r="BK211" s="180"/>
      <c r="BL211" s="177"/>
      <c r="BN211" s="181"/>
      <c r="BO211" s="181"/>
      <c r="BP211" s="182"/>
      <c r="BQ211" s="174"/>
      <c r="BR211" s="197">
        <f t="shared" si="18"/>
        <v>0</v>
      </c>
    </row>
    <row r="212" spans="10:70" s="176" customFormat="1" x14ac:dyDescent="0.25">
      <c r="J212" s="177"/>
      <c r="K212" s="178"/>
      <c r="O212" s="179"/>
      <c r="P212" s="179"/>
      <c r="Q212" s="177"/>
      <c r="R212" s="180"/>
      <c r="S212" s="180"/>
      <c r="T212" s="177"/>
      <c r="V212" s="180"/>
      <c r="W212" s="180"/>
      <c r="X212" s="177"/>
      <c r="Z212" s="180"/>
      <c r="AA212" s="180"/>
      <c r="AB212" s="177"/>
      <c r="AD212" s="180"/>
      <c r="AE212" s="180"/>
      <c r="AF212" s="177"/>
      <c r="AH212" s="180"/>
      <c r="AI212" s="180"/>
      <c r="AJ212" s="177"/>
      <c r="AL212" s="180"/>
      <c r="AM212" s="180"/>
      <c r="AN212" s="177"/>
      <c r="AP212" s="180"/>
      <c r="AQ212" s="180"/>
      <c r="AR212" s="177"/>
      <c r="AT212" s="180"/>
      <c r="AU212" s="180"/>
      <c r="AV212" s="177"/>
      <c r="AX212" s="180"/>
      <c r="AY212" s="180"/>
      <c r="AZ212" s="177"/>
      <c r="BB212" s="180"/>
      <c r="BC212" s="180"/>
      <c r="BD212" s="177"/>
      <c r="BF212" s="180"/>
      <c r="BG212" s="180"/>
      <c r="BH212" s="177"/>
      <c r="BJ212" s="180"/>
      <c r="BK212" s="180"/>
      <c r="BL212" s="177"/>
      <c r="BN212" s="181"/>
      <c r="BO212" s="181"/>
      <c r="BP212" s="182"/>
      <c r="BQ212" s="174"/>
      <c r="BR212" s="197">
        <f t="shared" si="18"/>
        <v>0</v>
      </c>
    </row>
    <row r="213" spans="10:70" s="176" customFormat="1" x14ac:dyDescent="0.25">
      <c r="J213" s="177"/>
      <c r="K213" s="178"/>
      <c r="O213" s="179"/>
      <c r="P213" s="179"/>
      <c r="Q213" s="177"/>
      <c r="R213" s="180"/>
      <c r="S213" s="180"/>
      <c r="T213" s="177"/>
      <c r="V213" s="180"/>
      <c r="W213" s="180"/>
      <c r="X213" s="177"/>
      <c r="Z213" s="180"/>
      <c r="AA213" s="180"/>
      <c r="AB213" s="177"/>
      <c r="AD213" s="180"/>
      <c r="AE213" s="180"/>
      <c r="AF213" s="177"/>
      <c r="AH213" s="180"/>
      <c r="AI213" s="180"/>
      <c r="AJ213" s="177"/>
      <c r="AL213" s="180"/>
      <c r="AM213" s="180"/>
      <c r="AN213" s="177"/>
      <c r="AP213" s="180"/>
      <c r="AQ213" s="180"/>
      <c r="AR213" s="177"/>
      <c r="AT213" s="180"/>
      <c r="AU213" s="180"/>
      <c r="AV213" s="177"/>
      <c r="AX213" s="180"/>
      <c r="AY213" s="180"/>
      <c r="AZ213" s="177"/>
      <c r="BB213" s="180"/>
      <c r="BC213" s="180"/>
      <c r="BD213" s="177"/>
      <c r="BF213" s="180"/>
      <c r="BG213" s="180"/>
      <c r="BH213" s="177"/>
      <c r="BJ213" s="180"/>
      <c r="BK213" s="180"/>
      <c r="BL213" s="177"/>
      <c r="BN213" s="181"/>
      <c r="BO213" s="181"/>
      <c r="BP213" s="182"/>
      <c r="BQ213" s="174"/>
      <c r="BR213" s="197">
        <f t="shared" si="18"/>
        <v>0</v>
      </c>
    </row>
    <row r="214" spans="10:70" s="176" customFormat="1" x14ac:dyDescent="0.25">
      <c r="J214" s="177"/>
      <c r="K214" s="178"/>
      <c r="O214" s="179"/>
      <c r="P214" s="179"/>
      <c r="Q214" s="177"/>
      <c r="R214" s="180"/>
      <c r="S214" s="180"/>
      <c r="T214" s="177"/>
      <c r="V214" s="180"/>
      <c r="W214" s="180"/>
      <c r="X214" s="177"/>
      <c r="Z214" s="180"/>
      <c r="AA214" s="180"/>
      <c r="AB214" s="177"/>
      <c r="AD214" s="180"/>
      <c r="AE214" s="180"/>
      <c r="AF214" s="177"/>
      <c r="AH214" s="180"/>
      <c r="AI214" s="180"/>
      <c r="AJ214" s="177"/>
      <c r="AL214" s="180"/>
      <c r="AM214" s="180"/>
      <c r="AN214" s="177"/>
      <c r="AP214" s="180"/>
      <c r="AQ214" s="180"/>
      <c r="AR214" s="177"/>
      <c r="AT214" s="180"/>
      <c r="AU214" s="180"/>
      <c r="AV214" s="177"/>
      <c r="AX214" s="180"/>
      <c r="AY214" s="180"/>
      <c r="AZ214" s="177"/>
      <c r="BB214" s="180"/>
      <c r="BC214" s="180"/>
      <c r="BD214" s="177"/>
      <c r="BF214" s="180"/>
      <c r="BG214" s="180"/>
      <c r="BH214" s="177"/>
      <c r="BJ214" s="180"/>
      <c r="BK214" s="180"/>
      <c r="BL214" s="177"/>
      <c r="BN214" s="181"/>
      <c r="BO214" s="181"/>
      <c r="BP214" s="182"/>
      <c r="BQ214" s="174"/>
      <c r="BR214" s="197">
        <f t="shared" si="18"/>
        <v>0</v>
      </c>
    </row>
    <row r="215" spans="10:70" s="176" customFormat="1" x14ac:dyDescent="0.25">
      <c r="J215" s="177"/>
      <c r="K215" s="178"/>
      <c r="O215" s="179"/>
      <c r="P215" s="179"/>
      <c r="Q215" s="177"/>
      <c r="R215" s="180"/>
      <c r="S215" s="180"/>
      <c r="T215" s="177"/>
      <c r="V215" s="180"/>
      <c r="W215" s="180"/>
      <c r="X215" s="177"/>
      <c r="Z215" s="180"/>
      <c r="AA215" s="180"/>
      <c r="AB215" s="177"/>
      <c r="AD215" s="180"/>
      <c r="AE215" s="180"/>
      <c r="AF215" s="177"/>
      <c r="AH215" s="180"/>
      <c r="AI215" s="180"/>
      <c r="AJ215" s="177"/>
      <c r="AL215" s="180"/>
      <c r="AM215" s="180"/>
      <c r="AN215" s="177"/>
      <c r="AP215" s="180"/>
      <c r="AQ215" s="180"/>
      <c r="AR215" s="177"/>
      <c r="AT215" s="180"/>
      <c r="AU215" s="180"/>
      <c r="AV215" s="177"/>
      <c r="AX215" s="180"/>
      <c r="AY215" s="180"/>
      <c r="AZ215" s="177"/>
      <c r="BB215" s="180"/>
      <c r="BC215" s="180"/>
      <c r="BD215" s="177"/>
      <c r="BF215" s="180"/>
      <c r="BG215" s="180"/>
      <c r="BH215" s="177"/>
      <c r="BJ215" s="180"/>
      <c r="BK215" s="180"/>
      <c r="BL215" s="177"/>
      <c r="BN215" s="181"/>
      <c r="BO215" s="181"/>
      <c r="BP215" s="182"/>
      <c r="BQ215" s="174"/>
      <c r="BR215" s="197">
        <f t="shared" si="18"/>
        <v>0</v>
      </c>
    </row>
    <row r="216" spans="10:70" s="176" customFormat="1" x14ac:dyDescent="0.25">
      <c r="J216" s="177"/>
      <c r="K216" s="178"/>
      <c r="O216" s="179"/>
      <c r="P216" s="179"/>
      <c r="Q216" s="177"/>
      <c r="R216" s="180"/>
      <c r="S216" s="180"/>
      <c r="T216" s="177"/>
      <c r="V216" s="180"/>
      <c r="W216" s="180"/>
      <c r="X216" s="177"/>
      <c r="Z216" s="180"/>
      <c r="AA216" s="180"/>
      <c r="AB216" s="177"/>
      <c r="AD216" s="180"/>
      <c r="AE216" s="180"/>
      <c r="AF216" s="177"/>
      <c r="AH216" s="180"/>
      <c r="AI216" s="180"/>
      <c r="AJ216" s="177"/>
      <c r="AL216" s="180"/>
      <c r="AM216" s="180"/>
      <c r="AN216" s="177"/>
      <c r="AP216" s="180"/>
      <c r="AQ216" s="180"/>
      <c r="AR216" s="177"/>
      <c r="AT216" s="180"/>
      <c r="AU216" s="180"/>
      <c r="AV216" s="177"/>
      <c r="AX216" s="180"/>
      <c r="AY216" s="180"/>
      <c r="AZ216" s="177"/>
      <c r="BB216" s="180"/>
      <c r="BC216" s="180"/>
      <c r="BD216" s="177"/>
      <c r="BF216" s="180"/>
      <c r="BG216" s="180"/>
      <c r="BH216" s="177"/>
      <c r="BJ216" s="180"/>
      <c r="BK216" s="180"/>
      <c r="BL216" s="177"/>
      <c r="BN216" s="181"/>
      <c r="BO216" s="181"/>
      <c r="BP216" s="182"/>
      <c r="BQ216" s="174"/>
      <c r="BR216" s="197">
        <f t="shared" si="18"/>
        <v>0</v>
      </c>
    </row>
    <row r="217" spans="10:70" s="176" customFormat="1" x14ac:dyDescent="0.25">
      <c r="J217" s="177"/>
      <c r="K217" s="178"/>
      <c r="O217" s="179"/>
      <c r="P217" s="179"/>
      <c r="Q217" s="177"/>
      <c r="R217" s="180"/>
      <c r="S217" s="180"/>
      <c r="T217" s="177"/>
      <c r="V217" s="180"/>
      <c r="W217" s="180"/>
      <c r="X217" s="177"/>
      <c r="Z217" s="180"/>
      <c r="AA217" s="180"/>
      <c r="AB217" s="177"/>
      <c r="AD217" s="180"/>
      <c r="AE217" s="180"/>
      <c r="AF217" s="177"/>
      <c r="AH217" s="180"/>
      <c r="AI217" s="180"/>
      <c r="AJ217" s="177"/>
      <c r="AL217" s="180"/>
      <c r="AM217" s="180"/>
      <c r="AN217" s="177"/>
      <c r="AP217" s="180"/>
      <c r="AQ217" s="180"/>
      <c r="AR217" s="177"/>
      <c r="AT217" s="180"/>
      <c r="AU217" s="180"/>
      <c r="AV217" s="177"/>
      <c r="AX217" s="180"/>
      <c r="AY217" s="180"/>
      <c r="AZ217" s="177"/>
      <c r="BB217" s="180"/>
      <c r="BC217" s="180"/>
      <c r="BD217" s="177"/>
      <c r="BF217" s="180"/>
      <c r="BG217" s="180"/>
      <c r="BH217" s="177"/>
      <c r="BJ217" s="180"/>
      <c r="BK217" s="180"/>
      <c r="BL217" s="177"/>
      <c r="BN217" s="181"/>
      <c r="BO217" s="181"/>
      <c r="BP217" s="182"/>
      <c r="BQ217" s="174"/>
      <c r="BR217" s="197">
        <f t="shared" si="18"/>
        <v>0</v>
      </c>
    </row>
    <row r="218" spans="10:70" s="176" customFormat="1" x14ac:dyDescent="0.25">
      <c r="J218" s="177"/>
      <c r="K218" s="178"/>
      <c r="O218" s="179"/>
      <c r="P218" s="179"/>
      <c r="Q218" s="177"/>
      <c r="R218" s="180"/>
      <c r="S218" s="180"/>
      <c r="T218" s="177"/>
      <c r="V218" s="180"/>
      <c r="W218" s="180"/>
      <c r="X218" s="177"/>
      <c r="Z218" s="180"/>
      <c r="AA218" s="180"/>
      <c r="AB218" s="177"/>
      <c r="AD218" s="180"/>
      <c r="AE218" s="180"/>
      <c r="AF218" s="177"/>
      <c r="AH218" s="180"/>
      <c r="AI218" s="180"/>
      <c r="AJ218" s="177"/>
      <c r="AL218" s="180"/>
      <c r="AM218" s="180"/>
      <c r="AN218" s="177"/>
      <c r="AP218" s="180"/>
      <c r="AQ218" s="180"/>
      <c r="AR218" s="177"/>
      <c r="AT218" s="180"/>
      <c r="AU218" s="180"/>
      <c r="AV218" s="177"/>
      <c r="AX218" s="180"/>
      <c r="AY218" s="180"/>
      <c r="AZ218" s="177"/>
      <c r="BB218" s="180"/>
      <c r="BC218" s="180"/>
      <c r="BD218" s="177"/>
      <c r="BF218" s="180"/>
      <c r="BG218" s="180"/>
      <c r="BH218" s="177"/>
      <c r="BJ218" s="180"/>
      <c r="BK218" s="180"/>
      <c r="BL218" s="177"/>
      <c r="BN218" s="181"/>
      <c r="BO218" s="181"/>
      <c r="BP218" s="182"/>
      <c r="BQ218" s="174"/>
      <c r="BR218" s="197">
        <f t="shared" si="18"/>
        <v>0</v>
      </c>
    </row>
    <row r="219" spans="10:70" s="176" customFormat="1" x14ac:dyDescent="0.25">
      <c r="J219" s="177"/>
      <c r="K219" s="178"/>
      <c r="O219" s="179"/>
      <c r="P219" s="179"/>
      <c r="Q219" s="177"/>
      <c r="R219" s="180"/>
      <c r="S219" s="180"/>
      <c r="T219" s="177"/>
      <c r="V219" s="180"/>
      <c r="W219" s="180"/>
      <c r="X219" s="177"/>
      <c r="Z219" s="180"/>
      <c r="AA219" s="180"/>
      <c r="AB219" s="177"/>
      <c r="AD219" s="180"/>
      <c r="AE219" s="180"/>
      <c r="AF219" s="177"/>
      <c r="AH219" s="180"/>
      <c r="AI219" s="180"/>
      <c r="AJ219" s="177"/>
      <c r="AL219" s="180"/>
      <c r="AM219" s="180"/>
      <c r="AN219" s="177"/>
      <c r="AP219" s="180"/>
      <c r="AQ219" s="180"/>
      <c r="AR219" s="177"/>
      <c r="AT219" s="180"/>
      <c r="AU219" s="180"/>
      <c r="AV219" s="177"/>
      <c r="AX219" s="180"/>
      <c r="AY219" s="180"/>
      <c r="AZ219" s="177"/>
      <c r="BB219" s="180"/>
      <c r="BC219" s="180"/>
      <c r="BD219" s="177"/>
      <c r="BF219" s="180"/>
      <c r="BG219" s="180"/>
      <c r="BH219" s="177"/>
      <c r="BJ219" s="180"/>
      <c r="BK219" s="180"/>
      <c r="BL219" s="177"/>
      <c r="BN219" s="181"/>
      <c r="BO219" s="181"/>
      <c r="BP219" s="182"/>
      <c r="BQ219" s="174"/>
      <c r="BR219" s="197">
        <f t="shared" si="18"/>
        <v>0</v>
      </c>
    </row>
    <row r="220" spans="10:70" s="176" customFormat="1" x14ac:dyDescent="0.25">
      <c r="J220" s="177"/>
      <c r="K220" s="178"/>
      <c r="O220" s="179"/>
      <c r="P220" s="179"/>
      <c r="Q220" s="177"/>
      <c r="R220" s="180"/>
      <c r="S220" s="180"/>
      <c r="T220" s="177"/>
      <c r="V220" s="180"/>
      <c r="W220" s="180"/>
      <c r="X220" s="177"/>
      <c r="Z220" s="180"/>
      <c r="AA220" s="180"/>
      <c r="AB220" s="177"/>
      <c r="AD220" s="180"/>
      <c r="AE220" s="180"/>
      <c r="AF220" s="177"/>
      <c r="AH220" s="180"/>
      <c r="AI220" s="180"/>
      <c r="AJ220" s="177"/>
      <c r="AL220" s="180"/>
      <c r="AM220" s="180"/>
      <c r="AN220" s="177"/>
      <c r="AP220" s="180"/>
      <c r="AQ220" s="180"/>
      <c r="AR220" s="177"/>
      <c r="AT220" s="180"/>
      <c r="AU220" s="180"/>
      <c r="AV220" s="177"/>
      <c r="AX220" s="180"/>
      <c r="AY220" s="180"/>
      <c r="AZ220" s="177"/>
      <c r="BB220" s="180"/>
      <c r="BC220" s="180"/>
      <c r="BD220" s="177"/>
      <c r="BF220" s="180"/>
      <c r="BG220" s="180"/>
      <c r="BH220" s="177"/>
      <c r="BJ220" s="180"/>
      <c r="BK220" s="180"/>
      <c r="BL220" s="177"/>
      <c r="BN220" s="181"/>
      <c r="BO220" s="181"/>
      <c r="BP220" s="182"/>
      <c r="BQ220" s="174"/>
      <c r="BR220" s="197">
        <f t="shared" si="18"/>
        <v>0</v>
      </c>
    </row>
    <row r="221" spans="10:70" s="176" customFormat="1" x14ac:dyDescent="0.25">
      <c r="J221" s="177"/>
      <c r="K221" s="178"/>
      <c r="O221" s="179"/>
      <c r="P221" s="179"/>
      <c r="Q221" s="177"/>
      <c r="R221" s="180"/>
      <c r="S221" s="180"/>
      <c r="T221" s="177"/>
      <c r="V221" s="180"/>
      <c r="W221" s="180"/>
      <c r="X221" s="177"/>
      <c r="Z221" s="180"/>
      <c r="AA221" s="180"/>
      <c r="AB221" s="177"/>
      <c r="AD221" s="180"/>
      <c r="AE221" s="180"/>
      <c r="AF221" s="177"/>
      <c r="AH221" s="180"/>
      <c r="AI221" s="180"/>
      <c r="AJ221" s="177"/>
      <c r="AL221" s="180"/>
      <c r="AM221" s="180"/>
      <c r="AN221" s="177"/>
      <c r="AP221" s="180"/>
      <c r="AQ221" s="180"/>
      <c r="AR221" s="177"/>
      <c r="AT221" s="180"/>
      <c r="AU221" s="180"/>
      <c r="AV221" s="177"/>
      <c r="AX221" s="180"/>
      <c r="AY221" s="180"/>
      <c r="AZ221" s="177"/>
      <c r="BB221" s="180"/>
      <c r="BC221" s="180"/>
      <c r="BD221" s="177"/>
      <c r="BF221" s="180"/>
      <c r="BG221" s="180"/>
      <c r="BH221" s="177"/>
      <c r="BJ221" s="180"/>
      <c r="BK221" s="180"/>
      <c r="BL221" s="177"/>
      <c r="BN221" s="181"/>
      <c r="BO221" s="181"/>
      <c r="BP221" s="182"/>
      <c r="BQ221" s="174"/>
      <c r="BR221" s="197">
        <f t="shared" si="18"/>
        <v>0</v>
      </c>
    </row>
    <row r="222" spans="10:70" s="176" customFormat="1" x14ac:dyDescent="0.25">
      <c r="J222" s="177"/>
      <c r="K222" s="178"/>
      <c r="O222" s="179"/>
      <c r="P222" s="179"/>
      <c r="Q222" s="177"/>
      <c r="R222" s="180"/>
      <c r="S222" s="180"/>
      <c r="T222" s="177"/>
      <c r="V222" s="180"/>
      <c r="W222" s="180"/>
      <c r="X222" s="177"/>
      <c r="Z222" s="180"/>
      <c r="AA222" s="180"/>
      <c r="AB222" s="177"/>
      <c r="AD222" s="180"/>
      <c r="AE222" s="180"/>
      <c r="AF222" s="177"/>
      <c r="AH222" s="180"/>
      <c r="AI222" s="180"/>
      <c r="AJ222" s="177"/>
      <c r="AL222" s="180"/>
      <c r="AM222" s="180"/>
      <c r="AN222" s="177"/>
      <c r="AP222" s="180"/>
      <c r="AQ222" s="180"/>
      <c r="AR222" s="177"/>
      <c r="AT222" s="180"/>
      <c r="AU222" s="180"/>
      <c r="AV222" s="177"/>
      <c r="AX222" s="180"/>
      <c r="AY222" s="180"/>
      <c r="AZ222" s="177"/>
      <c r="BB222" s="180"/>
      <c r="BC222" s="180"/>
      <c r="BD222" s="177"/>
      <c r="BF222" s="180"/>
      <c r="BG222" s="180"/>
      <c r="BH222" s="177"/>
      <c r="BJ222" s="180"/>
      <c r="BK222" s="180"/>
      <c r="BL222" s="177"/>
      <c r="BN222" s="181"/>
      <c r="BO222" s="181"/>
      <c r="BP222" s="182"/>
      <c r="BQ222" s="174"/>
      <c r="BR222" s="197">
        <f t="shared" si="18"/>
        <v>0</v>
      </c>
    </row>
    <row r="223" spans="10:70" s="176" customFormat="1" x14ac:dyDescent="0.25">
      <c r="J223" s="177"/>
      <c r="K223" s="178"/>
      <c r="O223" s="179"/>
      <c r="P223" s="179"/>
      <c r="Q223" s="177"/>
      <c r="R223" s="180"/>
      <c r="S223" s="180"/>
      <c r="T223" s="177"/>
      <c r="V223" s="180"/>
      <c r="W223" s="180"/>
      <c r="X223" s="177"/>
      <c r="Z223" s="180"/>
      <c r="AA223" s="180"/>
      <c r="AB223" s="177"/>
      <c r="AD223" s="180"/>
      <c r="AE223" s="180"/>
      <c r="AF223" s="177"/>
      <c r="AH223" s="180"/>
      <c r="AI223" s="180"/>
      <c r="AJ223" s="177"/>
      <c r="AL223" s="180"/>
      <c r="AM223" s="180"/>
      <c r="AN223" s="177"/>
      <c r="AP223" s="180"/>
      <c r="AQ223" s="180"/>
      <c r="AR223" s="177"/>
      <c r="AT223" s="180"/>
      <c r="AU223" s="180"/>
      <c r="AV223" s="177"/>
      <c r="AX223" s="180"/>
      <c r="AY223" s="180"/>
      <c r="AZ223" s="177"/>
      <c r="BB223" s="180"/>
      <c r="BC223" s="180"/>
      <c r="BD223" s="177"/>
      <c r="BF223" s="180"/>
      <c r="BG223" s="180"/>
      <c r="BH223" s="177"/>
      <c r="BJ223" s="180"/>
      <c r="BK223" s="180"/>
      <c r="BL223" s="177"/>
      <c r="BN223" s="181"/>
      <c r="BO223" s="181"/>
      <c r="BP223" s="182"/>
      <c r="BQ223" s="174"/>
      <c r="BR223" s="197">
        <f t="shared" si="18"/>
        <v>0</v>
      </c>
    </row>
    <row r="224" spans="10:70" s="176" customFormat="1" x14ac:dyDescent="0.25">
      <c r="J224" s="177"/>
      <c r="K224" s="178"/>
      <c r="O224" s="179"/>
      <c r="P224" s="179"/>
      <c r="Q224" s="177"/>
      <c r="R224" s="180"/>
      <c r="S224" s="180"/>
      <c r="T224" s="177"/>
      <c r="V224" s="180"/>
      <c r="W224" s="180"/>
      <c r="X224" s="177"/>
      <c r="Z224" s="180"/>
      <c r="AA224" s="180"/>
      <c r="AB224" s="177"/>
      <c r="AD224" s="180"/>
      <c r="AE224" s="180"/>
      <c r="AF224" s="177"/>
      <c r="AH224" s="180"/>
      <c r="AI224" s="180"/>
      <c r="AJ224" s="177"/>
      <c r="AL224" s="180"/>
      <c r="AM224" s="180"/>
      <c r="AN224" s="177"/>
      <c r="AP224" s="180"/>
      <c r="AQ224" s="180"/>
      <c r="AR224" s="177"/>
      <c r="AT224" s="180"/>
      <c r="AU224" s="180"/>
      <c r="AV224" s="177"/>
      <c r="AX224" s="180"/>
      <c r="AY224" s="180"/>
      <c r="AZ224" s="177"/>
      <c r="BB224" s="180"/>
      <c r="BC224" s="180"/>
      <c r="BD224" s="177"/>
      <c r="BF224" s="180"/>
      <c r="BG224" s="180"/>
      <c r="BH224" s="177"/>
      <c r="BJ224" s="180"/>
      <c r="BK224" s="180"/>
      <c r="BL224" s="177"/>
      <c r="BN224" s="181"/>
      <c r="BO224" s="181"/>
      <c r="BP224" s="182"/>
      <c r="BQ224" s="174"/>
      <c r="BR224" s="197">
        <f t="shared" si="18"/>
        <v>0</v>
      </c>
    </row>
    <row r="225" spans="10:70" s="176" customFormat="1" x14ac:dyDescent="0.25">
      <c r="J225" s="177"/>
      <c r="K225" s="178"/>
      <c r="O225" s="179"/>
      <c r="P225" s="179"/>
      <c r="Q225" s="177"/>
      <c r="R225" s="180"/>
      <c r="S225" s="180"/>
      <c r="T225" s="177"/>
      <c r="V225" s="180"/>
      <c r="W225" s="180"/>
      <c r="X225" s="177"/>
      <c r="Z225" s="180"/>
      <c r="AA225" s="180"/>
      <c r="AB225" s="177"/>
      <c r="AD225" s="180"/>
      <c r="AE225" s="180"/>
      <c r="AF225" s="177"/>
      <c r="AH225" s="180"/>
      <c r="AI225" s="180"/>
      <c r="AJ225" s="177"/>
      <c r="AL225" s="180"/>
      <c r="AM225" s="180"/>
      <c r="AN225" s="177"/>
      <c r="AP225" s="180"/>
      <c r="AQ225" s="180"/>
      <c r="AR225" s="177"/>
      <c r="AT225" s="180"/>
      <c r="AU225" s="180"/>
      <c r="AV225" s="177"/>
      <c r="AX225" s="180"/>
      <c r="AY225" s="180"/>
      <c r="AZ225" s="177"/>
      <c r="BB225" s="180"/>
      <c r="BC225" s="180"/>
      <c r="BD225" s="177"/>
      <c r="BF225" s="180"/>
      <c r="BG225" s="180"/>
      <c r="BH225" s="177"/>
      <c r="BJ225" s="180"/>
      <c r="BK225" s="180"/>
      <c r="BL225" s="177"/>
      <c r="BN225" s="181"/>
      <c r="BO225" s="181"/>
      <c r="BP225" s="182"/>
      <c r="BQ225" s="174"/>
      <c r="BR225" s="197">
        <f t="shared" si="18"/>
        <v>0</v>
      </c>
    </row>
    <row r="226" spans="10:70" s="176" customFormat="1" x14ac:dyDescent="0.25">
      <c r="J226" s="177"/>
      <c r="K226" s="178"/>
      <c r="O226" s="179"/>
      <c r="P226" s="179"/>
      <c r="Q226" s="177"/>
      <c r="R226" s="180"/>
      <c r="S226" s="180"/>
      <c r="T226" s="177"/>
      <c r="V226" s="180"/>
      <c r="W226" s="180"/>
      <c r="X226" s="177"/>
      <c r="Z226" s="180"/>
      <c r="AA226" s="180"/>
      <c r="AB226" s="177"/>
      <c r="AD226" s="180"/>
      <c r="AE226" s="180"/>
      <c r="AF226" s="177"/>
      <c r="AH226" s="180"/>
      <c r="AI226" s="180"/>
      <c r="AJ226" s="177"/>
      <c r="AL226" s="180"/>
      <c r="AM226" s="180"/>
      <c r="AN226" s="177"/>
      <c r="AP226" s="180"/>
      <c r="AQ226" s="180"/>
      <c r="AR226" s="177"/>
      <c r="AT226" s="180"/>
      <c r="AU226" s="180"/>
      <c r="AV226" s="177"/>
      <c r="AX226" s="180"/>
      <c r="AY226" s="180"/>
      <c r="AZ226" s="177"/>
      <c r="BB226" s="180"/>
      <c r="BC226" s="180"/>
      <c r="BD226" s="177"/>
      <c r="BF226" s="180"/>
      <c r="BG226" s="180"/>
      <c r="BH226" s="177"/>
      <c r="BJ226" s="180"/>
      <c r="BK226" s="180"/>
      <c r="BL226" s="177"/>
      <c r="BN226" s="181"/>
      <c r="BO226" s="181"/>
      <c r="BP226" s="182"/>
      <c r="BQ226" s="174"/>
      <c r="BR226" s="197">
        <f t="shared" si="18"/>
        <v>0</v>
      </c>
    </row>
    <row r="227" spans="10:70" s="176" customFormat="1" x14ac:dyDescent="0.25">
      <c r="J227" s="177"/>
      <c r="K227" s="178"/>
      <c r="O227" s="179"/>
      <c r="P227" s="179"/>
      <c r="Q227" s="177"/>
      <c r="R227" s="180"/>
      <c r="S227" s="180"/>
      <c r="T227" s="177"/>
      <c r="V227" s="180"/>
      <c r="W227" s="180"/>
      <c r="X227" s="177"/>
      <c r="Z227" s="180"/>
      <c r="AA227" s="180"/>
      <c r="AB227" s="177"/>
      <c r="AD227" s="180"/>
      <c r="AE227" s="180"/>
      <c r="AF227" s="177"/>
      <c r="AH227" s="180"/>
      <c r="AI227" s="180"/>
      <c r="AJ227" s="177"/>
      <c r="AL227" s="180"/>
      <c r="AM227" s="180"/>
      <c r="AN227" s="177"/>
      <c r="AP227" s="180"/>
      <c r="AQ227" s="180"/>
      <c r="AR227" s="177"/>
      <c r="AT227" s="180"/>
      <c r="AU227" s="180"/>
      <c r="AV227" s="177"/>
      <c r="AX227" s="180"/>
      <c r="AY227" s="180"/>
      <c r="AZ227" s="177"/>
      <c r="BB227" s="180"/>
      <c r="BC227" s="180"/>
      <c r="BD227" s="177"/>
      <c r="BF227" s="180"/>
      <c r="BG227" s="180"/>
      <c r="BH227" s="177"/>
      <c r="BJ227" s="180"/>
      <c r="BK227" s="180"/>
      <c r="BL227" s="177"/>
      <c r="BN227" s="181"/>
      <c r="BO227" s="181"/>
      <c r="BP227" s="182"/>
      <c r="BQ227" s="174"/>
      <c r="BR227" s="197">
        <f t="shared" si="18"/>
        <v>0</v>
      </c>
    </row>
    <row r="228" spans="10:70" s="176" customFormat="1" x14ac:dyDescent="0.25">
      <c r="J228" s="177"/>
      <c r="K228" s="178"/>
      <c r="O228" s="179"/>
      <c r="P228" s="179"/>
      <c r="Q228" s="177"/>
      <c r="R228" s="180"/>
      <c r="S228" s="180"/>
      <c r="T228" s="177"/>
      <c r="V228" s="180"/>
      <c r="W228" s="180"/>
      <c r="X228" s="177"/>
      <c r="Z228" s="180"/>
      <c r="AA228" s="180"/>
      <c r="AB228" s="177"/>
      <c r="AD228" s="180"/>
      <c r="AE228" s="180"/>
      <c r="AF228" s="177"/>
      <c r="AH228" s="180"/>
      <c r="AI228" s="180"/>
      <c r="AJ228" s="177"/>
      <c r="AL228" s="180"/>
      <c r="AM228" s="180"/>
      <c r="AN228" s="177"/>
      <c r="AP228" s="180"/>
      <c r="AQ228" s="180"/>
      <c r="AR228" s="177"/>
      <c r="AT228" s="180"/>
      <c r="AU228" s="180"/>
      <c r="AV228" s="177"/>
      <c r="AX228" s="180"/>
      <c r="AY228" s="180"/>
      <c r="AZ228" s="177"/>
      <c r="BB228" s="180"/>
      <c r="BC228" s="180"/>
      <c r="BD228" s="177"/>
      <c r="BF228" s="180"/>
      <c r="BG228" s="180"/>
      <c r="BH228" s="177"/>
      <c r="BJ228" s="180"/>
      <c r="BK228" s="180"/>
      <c r="BL228" s="177"/>
      <c r="BN228" s="181"/>
      <c r="BO228" s="181"/>
      <c r="BP228" s="182"/>
      <c r="BQ228" s="174"/>
      <c r="BR228" s="197">
        <f t="shared" si="18"/>
        <v>0</v>
      </c>
    </row>
    <row r="229" spans="10:70" s="176" customFormat="1" x14ac:dyDescent="0.25">
      <c r="J229" s="177"/>
      <c r="K229" s="178"/>
      <c r="O229" s="179"/>
      <c r="P229" s="179"/>
      <c r="Q229" s="177"/>
      <c r="R229" s="180"/>
      <c r="S229" s="180"/>
      <c r="T229" s="177"/>
      <c r="V229" s="180"/>
      <c r="W229" s="180"/>
      <c r="X229" s="177"/>
      <c r="Z229" s="180"/>
      <c r="AA229" s="180"/>
      <c r="AB229" s="177"/>
      <c r="AD229" s="180"/>
      <c r="AE229" s="180"/>
      <c r="AF229" s="177"/>
      <c r="AH229" s="180"/>
      <c r="AI229" s="180"/>
      <c r="AJ229" s="177"/>
      <c r="AL229" s="180"/>
      <c r="AM229" s="180"/>
      <c r="AN229" s="177"/>
      <c r="AP229" s="180"/>
      <c r="AQ229" s="180"/>
      <c r="AR229" s="177"/>
      <c r="AT229" s="180"/>
      <c r="AU229" s="180"/>
      <c r="AV229" s="177"/>
      <c r="AX229" s="180"/>
      <c r="AY229" s="180"/>
      <c r="AZ229" s="177"/>
      <c r="BB229" s="180"/>
      <c r="BC229" s="180"/>
      <c r="BD229" s="177"/>
      <c r="BF229" s="180"/>
      <c r="BG229" s="180"/>
      <c r="BH229" s="177"/>
      <c r="BJ229" s="180"/>
      <c r="BK229" s="180"/>
      <c r="BL229" s="177"/>
      <c r="BN229" s="181"/>
      <c r="BO229" s="181"/>
      <c r="BP229" s="182"/>
      <c r="BQ229" s="174"/>
      <c r="BR229" s="197">
        <f t="shared" si="18"/>
        <v>0</v>
      </c>
    </row>
    <row r="230" spans="10:70" s="176" customFormat="1" x14ac:dyDescent="0.25">
      <c r="J230" s="177"/>
      <c r="K230" s="178"/>
      <c r="O230" s="179"/>
      <c r="P230" s="179"/>
      <c r="Q230" s="177"/>
      <c r="R230" s="180"/>
      <c r="S230" s="180"/>
      <c r="T230" s="177"/>
      <c r="V230" s="180"/>
      <c r="W230" s="180"/>
      <c r="X230" s="177"/>
      <c r="Z230" s="180"/>
      <c r="AA230" s="180"/>
      <c r="AB230" s="177"/>
      <c r="AD230" s="180"/>
      <c r="AE230" s="180"/>
      <c r="AF230" s="177"/>
      <c r="AH230" s="180"/>
      <c r="AI230" s="180"/>
      <c r="AJ230" s="177"/>
      <c r="AL230" s="180"/>
      <c r="AM230" s="180"/>
      <c r="AN230" s="177"/>
      <c r="AP230" s="180"/>
      <c r="AQ230" s="180"/>
      <c r="AR230" s="177"/>
      <c r="AT230" s="180"/>
      <c r="AU230" s="180"/>
      <c r="AV230" s="177"/>
      <c r="AX230" s="180"/>
      <c r="AY230" s="180"/>
      <c r="AZ230" s="177"/>
      <c r="BB230" s="180"/>
      <c r="BC230" s="180"/>
      <c r="BD230" s="177"/>
      <c r="BF230" s="180"/>
      <c r="BG230" s="180"/>
      <c r="BH230" s="177"/>
      <c r="BJ230" s="180"/>
      <c r="BK230" s="180"/>
      <c r="BL230" s="177"/>
      <c r="BN230" s="181"/>
      <c r="BO230" s="181"/>
      <c r="BP230" s="182"/>
      <c r="BQ230" s="174"/>
      <c r="BR230" s="197">
        <f t="shared" si="18"/>
        <v>0</v>
      </c>
    </row>
    <row r="231" spans="10:70" s="176" customFormat="1" x14ac:dyDescent="0.25">
      <c r="J231" s="177"/>
      <c r="K231" s="178"/>
      <c r="O231" s="179"/>
      <c r="P231" s="179"/>
      <c r="Q231" s="177"/>
      <c r="R231" s="180"/>
      <c r="S231" s="180"/>
      <c r="T231" s="177"/>
      <c r="V231" s="180"/>
      <c r="W231" s="180"/>
      <c r="X231" s="177"/>
      <c r="Z231" s="180"/>
      <c r="AA231" s="180"/>
      <c r="AB231" s="177"/>
      <c r="AD231" s="180"/>
      <c r="AE231" s="180"/>
      <c r="AF231" s="177"/>
      <c r="AH231" s="180"/>
      <c r="AI231" s="180"/>
      <c r="AJ231" s="177"/>
      <c r="AL231" s="180"/>
      <c r="AM231" s="180"/>
      <c r="AN231" s="177"/>
      <c r="AP231" s="180"/>
      <c r="AQ231" s="180"/>
      <c r="AR231" s="177"/>
      <c r="AT231" s="180"/>
      <c r="AU231" s="180"/>
      <c r="AV231" s="177"/>
      <c r="AX231" s="180"/>
      <c r="AY231" s="180"/>
      <c r="AZ231" s="177"/>
      <c r="BB231" s="180"/>
      <c r="BC231" s="180"/>
      <c r="BD231" s="177"/>
      <c r="BF231" s="180"/>
      <c r="BG231" s="180"/>
      <c r="BH231" s="177"/>
      <c r="BJ231" s="180"/>
      <c r="BK231" s="180"/>
      <c r="BL231" s="177"/>
      <c r="BN231" s="181"/>
      <c r="BO231" s="181"/>
      <c r="BP231" s="182"/>
      <c r="BQ231" s="174"/>
      <c r="BR231" s="197">
        <f t="shared" si="18"/>
        <v>0</v>
      </c>
    </row>
    <row r="232" spans="10:70" s="176" customFormat="1" x14ac:dyDescent="0.25">
      <c r="J232" s="177"/>
      <c r="K232" s="178"/>
      <c r="O232" s="179"/>
      <c r="P232" s="179"/>
      <c r="Q232" s="177"/>
      <c r="R232" s="180"/>
      <c r="S232" s="180"/>
      <c r="T232" s="177"/>
      <c r="V232" s="180"/>
      <c r="W232" s="180"/>
      <c r="X232" s="177"/>
      <c r="Z232" s="180"/>
      <c r="AA232" s="180"/>
      <c r="AB232" s="177"/>
      <c r="AD232" s="180"/>
      <c r="AE232" s="180"/>
      <c r="AF232" s="177"/>
      <c r="AH232" s="180"/>
      <c r="AI232" s="180"/>
      <c r="AJ232" s="177"/>
      <c r="AL232" s="180"/>
      <c r="AM232" s="180"/>
      <c r="AN232" s="177"/>
      <c r="AP232" s="180"/>
      <c r="AQ232" s="180"/>
      <c r="AR232" s="177"/>
      <c r="AT232" s="180"/>
      <c r="AU232" s="180"/>
      <c r="AV232" s="177"/>
      <c r="AX232" s="180"/>
      <c r="AY232" s="180"/>
      <c r="AZ232" s="177"/>
      <c r="BB232" s="180"/>
      <c r="BC232" s="180"/>
      <c r="BD232" s="177"/>
      <c r="BF232" s="180"/>
      <c r="BG232" s="180"/>
      <c r="BH232" s="177"/>
      <c r="BJ232" s="180"/>
      <c r="BK232" s="180"/>
      <c r="BL232" s="177"/>
      <c r="BN232" s="181"/>
      <c r="BO232" s="181"/>
      <c r="BP232" s="182"/>
      <c r="BQ232" s="174"/>
      <c r="BR232" s="197">
        <f t="shared" si="18"/>
        <v>0</v>
      </c>
    </row>
    <row r="233" spans="10:70" s="176" customFormat="1" x14ac:dyDescent="0.25">
      <c r="J233" s="177"/>
      <c r="K233" s="178"/>
      <c r="O233" s="179"/>
      <c r="P233" s="179"/>
      <c r="Q233" s="177"/>
      <c r="R233" s="180"/>
      <c r="S233" s="180"/>
      <c r="T233" s="177"/>
      <c r="V233" s="180"/>
      <c r="W233" s="180"/>
      <c r="X233" s="177"/>
      <c r="Z233" s="180"/>
      <c r="AA233" s="180"/>
      <c r="AB233" s="177"/>
      <c r="AD233" s="180"/>
      <c r="AE233" s="180"/>
      <c r="AF233" s="177"/>
      <c r="AH233" s="180"/>
      <c r="AI233" s="180"/>
      <c r="AJ233" s="177"/>
      <c r="AL233" s="180"/>
      <c r="AM233" s="180"/>
      <c r="AN233" s="177"/>
      <c r="AP233" s="180"/>
      <c r="AQ233" s="180"/>
      <c r="AR233" s="177"/>
      <c r="AT233" s="180"/>
      <c r="AU233" s="180"/>
      <c r="AV233" s="177"/>
      <c r="AX233" s="180"/>
      <c r="AY233" s="180"/>
      <c r="AZ233" s="177"/>
      <c r="BB233" s="180"/>
      <c r="BC233" s="180"/>
      <c r="BD233" s="177"/>
      <c r="BF233" s="180"/>
      <c r="BG233" s="180"/>
      <c r="BH233" s="177"/>
      <c r="BJ233" s="180"/>
      <c r="BK233" s="180"/>
      <c r="BL233" s="177"/>
      <c r="BN233" s="181"/>
      <c r="BO233" s="181"/>
      <c r="BP233" s="182"/>
      <c r="BQ233" s="174"/>
      <c r="BR233" s="197">
        <f t="shared" si="18"/>
        <v>0</v>
      </c>
    </row>
    <row r="234" spans="10:70" s="176" customFormat="1" x14ac:dyDescent="0.25">
      <c r="J234" s="177"/>
      <c r="K234" s="178"/>
      <c r="O234" s="179"/>
      <c r="P234" s="179"/>
      <c r="Q234" s="177"/>
      <c r="R234" s="180"/>
      <c r="S234" s="180"/>
      <c r="T234" s="177"/>
      <c r="V234" s="180"/>
      <c r="W234" s="180"/>
      <c r="X234" s="177"/>
      <c r="Z234" s="180"/>
      <c r="AA234" s="180"/>
      <c r="AB234" s="177"/>
      <c r="AD234" s="180"/>
      <c r="AE234" s="180"/>
      <c r="AF234" s="177"/>
      <c r="AH234" s="180"/>
      <c r="AI234" s="180"/>
      <c r="AJ234" s="177"/>
      <c r="AL234" s="180"/>
      <c r="AM234" s="180"/>
      <c r="AN234" s="177"/>
      <c r="AP234" s="180"/>
      <c r="AQ234" s="180"/>
      <c r="AR234" s="177"/>
      <c r="AT234" s="180"/>
      <c r="AU234" s="180"/>
      <c r="AV234" s="177"/>
      <c r="AX234" s="180"/>
      <c r="AY234" s="180"/>
      <c r="AZ234" s="177"/>
      <c r="BB234" s="180"/>
      <c r="BC234" s="180"/>
      <c r="BD234" s="177"/>
      <c r="BF234" s="180"/>
      <c r="BG234" s="180"/>
      <c r="BH234" s="177"/>
      <c r="BJ234" s="180"/>
      <c r="BK234" s="180"/>
      <c r="BL234" s="177"/>
      <c r="BN234" s="181"/>
      <c r="BO234" s="181"/>
      <c r="BP234" s="182"/>
      <c r="BQ234" s="174"/>
      <c r="BR234" s="197">
        <f t="shared" si="18"/>
        <v>0</v>
      </c>
    </row>
    <row r="235" spans="10:70" s="176" customFormat="1" x14ac:dyDescent="0.25">
      <c r="K235" s="183"/>
      <c r="P235" s="179"/>
      <c r="BN235" s="181"/>
      <c r="BO235" s="184"/>
      <c r="BP235" s="184"/>
    </row>
    <row r="236" spans="10:70" s="176" customFormat="1" x14ac:dyDescent="0.25">
      <c r="K236" s="183"/>
      <c r="P236" s="179"/>
      <c r="BN236" s="184"/>
      <c r="BO236" s="184"/>
      <c r="BP236" s="184"/>
    </row>
    <row r="237" spans="10:70" s="176" customFormat="1" x14ac:dyDescent="0.25">
      <c r="K237" s="183"/>
      <c r="P237" s="179"/>
      <c r="BN237" s="184"/>
      <c r="BO237" s="184"/>
      <c r="BP237" s="184"/>
    </row>
    <row r="238" spans="10:70" s="176" customFormat="1" x14ac:dyDescent="0.25">
      <c r="K238" s="183"/>
      <c r="P238" s="179"/>
      <c r="BN238" s="184"/>
      <c r="BO238" s="184"/>
      <c r="BP238" s="184"/>
    </row>
    <row r="239" spans="10:70" s="176" customFormat="1" x14ac:dyDescent="0.25">
      <c r="K239" s="183"/>
      <c r="P239" s="179"/>
      <c r="BN239" s="184"/>
      <c r="BO239" s="184"/>
      <c r="BP239" s="184"/>
    </row>
    <row r="240" spans="10:70" s="176" customFormat="1" x14ac:dyDescent="0.25">
      <c r="K240" s="183"/>
      <c r="P240" s="179"/>
      <c r="BN240" s="184"/>
      <c r="BO240" s="184"/>
      <c r="BP240" s="184"/>
    </row>
    <row r="241" spans="11:68" s="176" customFormat="1" x14ac:dyDescent="0.25">
      <c r="K241" s="183"/>
      <c r="P241" s="179"/>
      <c r="BN241" s="184"/>
      <c r="BO241" s="184"/>
      <c r="BP241" s="184"/>
    </row>
    <row r="242" spans="11:68" s="176" customFormat="1" x14ac:dyDescent="0.25">
      <c r="K242" s="183"/>
      <c r="P242" s="179"/>
      <c r="BN242" s="184"/>
      <c r="BO242" s="184"/>
      <c r="BP242" s="184"/>
    </row>
    <row r="243" spans="11:68" s="176" customFormat="1" x14ac:dyDescent="0.25">
      <c r="K243" s="183"/>
      <c r="P243" s="179"/>
      <c r="BN243" s="184"/>
      <c r="BO243" s="184"/>
      <c r="BP243" s="184"/>
    </row>
    <row r="244" spans="11:68" s="176" customFormat="1" x14ac:dyDescent="0.25">
      <c r="K244" s="183"/>
      <c r="P244" s="179"/>
      <c r="BN244" s="184"/>
      <c r="BO244" s="184"/>
      <c r="BP244" s="184"/>
    </row>
    <row r="245" spans="11:68" s="176" customFormat="1" x14ac:dyDescent="0.25">
      <c r="K245" s="183"/>
      <c r="P245" s="179"/>
      <c r="BN245" s="184"/>
      <c r="BO245" s="184"/>
      <c r="BP245" s="184"/>
    </row>
    <row r="246" spans="11:68" s="176" customFormat="1" x14ac:dyDescent="0.25">
      <c r="K246" s="183"/>
      <c r="P246" s="179"/>
      <c r="BN246" s="184"/>
      <c r="BO246" s="184"/>
      <c r="BP246" s="184"/>
    </row>
    <row r="247" spans="11:68" s="176" customFormat="1" x14ac:dyDescent="0.25">
      <c r="K247" s="183"/>
      <c r="P247" s="179"/>
      <c r="BN247" s="184"/>
      <c r="BO247" s="184"/>
      <c r="BP247" s="184"/>
    </row>
    <row r="248" spans="11:68" s="176" customFormat="1" x14ac:dyDescent="0.25">
      <c r="K248" s="183"/>
      <c r="P248" s="179"/>
      <c r="BN248" s="184"/>
      <c r="BO248" s="184"/>
      <c r="BP248" s="184"/>
    </row>
    <row r="249" spans="11:68" s="176" customFormat="1" x14ac:dyDescent="0.25">
      <c r="K249" s="183"/>
      <c r="P249" s="179"/>
      <c r="BN249" s="184"/>
      <c r="BO249" s="184"/>
      <c r="BP249" s="184"/>
    </row>
    <row r="250" spans="11:68" s="176" customFormat="1" x14ac:dyDescent="0.25">
      <c r="K250" s="183"/>
      <c r="P250" s="179"/>
      <c r="BN250" s="184"/>
      <c r="BO250" s="184"/>
      <c r="BP250" s="184"/>
    </row>
    <row r="251" spans="11:68" s="176" customFormat="1" x14ac:dyDescent="0.25">
      <c r="K251" s="183"/>
      <c r="P251" s="179"/>
      <c r="BN251" s="184"/>
      <c r="BO251" s="184"/>
      <c r="BP251" s="184"/>
    </row>
    <row r="252" spans="11:68" s="176" customFormat="1" x14ac:dyDescent="0.25">
      <c r="K252" s="183"/>
      <c r="P252" s="179"/>
      <c r="BN252" s="184"/>
      <c r="BO252" s="184"/>
      <c r="BP252" s="184"/>
    </row>
    <row r="253" spans="11:68" s="176" customFormat="1" x14ac:dyDescent="0.25">
      <c r="K253" s="183"/>
      <c r="P253" s="179"/>
      <c r="BN253" s="184"/>
      <c r="BO253" s="184"/>
      <c r="BP253" s="184"/>
    </row>
    <row r="254" spans="11:68" s="176" customFormat="1" x14ac:dyDescent="0.25">
      <c r="K254" s="183"/>
      <c r="P254" s="179"/>
      <c r="BN254" s="184"/>
      <c r="BO254" s="184"/>
      <c r="BP254" s="184"/>
    </row>
    <row r="255" spans="11:68" s="176" customFormat="1" x14ac:dyDescent="0.25">
      <c r="K255" s="183"/>
      <c r="P255" s="179"/>
      <c r="BN255" s="184"/>
      <c r="BO255" s="184"/>
      <c r="BP255" s="184"/>
    </row>
    <row r="256" spans="11:68" s="176" customFormat="1" x14ac:dyDescent="0.25">
      <c r="K256" s="183"/>
      <c r="P256" s="179"/>
      <c r="BN256" s="184"/>
      <c r="BO256" s="184"/>
      <c r="BP256" s="184"/>
    </row>
    <row r="257" spans="11:68" s="176" customFormat="1" x14ac:dyDescent="0.25">
      <c r="K257" s="183"/>
      <c r="P257" s="179"/>
      <c r="BN257" s="184"/>
      <c r="BO257" s="184"/>
      <c r="BP257" s="184"/>
    </row>
    <row r="258" spans="11:68" s="176" customFormat="1" x14ac:dyDescent="0.25">
      <c r="K258" s="183"/>
      <c r="P258" s="179"/>
      <c r="BN258" s="184"/>
      <c r="BO258" s="184"/>
      <c r="BP258" s="184"/>
    </row>
    <row r="259" spans="11:68" s="176" customFormat="1" x14ac:dyDescent="0.25">
      <c r="K259" s="183"/>
      <c r="P259" s="179"/>
      <c r="BN259" s="184"/>
      <c r="BO259" s="184"/>
      <c r="BP259" s="184"/>
    </row>
    <row r="260" spans="11:68" s="176" customFormat="1" x14ac:dyDescent="0.25">
      <c r="K260" s="183"/>
      <c r="P260" s="179"/>
      <c r="BN260" s="184"/>
      <c r="BO260" s="184"/>
      <c r="BP260" s="184"/>
    </row>
    <row r="261" spans="11:68" s="176" customFormat="1" x14ac:dyDescent="0.25">
      <c r="K261" s="183"/>
      <c r="P261" s="179"/>
      <c r="BN261" s="184"/>
      <c r="BO261" s="184"/>
      <c r="BP261" s="184"/>
    </row>
    <row r="262" spans="11:68" s="176" customFormat="1" x14ac:dyDescent="0.25">
      <c r="K262" s="183"/>
      <c r="P262" s="179"/>
      <c r="BN262" s="184"/>
      <c r="BO262" s="184"/>
      <c r="BP262" s="184"/>
    </row>
    <row r="263" spans="11:68" s="176" customFormat="1" x14ac:dyDescent="0.25">
      <c r="K263" s="183"/>
      <c r="P263" s="179"/>
      <c r="BN263" s="184"/>
      <c r="BO263" s="184"/>
      <c r="BP263" s="184"/>
    </row>
    <row r="264" spans="11:68" s="176" customFormat="1" x14ac:dyDescent="0.25">
      <c r="K264" s="183"/>
      <c r="P264" s="179"/>
      <c r="BN264" s="184"/>
      <c r="BO264" s="184"/>
      <c r="BP264" s="184"/>
    </row>
    <row r="265" spans="11:68" s="176" customFormat="1" x14ac:dyDescent="0.25">
      <c r="K265" s="183"/>
      <c r="P265" s="179"/>
      <c r="BN265" s="184"/>
      <c r="BO265" s="184"/>
      <c r="BP265" s="184"/>
    </row>
    <row r="266" spans="11:68" s="176" customFormat="1" x14ac:dyDescent="0.25">
      <c r="K266" s="183"/>
      <c r="P266" s="179"/>
      <c r="BN266" s="184"/>
      <c r="BO266" s="184"/>
      <c r="BP266" s="184"/>
    </row>
    <row r="267" spans="11:68" s="176" customFormat="1" x14ac:dyDescent="0.25">
      <c r="K267" s="183"/>
      <c r="P267" s="179"/>
      <c r="BN267" s="184"/>
      <c r="BO267" s="184"/>
      <c r="BP267" s="184"/>
    </row>
    <row r="268" spans="11:68" s="176" customFormat="1" x14ac:dyDescent="0.25">
      <c r="K268" s="183"/>
      <c r="P268" s="179"/>
      <c r="BN268" s="184"/>
      <c r="BO268" s="184"/>
      <c r="BP268" s="184"/>
    </row>
    <row r="269" spans="11:68" s="176" customFormat="1" x14ac:dyDescent="0.25">
      <c r="K269" s="183"/>
      <c r="P269" s="179"/>
      <c r="BN269" s="184"/>
      <c r="BO269" s="184"/>
      <c r="BP269" s="184"/>
    </row>
    <row r="270" spans="11:68" s="176" customFormat="1" x14ac:dyDescent="0.25">
      <c r="K270" s="183"/>
      <c r="P270" s="179"/>
      <c r="BN270" s="184"/>
      <c r="BO270" s="184"/>
      <c r="BP270" s="184"/>
    </row>
    <row r="271" spans="11:68" s="176" customFormat="1" x14ac:dyDescent="0.25">
      <c r="K271" s="183"/>
      <c r="P271" s="179"/>
      <c r="BN271" s="184"/>
      <c r="BO271" s="184"/>
      <c r="BP271" s="184"/>
    </row>
    <row r="272" spans="11:68" s="176" customFormat="1" x14ac:dyDescent="0.25">
      <c r="K272" s="183"/>
      <c r="P272" s="179"/>
      <c r="BN272" s="184"/>
      <c r="BO272" s="184"/>
      <c r="BP272" s="184"/>
    </row>
    <row r="273" spans="11:68" s="176" customFormat="1" x14ac:dyDescent="0.25">
      <c r="K273" s="183"/>
      <c r="P273" s="179"/>
      <c r="BN273" s="184"/>
      <c r="BO273" s="184"/>
      <c r="BP273" s="184"/>
    </row>
    <row r="274" spans="11:68" s="176" customFormat="1" x14ac:dyDescent="0.25">
      <c r="K274" s="183"/>
      <c r="P274" s="179"/>
      <c r="BN274" s="184"/>
      <c r="BO274" s="184"/>
      <c r="BP274" s="184"/>
    </row>
    <row r="275" spans="11:68" s="176" customFormat="1" x14ac:dyDescent="0.25">
      <c r="K275" s="183"/>
      <c r="P275" s="179"/>
      <c r="BN275" s="184"/>
      <c r="BO275" s="184"/>
      <c r="BP275" s="184"/>
    </row>
    <row r="276" spans="11:68" s="176" customFormat="1" x14ac:dyDescent="0.25">
      <c r="K276" s="183"/>
      <c r="P276" s="179"/>
      <c r="BN276" s="184"/>
      <c r="BO276" s="184"/>
      <c r="BP276" s="184"/>
    </row>
    <row r="277" spans="11:68" s="176" customFormat="1" x14ac:dyDescent="0.25">
      <c r="K277" s="183"/>
      <c r="P277" s="179"/>
      <c r="BN277" s="184"/>
      <c r="BO277" s="184"/>
      <c r="BP277" s="184"/>
    </row>
    <row r="278" spans="11:68" s="176" customFormat="1" x14ac:dyDescent="0.25">
      <c r="K278" s="183"/>
      <c r="P278" s="179"/>
      <c r="BN278" s="184"/>
      <c r="BO278" s="184"/>
      <c r="BP278" s="184"/>
    </row>
  </sheetData>
  <autoFilter ref="A5:CF234"/>
  <mergeCells count="204">
    <mergeCell ref="BK72:BK74"/>
    <mergeCell ref="BJ75:BJ76"/>
    <mergeCell ref="BK75:BK76"/>
    <mergeCell ref="BN66:BN68"/>
    <mergeCell ref="BO66:BO68"/>
    <mergeCell ref="BN69:BN71"/>
    <mergeCell ref="BO69:BO71"/>
    <mergeCell ref="BN72:BN74"/>
    <mergeCell ref="BO72:BO74"/>
    <mergeCell ref="BN75:BN76"/>
    <mergeCell ref="BO75:BO76"/>
    <mergeCell ref="AY75:AY76"/>
    <mergeCell ref="BB66:BB68"/>
    <mergeCell ref="BC66:BC68"/>
    <mergeCell ref="BB69:BB71"/>
    <mergeCell ref="BC69:BC71"/>
    <mergeCell ref="BB72:BB74"/>
    <mergeCell ref="BC72:BC74"/>
    <mergeCell ref="BB75:BB76"/>
    <mergeCell ref="BC75:BC76"/>
    <mergeCell ref="BA66:BA68"/>
    <mergeCell ref="BA69:BA71"/>
    <mergeCell ref="BA72:BA74"/>
    <mergeCell ref="BA75:BA76"/>
    <mergeCell ref="AY66:AY68"/>
    <mergeCell ref="AY69:AY71"/>
    <mergeCell ref="AY72:AY74"/>
    <mergeCell ref="AP66:AP68"/>
    <mergeCell ref="AQ66:AQ68"/>
    <mergeCell ref="AP69:AP71"/>
    <mergeCell ref="AQ69:AQ71"/>
    <mergeCell ref="AP72:AP74"/>
    <mergeCell ref="AQ72:AQ74"/>
    <mergeCell ref="AP75:AP76"/>
    <mergeCell ref="AQ75:AQ76"/>
    <mergeCell ref="AT66:AT68"/>
    <mergeCell ref="AT69:AT71"/>
    <mergeCell ref="AT72:AT74"/>
    <mergeCell ref="AT75:AT76"/>
    <mergeCell ref="AS66:AS68"/>
    <mergeCell ref="AS69:AS71"/>
    <mergeCell ref="AS72:AS74"/>
    <mergeCell ref="AS75:AS76"/>
    <mergeCell ref="BE48:BE49"/>
    <mergeCell ref="BI48:BI49"/>
    <mergeCell ref="BM48:BM49"/>
    <mergeCell ref="BE66:BE68"/>
    <mergeCell ref="BE69:BE71"/>
    <mergeCell ref="BE72:BE74"/>
    <mergeCell ref="BE75:BE76"/>
    <mergeCell ref="BI66:BI68"/>
    <mergeCell ref="BI69:BI71"/>
    <mergeCell ref="BI72:BI74"/>
    <mergeCell ref="BI75:BI76"/>
    <mergeCell ref="BF66:BF68"/>
    <mergeCell ref="BG66:BG68"/>
    <mergeCell ref="BF69:BF71"/>
    <mergeCell ref="BG69:BG71"/>
    <mergeCell ref="BF72:BF74"/>
    <mergeCell ref="BG72:BG74"/>
    <mergeCell ref="BF75:BF76"/>
    <mergeCell ref="BG75:BG76"/>
    <mergeCell ref="BJ66:BJ68"/>
    <mergeCell ref="BK66:BK68"/>
    <mergeCell ref="BJ69:BJ71"/>
    <mergeCell ref="BK69:BK71"/>
    <mergeCell ref="BJ72:BJ74"/>
    <mergeCell ref="AW66:AW68"/>
    <mergeCell ref="AW69:AW71"/>
    <mergeCell ref="AW72:AW74"/>
    <mergeCell ref="AW75:AW76"/>
    <mergeCell ref="AU66:AU68"/>
    <mergeCell ref="AU69:AU71"/>
    <mergeCell ref="AU72:AU74"/>
    <mergeCell ref="AU75:AU76"/>
    <mergeCell ref="AX66:AX68"/>
    <mergeCell ref="AX69:AX71"/>
    <mergeCell ref="AX72:AX74"/>
    <mergeCell ref="AX75:AX76"/>
    <mergeCell ref="L94:L97"/>
    <mergeCell ref="H99:H100"/>
    <mergeCell ref="I99:I100"/>
    <mergeCell ref="B102:B108"/>
    <mergeCell ref="B87:B93"/>
    <mergeCell ref="H87:H89"/>
    <mergeCell ref="I87:I89"/>
    <mergeCell ref="K87:K89"/>
    <mergeCell ref="B94:B101"/>
    <mergeCell ref="H94:H97"/>
    <mergeCell ref="I94:I97"/>
    <mergeCell ref="K72:K74"/>
    <mergeCell ref="L72:L74"/>
    <mergeCell ref="H75:H76"/>
    <mergeCell ref="I75:I76"/>
    <mergeCell ref="K75:K76"/>
    <mergeCell ref="K66:K68"/>
    <mergeCell ref="L66:L68"/>
    <mergeCell ref="H69:H71"/>
    <mergeCell ref="I69:I71"/>
    <mergeCell ref="K69:K71"/>
    <mergeCell ref="L69:L71"/>
    <mergeCell ref="B66:B86"/>
    <mergeCell ref="C66:C101"/>
    <mergeCell ref="D66:D101"/>
    <mergeCell ref="F66:F101"/>
    <mergeCell ref="G66:G100"/>
    <mergeCell ref="H66:H68"/>
    <mergeCell ref="I66:I68"/>
    <mergeCell ref="H72:H74"/>
    <mergeCell ref="I72:I74"/>
    <mergeCell ref="L48:L50"/>
    <mergeCell ref="H51:H53"/>
    <mergeCell ref="I51:I53"/>
    <mergeCell ref="K51:K53"/>
    <mergeCell ref="L51:L53"/>
    <mergeCell ref="B61:B65"/>
    <mergeCell ref="G61:G65"/>
    <mergeCell ref="H61:H62"/>
    <mergeCell ref="I61:I62"/>
    <mergeCell ref="K61:K62"/>
    <mergeCell ref="B41:B60"/>
    <mergeCell ref="H41:H42"/>
    <mergeCell ref="I41:I42"/>
    <mergeCell ref="L41:L42"/>
    <mergeCell ref="H43:H44"/>
    <mergeCell ref="I43:I44"/>
    <mergeCell ref="L43:L44"/>
    <mergeCell ref="H45:H47"/>
    <mergeCell ref="L45:L47"/>
    <mergeCell ref="H48:H50"/>
    <mergeCell ref="H63:H65"/>
    <mergeCell ref="I63:I65"/>
    <mergeCell ref="K63:K65"/>
    <mergeCell ref="I13:I15"/>
    <mergeCell ref="K33:K37"/>
    <mergeCell ref="L33:L37"/>
    <mergeCell ref="Q33:Q37"/>
    <mergeCell ref="G38:G40"/>
    <mergeCell ref="H38:H40"/>
    <mergeCell ref="I38:I40"/>
    <mergeCell ref="J38:J40"/>
    <mergeCell ref="K38:K40"/>
    <mergeCell ref="L38:L40"/>
    <mergeCell ref="Q38:Q40"/>
    <mergeCell ref="BX4:BZ4"/>
    <mergeCell ref="CA4:CC4"/>
    <mergeCell ref="CD4:CF4"/>
    <mergeCell ref="BN4:BP4"/>
    <mergeCell ref="BR4:BT4"/>
    <mergeCell ref="BU4:BW4"/>
    <mergeCell ref="K22:K25"/>
    <mergeCell ref="G26:G28"/>
    <mergeCell ref="H26:H28"/>
    <mergeCell ref="I26:I28"/>
    <mergeCell ref="K26:K28"/>
    <mergeCell ref="I16:I18"/>
    <mergeCell ref="K16:K18"/>
    <mergeCell ref="G19:G21"/>
    <mergeCell ref="H19:H21"/>
    <mergeCell ref="I19:I21"/>
    <mergeCell ref="J19:J21"/>
    <mergeCell ref="K19:K21"/>
    <mergeCell ref="G22:G25"/>
    <mergeCell ref="H22:H25"/>
    <mergeCell ref="I22:I25"/>
    <mergeCell ref="J22:J25"/>
    <mergeCell ref="G10:G12"/>
    <mergeCell ref="BJ4:BM4"/>
    <mergeCell ref="AH4:AK4"/>
    <mergeCell ref="AL4:AO4"/>
    <mergeCell ref="AP4:AS4"/>
    <mergeCell ref="AT4:AW4"/>
    <mergeCell ref="AX4:BA4"/>
    <mergeCell ref="BB4:BE4"/>
    <mergeCell ref="B4:D4"/>
    <mergeCell ref="F4:Q4"/>
    <mergeCell ref="R4:U4"/>
    <mergeCell ref="V4:Y4"/>
    <mergeCell ref="Z4:AC4"/>
    <mergeCell ref="AD4:AG4"/>
    <mergeCell ref="AV33:AV40"/>
    <mergeCell ref="B6:B7"/>
    <mergeCell ref="C6:C7"/>
    <mergeCell ref="D6:D65"/>
    <mergeCell ref="F6:F65"/>
    <mergeCell ref="B8:B9"/>
    <mergeCell ref="C8:C9"/>
    <mergeCell ref="B10:B32"/>
    <mergeCell ref="BF4:BI4"/>
    <mergeCell ref="H55:H59"/>
    <mergeCell ref="K10:K12"/>
    <mergeCell ref="H13:H15"/>
    <mergeCell ref="K13:K15"/>
    <mergeCell ref="G16:G18"/>
    <mergeCell ref="H16:H18"/>
    <mergeCell ref="H30:H32"/>
    <mergeCell ref="I30:I32"/>
    <mergeCell ref="B33:B40"/>
    <mergeCell ref="H33:H37"/>
    <mergeCell ref="I33:I37"/>
    <mergeCell ref="J33:J37"/>
    <mergeCell ref="C10:C65"/>
    <mergeCell ref="H10:H12"/>
    <mergeCell ref="I10:I12"/>
  </mergeCells>
  <dataValidations count="1">
    <dataValidation showDropDown="1" showInputMessage="1" showErrorMessage="1" sqref="AW34:AW37 AW39 BA33:BA34 BA36:BA37 BE33"/>
  </dataValidations>
  <hyperlinks>
    <hyperlink ref="BA39" r:id="rId1" display="https://www.youtube.com/watch?v=o6ZHWYssI5g&amp;feature=youtu.be"/>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'C:\Users\HP\Desktop\Martriz Plan de Accion para hacer formulario\pai areas\[MATRIZ_PAI_OCI_2020 (1).xlsx]PLANES'!#REF!</xm:f>
          </x14:formula1>
          <xm:sqref>G33:G38</xm:sqref>
        </x14:dataValidation>
        <x14:dataValidation type="list" allowBlank="1" showInputMessage="1" showErrorMessage="1">
          <x14:formula1>
            <xm:f>PLANES!$A$1:$A$14</xm:f>
          </x14:formula1>
          <xm:sqref>G6:G10 G13:G16 G19 G22 G26 G66 G101:G234 G41:G61</xm:sqref>
        </x14:dataValidation>
        <x14:dataValidation type="list" allowBlank="1" showInputMessage="1" showErrorMessage="1">
          <x14:formula1>
            <xm:f>PROYECTO!$A$1:$A$6</xm:f>
          </x14:formula1>
          <xm:sqref>F6 F66 F102:F234</xm:sqref>
        </x14:dataValidation>
        <x14:dataValidation type="list" allowBlank="1" showInputMessage="1" showErrorMessage="1">
          <x14:formula1>
            <xm:f>PROGRAMA!$A$1:$A$6</xm:f>
          </x14:formula1>
          <xm:sqref>D6 D66 D102:D234</xm:sqref>
        </x14:dataValidation>
        <x14:dataValidation type="list" allowBlank="1" showInputMessage="1" showErrorMessage="1">
          <x14:formula1>
            <xm:f>PROPOSITOS!$A$1:$A$5</xm:f>
          </x14:formula1>
          <xm:sqref>C6 C66 C8 C102:C234</xm:sqref>
        </x14:dataValidation>
        <x14:dataValidation type="list" allowBlank="1" showInputMessage="1" showErrorMessage="1">
          <x14:formula1>
            <xm:f>DEPENDENCIAS!$A$1:$A$11</xm:f>
          </x14:formula1>
          <xm:sqref>B6 B8 B10 B66 B87 B94 B61 B33 B41 B102 B109:B234</xm:sqref>
        </x14:dataValidation>
        <x14:dataValidation type="list" allowBlank="1" showInputMessage="1" showErrorMessage="1">
          <x14:formula1>
            <xm:f>OBJETIVOS!$A$1:$A$11</xm:f>
          </x14:formula1>
          <xm:sqref>E6:E235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24"/>
  <sheetViews>
    <sheetView workbookViewId="0">
      <selection activeCell="A18" sqref="A18"/>
    </sheetView>
  </sheetViews>
  <sheetFormatPr baseColWidth="10" defaultRowHeight="15" x14ac:dyDescent="0.25"/>
  <cols>
    <col min="1" max="1" width="79.7109375" customWidth="1"/>
  </cols>
  <sheetData>
    <row r="1" spans="1:2" x14ac:dyDescent="0.25">
      <c r="A1" s="1" t="s">
        <v>0</v>
      </c>
    </row>
    <row r="2" spans="1:2" x14ac:dyDescent="0.25">
      <c r="A2" s="1" t="s">
        <v>29</v>
      </c>
    </row>
    <row r="3" spans="1:2" x14ac:dyDescent="0.25">
      <c r="A3" s="1" t="s">
        <v>30</v>
      </c>
    </row>
    <row r="4" spans="1:2" x14ac:dyDescent="0.25">
      <c r="A4" s="1" t="s">
        <v>31</v>
      </c>
    </row>
    <row r="5" spans="1:2" x14ac:dyDescent="0.25">
      <c r="A5" s="1" t="s">
        <v>32</v>
      </c>
      <c r="B5" t="s">
        <v>28</v>
      </c>
    </row>
    <row r="6" spans="1:2" x14ac:dyDescent="0.25">
      <c r="A6" s="1" t="s">
        <v>33</v>
      </c>
    </row>
    <row r="7" spans="1:2" x14ac:dyDescent="0.25">
      <c r="A7" s="1" t="s">
        <v>34</v>
      </c>
    </row>
    <row r="8" spans="1:2" x14ac:dyDescent="0.25">
      <c r="A8" s="1" t="s">
        <v>35</v>
      </c>
    </row>
    <row r="9" spans="1:2" x14ac:dyDescent="0.25">
      <c r="A9" s="1" t="s">
        <v>36</v>
      </c>
    </row>
    <row r="10" spans="1:2" x14ac:dyDescent="0.25">
      <c r="A10" s="1" t="s">
        <v>37</v>
      </c>
    </row>
    <row r="11" spans="1:2" x14ac:dyDescent="0.25">
      <c r="A11" s="1" t="s">
        <v>627</v>
      </c>
    </row>
    <row r="24" spans="1:1" x14ac:dyDescent="0.25">
      <c r="A24" s="5"/>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5"/>
  <sheetViews>
    <sheetView workbookViewId="0">
      <selection activeCell="A2" sqref="A2:A5"/>
    </sheetView>
  </sheetViews>
  <sheetFormatPr baseColWidth="10" defaultRowHeight="15" x14ac:dyDescent="0.25"/>
  <cols>
    <col min="1" max="1" width="51.7109375" customWidth="1"/>
  </cols>
  <sheetData>
    <row r="1" spans="1:1" x14ac:dyDescent="0.25">
      <c r="A1" s="6" t="s">
        <v>38</v>
      </c>
    </row>
    <row r="2" spans="1:1" ht="27" customHeight="1" x14ac:dyDescent="0.25">
      <c r="A2" s="7" t="s">
        <v>39</v>
      </c>
    </row>
    <row r="3" spans="1:1" ht="27" customHeight="1" x14ac:dyDescent="0.25">
      <c r="A3" s="7" t="s">
        <v>40</v>
      </c>
    </row>
    <row r="4" spans="1:1" ht="27" customHeight="1" x14ac:dyDescent="0.25">
      <c r="A4" s="8" t="s">
        <v>41</v>
      </c>
    </row>
    <row r="5" spans="1:1" ht="27" customHeight="1" x14ac:dyDescent="0.25">
      <c r="A5" s="9"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6"/>
  <sheetViews>
    <sheetView workbookViewId="0">
      <selection activeCell="C16" sqref="C16"/>
    </sheetView>
  </sheetViews>
  <sheetFormatPr baseColWidth="10" defaultRowHeight="15" x14ac:dyDescent="0.25"/>
  <cols>
    <col min="1" max="1" width="39.42578125" customWidth="1"/>
  </cols>
  <sheetData>
    <row r="1" spans="1:1" x14ac:dyDescent="0.25">
      <c r="A1" s="6" t="s">
        <v>8</v>
      </c>
    </row>
    <row r="2" spans="1:1" ht="19.5" customHeight="1" x14ac:dyDescent="0.25">
      <c r="A2" s="10" t="s">
        <v>43</v>
      </c>
    </row>
    <row r="3" spans="1:1" ht="22.5" customHeight="1" x14ac:dyDescent="0.25">
      <c r="A3" s="10" t="s">
        <v>44</v>
      </c>
    </row>
    <row r="4" spans="1:1" ht="33.75" customHeight="1" x14ac:dyDescent="0.25">
      <c r="A4" s="10" t="s">
        <v>45</v>
      </c>
    </row>
    <row r="5" spans="1:1" ht="33.75" customHeight="1" x14ac:dyDescent="0.25">
      <c r="A5" s="10" t="s">
        <v>46</v>
      </c>
    </row>
    <row r="6" spans="1:1" ht="25.5" x14ac:dyDescent="0.25">
      <c r="A6" s="10"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13"/>
  <sheetViews>
    <sheetView workbookViewId="0">
      <selection sqref="A1:A7"/>
    </sheetView>
  </sheetViews>
  <sheetFormatPr baseColWidth="10" defaultRowHeight="15" x14ac:dyDescent="0.25"/>
  <cols>
    <col min="1" max="1" width="28.42578125" style="11" customWidth="1"/>
  </cols>
  <sheetData>
    <row r="1" spans="1:5" x14ac:dyDescent="0.25">
      <c r="A1" s="2" t="s">
        <v>3</v>
      </c>
    </row>
    <row r="2" spans="1:5" x14ac:dyDescent="0.25">
      <c r="A2" s="16" t="s">
        <v>349</v>
      </c>
    </row>
    <row r="3" spans="1:5" x14ac:dyDescent="0.25">
      <c r="A3" s="16" t="s">
        <v>350</v>
      </c>
    </row>
    <row r="4" spans="1:5" x14ac:dyDescent="0.25">
      <c r="A4" s="16" t="s">
        <v>351</v>
      </c>
    </row>
    <row r="5" spans="1:5" x14ac:dyDescent="0.25">
      <c r="A5" s="16" t="s">
        <v>352</v>
      </c>
    </row>
    <row r="6" spans="1:5" x14ac:dyDescent="0.25">
      <c r="A6" s="16" t="s">
        <v>353</v>
      </c>
    </row>
    <row r="7" spans="1:5" x14ac:dyDescent="0.25">
      <c r="A7" s="16" t="s">
        <v>354</v>
      </c>
    </row>
    <row r="8" spans="1:5" x14ac:dyDescent="0.25">
      <c r="A8" s="12"/>
    </row>
    <row r="9" spans="1:5" x14ac:dyDescent="0.25">
      <c r="A9" s="12"/>
    </row>
    <row r="10" spans="1:5" x14ac:dyDescent="0.25">
      <c r="A10" s="12"/>
    </row>
    <row r="11" spans="1:5" x14ac:dyDescent="0.25">
      <c r="A11" s="12"/>
    </row>
    <row r="13" spans="1:5" x14ac:dyDescent="0.25">
      <c r="E13" s="11"/>
    </row>
  </sheetData>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6"/>
  <sheetViews>
    <sheetView workbookViewId="0">
      <selection activeCell="A2" sqref="A2"/>
    </sheetView>
  </sheetViews>
  <sheetFormatPr baseColWidth="10" defaultRowHeight="82.5" customHeight="1" x14ac:dyDescent="0.25"/>
  <cols>
    <col min="1" max="1" width="51.85546875" style="13" customWidth="1"/>
  </cols>
  <sheetData>
    <row r="1" spans="1:1" ht="21" customHeight="1" x14ac:dyDescent="0.25">
      <c r="A1" s="13" t="s">
        <v>6</v>
      </c>
    </row>
    <row r="2" spans="1:1" ht="51.75" customHeight="1" x14ac:dyDescent="0.25">
      <c r="A2" s="15" t="s">
        <v>76</v>
      </c>
    </row>
    <row r="3" spans="1:1" ht="50.25" customHeight="1" x14ac:dyDescent="0.25">
      <c r="A3" s="14" t="s">
        <v>77</v>
      </c>
    </row>
    <row r="4" spans="1:1" ht="45.75" customHeight="1" x14ac:dyDescent="0.25">
      <c r="A4" s="15" t="s">
        <v>73</v>
      </c>
    </row>
    <row r="5" spans="1:1" ht="45.75" customHeight="1" x14ac:dyDescent="0.25">
      <c r="A5" s="15" t="s">
        <v>74</v>
      </c>
    </row>
    <row r="6" spans="1:1" ht="39.75" customHeight="1" x14ac:dyDescent="0.25">
      <c r="A6" s="15" t="s">
        <v>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14"/>
  <sheetViews>
    <sheetView workbookViewId="0">
      <selection activeCell="E13" sqref="E13"/>
    </sheetView>
  </sheetViews>
  <sheetFormatPr baseColWidth="10" defaultRowHeight="15" x14ac:dyDescent="0.25"/>
  <cols>
    <col min="1" max="1" width="43.28515625" style="11" customWidth="1"/>
  </cols>
  <sheetData>
    <row r="1" spans="1:1" x14ac:dyDescent="0.25">
      <c r="A1" s="2" t="s">
        <v>61</v>
      </c>
    </row>
    <row r="2" spans="1:1" ht="11.25" customHeight="1" x14ac:dyDescent="0.25">
      <c r="A2" s="3" t="s">
        <v>48</v>
      </c>
    </row>
    <row r="3" spans="1:1" ht="14.25" customHeight="1" x14ac:dyDescent="0.25">
      <c r="A3" s="3" t="s">
        <v>49</v>
      </c>
    </row>
    <row r="4" spans="1:1" ht="14.25" customHeight="1" x14ac:dyDescent="0.25">
      <c r="A4" s="4" t="s">
        <v>50</v>
      </c>
    </row>
    <row r="5" spans="1:1" ht="14.25" customHeight="1" x14ac:dyDescent="0.25">
      <c r="A5" s="4" t="s">
        <v>51</v>
      </c>
    </row>
    <row r="6" spans="1:1" ht="15" customHeight="1" x14ac:dyDescent="0.25">
      <c r="A6" s="3" t="s">
        <v>52</v>
      </c>
    </row>
    <row r="7" spans="1:1" ht="12" customHeight="1" x14ac:dyDescent="0.25">
      <c r="A7" s="3" t="s">
        <v>53</v>
      </c>
    </row>
    <row r="8" spans="1:1" ht="16.5" customHeight="1" x14ac:dyDescent="0.25">
      <c r="A8" s="4" t="s">
        <v>54</v>
      </c>
    </row>
    <row r="9" spans="1:1" ht="15.75" customHeight="1" x14ac:dyDescent="0.25">
      <c r="A9" s="3" t="s">
        <v>55</v>
      </c>
    </row>
    <row r="10" spans="1:1" ht="14.25" customHeight="1" x14ac:dyDescent="0.25">
      <c r="A10" s="3" t="s">
        <v>56</v>
      </c>
    </row>
    <row r="11" spans="1:1" ht="24" customHeight="1" x14ac:dyDescent="0.25">
      <c r="A11" s="3" t="s">
        <v>57</v>
      </c>
    </row>
    <row r="12" spans="1:1" ht="24" customHeight="1" x14ac:dyDescent="0.25">
      <c r="A12" s="3" t="s">
        <v>58</v>
      </c>
    </row>
    <row r="13" spans="1:1" ht="24" customHeight="1" x14ac:dyDescent="0.25">
      <c r="A13" s="3" t="s">
        <v>59</v>
      </c>
    </row>
    <row r="14" spans="1:1" ht="24" customHeight="1" x14ac:dyDescent="0.25">
      <c r="A14" s="3" t="s">
        <v>60</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MATRIZ PARA APROBAR</vt:lpstr>
      <vt:lpstr>DEPENDENCIAS</vt:lpstr>
      <vt:lpstr>PROPOSITOS</vt:lpstr>
      <vt:lpstr>PROGRAMA</vt:lpstr>
      <vt:lpstr>OBJETIVOS</vt:lpstr>
      <vt:lpstr>PROYECTO</vt:lpstr>
      <vt:lpstr>PLANES</vt:lpstr>
      <vt:lpstr>listadependencia</vt:lpstr>
      <vt:lpstr>listaobjetivos</vt:lpstr>
      <vt:lpstr>listaplanes</vt:lpstr>
      <vt:lpstr>listaprograma</vt:lpstr>
      <vt:lpstr>listapropositos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GILMA JANNETH</dc:creator>
  <cp:lastModifiedBy>HP</cp:lastModifiedBy>
  <cp:lastPrinted>2020-12-30T15:01:42Z</cp:lastPrinted>
  <dcterms:created xsi:type="dcterms:W3CDTF">2020-03-17T21:47:16Z</dcterms:created>
  <dcterms:modified xsi:type="dcterms:W3CDTF">2021-01-20T22:55:40Z</dcterms:modified>
</cp:coreProperties>
</file>