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Fercho\Documentos\UAESP\Pagina WWW\"/>
    </mc:Choice>
  </mc:AlternateContent>
  <xr:revisionPtr revIDLastSave="0" documentId="13_ncr:1_{76DC0C39-AD40-410F-85D1-0F294BE9E6D1}" xr6:coauthVersionLast="46" xr6:coauthVersionMax="46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MATRIZ PARA APROBAR" sheetId="10" r:id="rId1"/>
    <sheet name="Hoja1" sheetId="11" r:id="rId2"/>
    <sheet name="DEPENDENCIAS" sheetId="2" state="hidden" r:id="rId3"/>
    <sheet name="PROPOSITOS" sheetId="3" r:id="rId4"/>
    <sheet name="PROGRAMA" sheetId="4" state="hidden" r:id="rId5"/>
    <sheet name="OBJETIVOS" sheetId="5" r:id="rId6"/>
    <sheet name="PROYECTO" sheetId="9" state="hidden" r:id="rId7"/>
    <sheet name="PLANES" sheetId="6" state="hidden" r:id="rId8"/>
  </sheets>
  <externalReferences>
    <externalReference r:id="rId9"/>
    <externalReference r:id="rId10"/>
  </externalReferences>
  <definedNames>
    <definedName name="_xlnm._FilterDatabase" localSheetId="0" hidden="1">'MATRIZ PARA APROBAR'!$A$5:$CH$242</definedName>
    <definedName name="listadependencia">DEPENDENCIAS!$A$2:$A$11</definedName>
    <definedName name="listames">#REF!</definedName>
    <definedName name="listaobjetivos">OBJETIVOS!$A$2:$A$9</definedName>
    <definedName name="listaplanes">PLANES!$A$2:$A$20</definedName>
    <definedName name="listaprograma">PROGRAMA!$A$2:$A$6</definedName>
    <definedName name="listapropositos">PROPOSITOS!$A$2:$A$5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7" i="10" l="1"/>
  <c r="BP6" i="10"/>
  <c r="BQ12" i="10" l="1"/>
  <c r="BQ13" i="10"/>
  <c r="BQ9" i="10" l="1"/>
  <c r="Q86" i="10" l="1"/>
  <c r="Q85" i="10"/>
  <c r="Q84" i="10"/>
  <c r="Q82" i="10"/>
  <c r="Q81" i="10"/>
  <c r="Z72" i="10" l="1"/>
  <c r="BF72" i="10" s="1"/>
  <c r="Z71" i="10"/>
  <c r="BJ71" i="10" s="1"/>
  <c r="Z70" i="10"/>
  <c r="BF70" i="10" s="1"/>
  <c r="Q76" i="10"/>
  <c r="AD70" i="10" l="1"/>
  <c r="AL72" i="10"/>
  <c r="BB72" i="10"/>
  <c r="AT72" i="10"/>
  <c r="AD72" i="10"/>
  <c r="BJ72" i="10"/>
  <c r="AT70" i="10"/>
  <c r="AH71" i="10"/>
  <c r="AH72" i="10"/>
  <c r="AX71" i="10"/>
  <c r="AX72" i="10"/>
  <c r="BJ70" i="10"/>
  <c r="AL70" i="10"/>
  <c r="AP71" i="10"/>
  <c r="BB70" i="10"/>
  <c r="BF71" i="10"/>
  <c r="AH70" i="10"/>
  <c r="AL71" i="10"/>
  <c r="AP72" i="10"/>
  <c r="AX70" i="10"/>
  <c r="BB71" i="10"/>
  <c r="AD71" i="10"/>
  <c r="AP70" i="10"/>
  <c r="AT71" i="10"/>
  <c r="BQ47" i="10" l="1"/>
  <c r="BQ48" i="10"/>
  <c r="BQ49" i="10"/>
  <c r="BQ50" i="10"/>
  <c r="BQ51" i="10"/>
  <c r="BQ41" i="10"/>
  <c r="BQ42" i="10"/>
  <c r="BQ43" i="10"/>
  <c r="BQ44" i="10"/>
  <c r="BQ45" i="10"/>
  <c r="BQ46" i="10"/>
  <c r="BQ52" i="10"/>
  <c r="BQ53" i="10"/>
  <c r="BQ54" i="10"/>
  <c r="BQ55" i="10"/>
  <c r="BQ56" i="10"/>
  <c r="BQ57" i="10"/>
  <c r="BQ58" i="10"/>
  <c r="BQ59" i="10"/>
  <c r="BQ60" i="10"/>
  <c r="BQ61" i="10"/>
  <c r="BQ62" i="10"/>
  <c r="BN15" i="10" l="1"/>
  <c r="BO15" i="10" s="1"/>
  <c r="BP15" i="10"/>
  <c r="BN16" i="10"/>
  <c r="BO16" i="10" s="1"/>
  <c r="BP16" i="10"/>
  <c r="BN17" i="10"/>
  <c r="BO17" i="10" s="1"/>
  <c r="BP17" i="10"/>
  <c r="BN18" i="10"/>
  <c r="BO18" i="10" s="1"/>
  <c r="BP18" i="10"/>
  <c r="BN19" i="10"/>
  <c r="BO19" i="10" s="1"/>
  <c r="BP19" i="10"/>
  <c r="BN20" i="10"/>
  <c r="BO20" i="10" s="1"/>
  <c r="BP20" i="10"/>
  <c r="BN21" i="10"/>
  <c r="BO21" i="10" s="1"/>
  <c r="BP21" i="10"/>
  <c r="BN22" i="10"/>
  <c r="BO22" i="10" s="1"/>
  <c r="BP22" i="10"/>
  <c r="BN23" i="10"/>
  <c r="BO23" i="10" s="1"/>
  <c r="BP23" i="10"/>
  <c r="BN24" i="10"/>
  <c r="BO24" i="10" s="1"/>
  <c r="BP24" i="10"/>
  <c r="BN25" i="10"/>
  <c r="BO25" i="10" s="1"/>
  <c r="BP25" i="10"/>
  <c r="BN26" i="10"/>
  <c r="BO26" i="10" s="1"/>
  <c r="BP26" i="10"/>
  <c r="BN27" i="10"/>
  <c r="BO27" i="10" s="1"/>
  <c r="BP27" i="10"/>
  <c r="BN28" i="10"/>
  <c r="BO28" i="10" s="1"/>
  <c r="BP28" i="10"/>
  <c r="BN29" i="10"/>
  <c r="BO29" i="10" s="1"/>
  <c r="BP29" i="10"/>
  <c r="BN30" i="10"/>
  <c r="BO30" i="10" s="1"/>
  <c r="BP30" i="10"/>
  <c r="BN31" i="10"/>
  <c r="BO31" i="10" s="1"/>
  <c r="BP31" i="10"/>
  <c r="BN32" i="10"/>
  <c r="BO32" i="10" s="1"/>
  <c r="BP32" i="10"/>
  <c r="BN33" i="10"/>
  <c r="BO33" i="10" s="1"/>
  <c r="BP33" i="10"/>
  <c r="BN34" i="10"/>
  <c r="BO34" i="10" s="1"/>
  <c r="BP34" i="10"/>
  <c r="BN35" i="10"/>
  <c r="BO35" i="10" s="1"/>
  <c r="BP35" i="10"/>
  <c r="BN36" i="10"/>
  <c r="BO36" i="10" s="1"/>
  <c r="BP36" i="10"/>
  <c r="BN37" i="10"/>
  <c r="BO37" i="10" s="1"/>
  <c r="BP37" i="10"/>
  <c r="BN38" i="10"/>
  <c r="BO38" i="10" s="1"/>
  <c r="BP38" i="10"/>
  <c r="BN39" i="10"/>
  <c r="BO39" i="10" s="1"/>
  <c r="BP39" i="10"/>
  <c r="BN40" i="10"/>
  <c r="BO40" i="10" s="1"/>
  <c r="BP40" i="10"/>
  <c r="BQ15" i="10"/>
  <c r="BQ16" i="10"/>
  <c r="BQ17" i="10"/>
  <c r="BQ18" i="10"/>
  <c r="BQ19" i="10"/>
  <c r="BQ20" i="10"/>
  <c r="BQ21" i="10"/>
  <c r="BQ22" i="10"/>
  <c r="BQ23" i="10"/>
  <c r="BQ24" i="10"/>
  <c r="BQ25" i="10"/>
  <c r="BQ26" i="10"/>
  <c r="BQ27" i="10"/>
  <c r="BQ28" i="10"/>
  <c r="BQ29" i="10"/>
  <c r="BQ30" i="10"/>
  <c r="BQ31" i="10"/>
  <c r="BQ32" i="10"/>
  <c r="BQ33" i="10"/>
  <c r="BQ34" i="10"/>
  <c r="BQ35" i="10"/>
  <c r="BQ36" i="10"/>
  <c r="BQ37" i="10"/>
  <c r="BQ38" i="10"/>
  <c r="BQ39" i="10"/>
  <c r="BQ40" i="10"/>
  <c r="BP8" i="10" l="1"/>
  <c r="BP10" i="10"/>
  <c r="BP11" i="10"/>
  <c r="BP14" i="10"/>
  <c r="BN14" i="10"/>
  <c r="BO14" i="10" s="1"/>
  <c r="BQ14" i="10"/>
  <c r="BN8" i="10"/>
  <c r="BO8" i="10" s="1"/>
  <c r="BN10" i="10"/>
  <c r="BO10" i="10" s="1"/>
  <c r="BN11" i="10"/>
  <c r="BO11" i="10" s="1"/>
  <c r="BQ8" i="10"/>
  <c r="BQ10" i="10"/>
  <c r="BQ11" i="10"/>
  <c r="BN6" i="10" l="1"/>
  <c r="BO6" i="10" s="1"/>
  <c r="BQ6" i="10"/>
  <c r="BN7" i="10"/>
  <c r="BO7" i="10" s="1"/>
  <c r="BQ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Hermes Humberto Forero Moreno</author>
    <author>Admin</author>
  </authors>
  <commentList>
    <comment ref="J6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Recuros apropiados vigencia 2021 Interventoria Hospitalarios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6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Recuros apropiados vigencia 2021 Interventoria Hospitalarios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Recuros apropiados vigencia 2021 Interventoria Hospitalarios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6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Recuros apropiados vigencia 2021 Interventoria Hospitalarios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el form,ato de fechas es dd/mm/aaaa</t>
        </r>
      </text>
    </comment>
  </commentList>
</comments>
</file>

<file path=xl/sharedStrings.xml><?xml version="1.0" encoding="utf-8"?>
<sst xmlns="http://schemas.openxmlformats.org/spreadsheetml/2006/main" count="1073" uniqueCount="400">
  <si>
    <t>DEPENDENCIA</t>
  </si>
  <si>
    <t>RECURSOS ASIGNADOS</t>
  </si>
  <si>
    <t>ENERO</t>
  </si>
  <si>
    <t>OBJETIVOS ESTRATEGICOS</t>
  </si>
  <si>
    <t>FECHA DE INICIO</t>
  </si>
  <si>
    <t>FECHA FINAL</t>
  </si>
  <si>
    <t>PROYECTO</t>
  </si>
  <si>
    <t>RECURSOS EJECUTADOS</t>
  </si>
  <si>
    <t>PROGRAMA</t>
  </si>
  <si>
    <t>PLAN DE DESARROLLO</t>
  </si>
  <si>
    <t>PROPÓSITO</t>
  </si>
  <si>
    <t>LÍNEA BASE</t>
  </si>
  <si>
    <t>ARTICULACIÓN CON OTROS PLANES DE LA ENTIDAD</t>
  </si>
  <si>
    <t>PRESUPUESTO
(En caso de que exista)</t>
  </si>
  <si>
    <t xml:space="preserve">ACTIVIDAD PRINCIPAL
</t>
  </si>
  <si>
    <t xml:space="preserve">PRODUCTO ESPERADO
</t>
  </si>
  <si>
    <t>% IMPACTO DE LA ACTIVIDAD EN EL PROYECTO</t>
  </si>
  <si>
    <t>TAREAS</t>
  </si>
  <si>
    <t>ENTREGABLE DE LA TAREA</t>
  </si>
  <si>
    <t xml:space="preserve">% DE EJECUCION DE LA TAREA* </t>
  </si>
  <si>
    <t>DESCRIPCION Y 
EVIDENCIA DE LA TAREA **</t>
  </si>
  <si>
    <t>ANÁLISIS DE EJECUCIÓN PARA LA VIGENCIA</t>
  </si>
  <si>
    <t>% DE EJECUCIÓN ACUMULADO  POR TAREA</t>
  </si>
  <si>
    <t>% DE EJECUCIÓN ACUMULADO  POR ACTIVIDAD</t>
  </si>
  <si>
    <t>ACUMULADO DE RECURSOS POR  EJECUTAR</t>
  </si>
  <si>
    <t xml:space="preserve">% PROGRAMADO </t>
  </si>
  <si>
    <t>PLAN ESTRATEGICO</t>
  </si>
  <si>
    <t>PLAN DE ACCION</t>
  </si>
  <si>
    <t xml:space="preserve"> </t>
  </si>
  <si>
    <t>OFICINA ASESORA DE PLANEACION - OAP</t>
  </si>
  <si>
    <t>OFICINA ASESORA DE COMUNICACIONES - OAC</t>
  </si>
  <si>
    <t>OFICINA ASESORA DE TECNOLOGIAS DE LA INFORMACION Y COMUNICACIONES - TIC</t>
  </si>
  <si>
    <t>OFICINA DE CONTROL INTERNO - OCI</t>
  </si>
  <si>
    <t>SUBDIRECCION ADMINISTRATIVA Y FINANCIERA - SAF</t>
  </si>
  <si>
    <t>SUBDIRECCION DE ASUNTOS LEGALES - SAL</t>
  </si>
  <si>
    <t>SUBDIRECCION DE APROVECHAMIENTO - SAP</t>
  </si>
  <si>
    <t>SUBDIRECCION DE DISPOSICION FINAL - SDF</t>
  </si>
  <si>
    <t>SUBDIRECCION DE RECOLECCIÓN BARRIDO Y LIMPIEZA - SRBL</t>
  </si>
  <si>
    <t>SUBDIRECCION DE SERVICIOS FUENRARIOS Y ALUMRADO PÚBLICO</t>
  </si>
  <si>
    <t>PROPOSITOS</t>
  </si>
  <si>
    <t>Construir Bogotá - Región con gobierno abierto, transparente y ciudadanía consciente.</t>
  </si>
  <si>
    <t>Hacer un nuevo contrato social con igualdad de oportunidades para la inclusión social, productiva y política</t>
  </si>
  <si>
    <t>Cambiar nuestros hábitos de vida para reverdecer a Bogotá y adaptarnos y mitigar la crisis climática.</t>
  </si>
  <si>
    <t>Inspirar confianza y legitimidad para vivir sin miedo y ser epicentro de cultura ciudadana, paz y reconciliación.</t>
  </si>
  <si>
    <t>Gestión Pública Efectiva</t>
  </si>
  <si>
    <t>Subsidios y Transferencias para la equidad</t>
  </si>
  <si>
    <t>Provisión y mejoramiento de servicios públicos</t>
  </si>
  <si>
    <t>Ecoeficiencia, reciclaje, manejo de residuos e inclusión de la población recicladora</t>
  </si>
  <si>
    <t>Espacio público más seguro y construido colectivamente</t>
  </si>
  <si>
    <t>Plan Institucional de Archivos de la Entidad -PINAR</t>
  </si>
  <si>
    <t>Plan Anual de Adquisiciones</t>
  </si>
  <si>
    <t>Plan anual de vacantes</t>
  </si>
  <si>
    <t>Plan previsión de recursos humanos</t>
  </si>
  <si>
    <t>Plan Estratégico de Talento Humano</t>
  </si>
  <si>
    <t>Plan Institucional de Capacitación</t>
  </si>
  <si>
    <t>Plan de incentivos institucionales</t>
  </si>
  <si>
    <t>Plan de Trabajo Anual en Seguridad y Salud en el Trabajo</t>
  </si>
  <si>
    <t>Plan Anticorrupción y de Atención al Ciudadano</t>
  </si>
  <si>
    <t>Plan Estratégico de Tecnologías de la Información y las Comunicaciones -PETI</t>
  </si>
  <si>
    <t>Plan de Tratamiento de Riesgos de Seguridad y Privacidad de la Información</t>
  </si>
  <si>
    <t>Plan de Seguridad y Privacidad de la Información</t>
  </si>
  <si>
    <t>N/A</t>
  </si>
  <si>
    <t>PLANES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</si>
  <si>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</si>
  <si>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</si>
  <si>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</si>
  <si>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</si>
  <si>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</si>
  <si>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</si>
  <si>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</si>
  <si>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</si>
  <si>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</si>
  <si>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</si>
  <si>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</si>
  <si>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7644 - Ampliación Gestión para la planeación, ampliación y revitalización de los servicios funerarios prestados en los cementerios de propiedad del distrito capital  Bogotá</t>
  </si>
  <si>
    <t>7569 - Transformación Gestión integral de residuos sólidos hacia una cultura de aprovechamiento y valorización de residuos en el distrito capital  Bogotá</t>
  </si>
  <si>
    <t>7652 - Fortalecimiento gestión para la eficiencia energética del servicio de alumbrado público  Bogotá</t>
  </si>
  <si>
    <t>7628 - Fortalecimiento efectivo en la gestión institucional  Bogotá</t>
  </si>
  <si>
    <t>7660 _ Mejoramiento Subenciones y ayudas para dar acceso a los servicios funerarios del distrito destinadas a la población en condición de vulnerabilidad  Bogotá</t>
  </si>
  <si>
    <t>FORTALECIMIENTO INSTITUCIONAL</t>
  </si>
  <si>
    <t>PARTICIPACIÓN CIUDADANA</t>
  </si>
  <si>
    <t>ECONOMÍA CIRCULAR EN EL MANEJO INTEGRAL DE RESIDUOS</t>
  </si>
  <si>
    <t>CULTURA CIUDADANA</t>
  </si>
  <si>
    <t>GESTIÓN DE ALUMBRADO PÚBLICO</t>
  </si>
  <si>
    <t>GESTIÓN DE SERVICIOS FUNERARIOS</t>
  </si>
  <si>
    <t>Publicación de los procesos de contratación en el sistema de compra pública</t>
  </si>
  <si>
    <t>Seguimiento a las politicas de MIPG  de la Subdirección de Asuntos Legales</t>
  </si>
  <si>
    <t>Soporte estratégico para la toma de decisiones, agregando valor al desempeño institucional de la UAESP.</t>
  </si>
  <si>
    <t>Incrementar en 1,5 puntos porcentuales el indice de desempeño institucional para el 2021.</t>
  </si>
  <si>
    <t>100% Informes de auditoría interna realizados y divulgados</t>
  </si>
  <si>
    <t>80% de No Conformidades tratadas por los procesos de la Entidad.</t>
  </si>
  <si>
    <t>80% de las Acciones Correctivas evaluadas como cerradas, respecto a programación de cierre, producto de auditorías internas y externas</t>
  </si>
  <si>
    <t>• Matriz de Diagnostico de brechas
• Solicitud de creación y/o modificación de documentos el procedimientos, si es necesario, producto de análisis</t>
  </si>
  <si>
    <t xml:space="preserve">• Pruebas piloto del funcionamiento de PM de forma sistematizada.
• Procedimientos ajustados, conforme a operacionalización sistematizada. </t>
  </si>
  <si>
    <t>• Email de solicitud de presentación dentro de los 10 días (si aplica)
• Plan de Mejoramiento  Interno Actualizado
• Plan de Mejoramiento publicado en página WEB</t>
  </si>
  <si>
    <t>• Plan de Mejoramiento  Interno Actualizado
• Plan de mejoramiento publicado en página WEB</t>
  </si>
  <si>
    <t>Asesoría y formulación de recomendaciones con alcance preventivo y  de fomento a la cultura del control</t>
  </si>
  <si>
    <t>80% de actividades de prevención desarrolladas</t>
  </si>
  <si>
    <t>80% Acompañamientos efectuados, según solicitud y demanda.</t>
  </si>
  <si>
    <t>100% Actividades de prevención y fomento de la cultura del control realizados (Plan de Mejoramiento, Ejercicio de Auditorías, Campaña PAA, Controles por Procedimientos)</t>
  </si>
  <si>
    <t>• Actividades realizadas frente elementos de control referentes a la "Planificación" y propósito de  "auditorias internas"</t>
  </si>
  <si>
    <t>• Matriz de respuesta a entes de control actualizada y estados comunicados a lideres de proceso.
• Registros de comunicación a lideres de proceso frente a requerimientos, rendición de la Cuenta, entre otros.</t>
  </si>
  <si>
    <t>Implementación del MSPI dentro de la Entidad</t>
  </si>
  <si>
    <t>Repositorio de documentos y archivos de la Entidad 
(Fase II)</t>
  </si>
  <si>
    <t>Sensibilizar en el uso de la herramienta de mesa de ayuda al personal de la entidad.</t>
  </si>
  <si>
    <t>MIPG - Mapa de riesgos de Seguridad Digital</t>
  </si>
  <si>
    <t>MIPG - Politica de Gobierno Digital</t>
  </si>
  <si>
    <t xml:space="preserve">Actualización de los documentos del Plan de Seguridad y Privacidad de la Información, de acuerdo a los lineamientos del MinTic </t>
  </si>
  <si>
    <t xml:space="preserve">Herramienta desarrollada y entregada
</t>
  </si>
  <si>
    <t>Implementación del DRP - Plan de Recuperación de Desastres</t>
  </si>
  <si>
    <t>Seguimiento a la matriz de riesgos de seguridad digital</t>
  </si>
  <si>
    <t xml:space="preserve">Datos Abiertos: Registro y/o actualización de DataSet
</t>
  </si>
  <si>
    <t xml:space="preserve">Herramienta de software desarrollada y entregada
</t>
  </si>
  <si>
    <t xml:space="preserve">1. Reuniones con el equipo
</t>
  </si>
  <si>
    <t>1. Servicios en la nube</t>
  </si>
  <si>
    <t>1. Realizar reuniones para el seguimiento de los riesgos de seguridad digital</t>
  </si>
  <si>
    <t xml:space="preserve">1. Realizar reuniones con las dependencias (si aplica).
.
</t>
  </si>
  <si>
    <t>3. Publicación DataSet en el Portal: datosabaiertosbogota.gov.co</t>
  </si>
  <si>
    <t>Actas de reunión</t>
  </si>
  <si>
    <t>Procedimientos realizados</t>
  </si>
  <si>
    <t>Documentos realizados</t>
  </si>
  <si>
    <t xml:space="preserve">Diseño </t>
  </si>
  <si>
    <t>Herramienta desarrollada</t>
  </si>
  <si>
    <t xml:space="preserve">Acta de entrega y listado de asistencia </t>
  </si>
  <si>
    <t>DRP implementado</t>
  </si>
  <si>
    <t>Listado de sensibilizaciones</t>
  </si>
  <si>
    <t>Matriz con el seguimiento</t>
  </si>
  <si>
    <t>Acta de reunión</t>
  </si>
  <si>
    <t>Equipos en el puesto fisico</t>
  </si>
  <si>
    <t>Hoja de vida del computador</t>
  </si>
  <si>
    <t>Acta de entrega</t>
  </si>
  <si>
    <t>31/11/2021</t>
  </si>
  <si>
    <t>Revisar y actualizar los instrumentos archivísticos en cumplimiento del Decreto 1080 del 2015</t>
  </si>
  <si>
    <t xml:space="preserve">Formular y gestionar un plan de trasferencias documentales primarias de las vigencias 2012 a 2019.
</t>
  </si>
  <si>
    <t>2 puntos de atencion presencial en funcionamiento.</t>
  </si>
  <si>
    <t>Actualizar los procedimientos de gestion documental</t>
  </si>
  <si>
    <t>Actualizar PGD (Programa de Gestion Documental)</t>
  </si>
  <si>
    <t>Actualizar el PINAR (Plan Institucional de Archvo)</t>
  </si>
  <si>
    <t>Aprobacion de TRD por el Comité Interno de Archivo</t>
  </si>
  <si>
    <t xml:space="preserve">TRD Convalidadas por el Consejo Distrital de Archivo </t>
  </si>
  <si>
    <t>Expedientes Digitalizados como resultado de las trasferencias primarias en un 50%/20%.</t>
  </si>
  <si>
    <t>Consolidacion de los invetarios del archivo central producto de las trasferencias documentales primarias.</t>
  </si>
  <si>
    <t>Cumplir los requisitos del Sistema  para obtener una evaluacion del 90/100.</t>
  </si>
  <si>
    <t>Ejecutar el plan de mantenimiento en el 90%.</t>
  </si>
  <si>
    <t>Adecuar la sede para atencion al usuario.</t>
  </si>
  <si>
    <t>Documentacion actualizada y aprobada.</t>
  </si>
  <si>
    <t>Oficina/s dotadas con normatividad vigente, para la atencion de la ciudadania de las diferentes poblaciones.</t>
  </si>
  <si>
    <t>Canales de atencion virtuales en optima operacion y funcionamiento.</t>
  </si>
  <si>
    <t>Documentos actualizados</t>
  </si>
  <si>
    <t>Trasferencias relizadas</t>
  </si>
  <si>
    <t>Expedientes Digitalizados</t>
  </si>
  <si>
    <t>Inventario FUID</t>
  </si>
  <si>
    <t>Actas - Correos</t>
  </si>
  <si>
    <t>Estados financieros</t>
  </si>
  <si>
    <t>Conciliaciones</t>
  </si>
  <si>
    <t>Actividades ejecutadas según programación</t>
  </si>
  <si>
    <t>Plan ejecutado</t>
  </si>
  <si>
    <t>Sede habilitada para atencion.</t>
  </si>
  <si>
    <t xml:space="preserve">Seguimiento a políticas públicas </t>
  </si>
  <si>
    <t>Seguimiento al PAAC</t>
  </si>
  <si>
    <t xml:space="preserve">Informes de seguimiento del PAAC </t>
  </si>
  <si>
    <t xml:space="preserve">No. de politicas publicas en las que tenemos acciones contenidas en los planes de acción. </t>
  </si>
  <si>
    <t>Porcentaje de cumplimiento de PAAC vigencia 2020</t>
  </si>
  <si>
    <t>Verificar la información del reporte de las actividades adelantadas por la UAESP, en el marco del seguimiento a las políticas públicas</t>
  </si>
  <si>
    <t>Verificar el cumplimiento del PAAC</t>
  </si>
  <si>
    <t>Garantizar la implementación de los proyectos establecidos en el PGIRS para el 2021</t>
  </si>
  <si>
    <t xml:space="preserve">Cumplir con la implementación de los proyectos establecidos en el PGIRS para el 2021 </t>
  </si>
  <si>
    <t>Implementar los proyectos contenidos en los siguientes programas en los que tiene competencia la Subdirección: 1. Programa Instituciional para la prestación del servicio, 2. Programa de Recolección, Transporte y Transferencia, 3. Programas de Barrido y Limpieza 4. Programa de lavado de áreas públicas, 5. Programa de Corte de Césped y Poda de árboles, 6. Programa de residuos especiales, 7. Programa de ruralidad, 8. Programa de Gestión del Riesgo</t>
  </si>
  <si>
    <t>Informe de seguimiento al PGIRS</t>
  </si>
  <si>
    <t>Garantizar la operación de  recolección, barrido y limpieza de los residuos sólidos al sitio de disposición final, en el marco de lo dispuesto en el PGIRS; y la supervisión de la recolección, transporte y almacenamiento temporal para disposición final de los residuos hospitalarios y similares generados en el Distrito Capital.</t>
  </si>
  <si>
    <t xml:space="preserve">Garantizar el cumplimiento de las Instancias de Coordinación enfocadas en el desarrollo del Decreto Distrital 190 de 2006 (PMIRS) y sus modificaciones 
</t>
  </si>
  <si>
    <t>Cumplimiento al seguimiento del Plan Maestro  Integral de Residuos Sólidos</t>
  </si>
  <si>
    <t>Acta de comité suscrita y aprobada</t>
  </si>
  <si>
    <t>Realizar seguimiento a la separación, traslado del material de rechazo (RSO) y acopio transitorio de los residuos de construcción y demolición – RCD que están mezclados y provienen de los puntos críticos y/o de arrojo clandestino de la ciudad de Bogotá.</t>
  </si>
  <si>
    <t>Cumplimiento actividades asociadas al laudo arbitral por parte del operador del RSDJ</t>
  </si>
  <si>
    <t>Efectuar segumiento a los compromisos del Operador CGR según el laudo Arbitral</t>
  </si>
  <si>
    <t xml:space="preserve">Desarrollo e implementación de un modulo de gestión para automatización de los procesos presupuestales de la Oficina Asesora de Planeación - OAP </t>
  </si>
  <si>
    <t>• Registros en Calendario OCI
• Actas de visita. 
• Registros de alertas, acompañamientos, asesorías o recomendaciones</t>
  </si>
  <si>
    <t>Actualizacion de la documentacion al 80%.</t>
  </si>
  <si>
    <t>Actualizar la documentacion del proceso de servicio al ciudadano, con su debida aprobacion.</t>
  </si>
  <si>
    <t>TRD Convalidadas por el Consejo Distrital de Archivo Unificar en solo producto</t>
  </si>
  <si>
    <t>Trasferencias relizadas en un 20% de acuerdo al plan. Unificar en un solo producto.</t>
  </si>
  <si>
    <t>Seguimiento a la funcionalidad del sistema SI CAPITAL segun requerimientos.
(aclarar)</t>
  </si>
  <si>
    <t>Realizar cierres oportunos de los modulos que integran el sistema SI CAPITAL 
(aclarar)</t>
  </si>
  <si>
    <t>Realizar conciliaciones al interior de la SAF.
(aclarar)</t>
  </si>
  <si>
    <t>Plan de Integridad Ejecutado en un 90% Unificar</t>
  </si>
  <si>
    <t>Plan de intervención para el mejoramiento del clima laboral, ejecutado en un 90% Unificar</t>
  </si>
  <si>
    <t>Plan de  Capacitación  Ejecutado en  un  90% Unificar</t>
  </si>
  <si>
    <t>Plan de Bienestar Ejecutado en un 90% Unificar</t>
  </si>
  <si>
    <t>Plan de mantenimiento ejecutado al 90% Unificar</t>
  </si>
  <si>
    <t>10% Unificar</t>
  </si>
  <si>
    <t>Seguimiento a amedidas de compensacion
- Resolución CAR 2320 de 2014, Artículo 5:
• Medida # 5 -  Saneamiento básico - Garantizar el 100 % de cobertura del servicio de alcantarillado de la vereda Mochuelo alto y  bajo.</t>
  </si>
  <si>
    <t xml:space="preserve">Seguimiento a amedidas de compensacion
- Resolución CAR 2320 de 2014, Artículo 5:
• Medida # 8 y 9-  CDC y Jardín Infantil barrio los Paticos Mochuelo Bajo. </t>
  </si>
  <si>
    <t xml:space="preserve">Garantizar el cumplimiento de las Instancias de Coordinación enfocadas en el desarrollo del Decreto Distrital 500 de 2003 y sus modificaciones </t>
  </si>
  <si>
    <t>Modernización a tecnologia LED  de 21,334 Luminarias  durante el 2021 en algunas Zonas del Distrito Capital</t>
  </si>
  <si>
    <t>Reponer los activos del servicio de alumbrado público asociados a zonas de cesión del Distrito Capital activos denominados Nivel 0, que estén en falla  y no sean reparados como parte de la operación y mantenimiento del sistema.</t>
  </si>
  <si>
    <t>Cumplimiento de la Resolución 233 de 2018 de la Secretaría General</t>
  </si>
  <si>
    <t>21,334 luminarias modernizadas en tecnologia LED.</t>
  </si>
  <si>
    <t>2 informes de Reposición de los activos del servicio de alumbrado público asociados a zonas de cesión del Distrito Capital activos denominados Nivel 0, que estén en falla y no sean reparados como parte de la operación y mantenimiento del sistema.</t>
  </si>
  <si>
    <t>Cumplimiento al seguimiento del MUAP a través del Comité de Alumbrado Público del Distrito Capital</t>
  </si>
  <si>
    <t>Establecer plan de Modernización con el operador de red, en compañía de la Interventoria.</t>
  </si>
  <si>
    <t>Realizar seguimiento a la autorización de los Subsidios Funerarios</t>
  </si>
  <si>
    <t>Presentar 12 informes   avance de Modernización en el servicio de alumbrado público de Bogotá.</t>
  </si>
  <si>
    <t>Presentar 2 informes de Reposición de los activos del servicio de alumbrado público asociados a zonas de cesión del Distrito Capital activos denominados Nivel 0, que estén en falla y no sean reparados como parte de la operación y mantenimiento del sistema.</t>
  </si>
  <si>
    <t>Presentar 12 informes de supervisión, control y ejecución.</t>
  </si>
  <si>
    <t>Presentar 12 informes de seguimiento  a la autorización de los Subsidios Funerarios</t>
  </si>
  <si>
    <t xml:space="preserve"> Realizar estudios para la contratacion de la implementación del nuevo modelo de gestión integral de residuos sólidos  en disposición final </t>
  </si>
  <si>
    <t>Realizar Seguimiento al cumplimiento del laudo arbitral por parte del operador del RSDJ</t>
  </si>
  <si>
    <t xml:space="preserve">Informe mensual de seguimiento a la autorización de los Subsidios Funerarios otorgados </t>
  </si>
  <si>
    <t>Autorizar 3.396 subsidios funerarios a población en condición de vulnerabilidad
Redactar.</t>
  </si>
  <si>
    <t>Desarrollar el Plan estrategico de comunicaciones implementado trabajo periodostico.</t>
  </si>
  <si>
    <r>
      <rPr>
        <sz val="11"/>
        <color theme="1"/>
        <rFont val="Calibri"/>
        <family val="2"/>
      </rPr>
      <t>• M</t>
    </r>
    <r>
      <rPr>
        <sz val="11"/>
        <color theme="1"/>
        <rFont val="Arial"/>
        <family val="2"/>
      </rPr>
      <t xml:space="preserve">atriz de seguimientocas. (mensual)                                           </t>
    </r>
    <r>
      <rPr>
        <sz val="14"/>
        <color theme="1"/>
        <rFont val="Arial"/>
        <family val="2"/>
      </rPr>
      <t>•</t>
    </r>
    <r>
      <rPr>
        <sz val="11"/>
        <color theme="1"/>
        <rFont val="Arial"/>
        <family val="2"/>
      </rPr>
      <t xml:space="preserve"> Tabla de piezas. (mensual)</t>
    </r>
  </si>
  <si>
    <t>Realiza seguimiento mensual de impactos en medios de comunicación externos, categorizando los contenidos generados .</t>
  </si>
  <si>
    <t xml:space="preserve">Matriz de monitoreo de medios 
</t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</si>
  <si>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Arial"/>
        <family val="2"/>
      </rPr>
      <t xml:space="preserve">Generar matriz balance seguimiento indicadores acciones periodisticas. (mensual)                                           </t>
    </r>
    <r>
      <rPr>
        <sz val="14"/>
        <color theme="1"/>
        <rFont val="Arial"/>
        <family val="2"/>
      </rPr>
      <t>•</t>
    </r>
    <r>
      <rPr>
        <sz val="11"/>
        <color theme="1"/>
        <rFont val="Arial"/>
        <family val="2"/>
      </rPr>
      <t xml:space="preserve"> Tabla de piezas internas y externas. (mensual)</t>
    </r>
  </si>
  <si>
    <t xml:space="preserve">Generar matriz de monitoreo de medios o informe. (mensual).
</t>
  </si>
  <si>
    <t xml:space="preserve">Relaizar el monitoreo diario de noticias en todos medios de comunicación,prensa, radio, television y pagina web.
</t>
  </si>
  <si>
    <t>Operación de bodegas de  reciclaje para la recepción y transformación de material aprovechable</t>
  </si>
  <si>
    <t>Centros de recepción de material aprovechable en operación</t>
  </si>
  <si>
    <t>PGIRS
CONPES 3874 de 2016</t>
  </si>
  <si>
    <t>Alquilar, adecuar y mantener en operación, bodegas de recepción y transformación de material aprovechable que son administradas por las organizaciones de recicladores</t>
  </si>
  <si>
    <t>Documento de seguimiento  de  la operación de las bodegas de reciclaje administradas por la UAESP</t>
  </si>
  <si>
    <t xml:space="preserve">Adecuación terrenos y  compra de tecnología y capital de trabajo para la transformación de materiales aprovechables </t>
  </si>
  <si>
    <t>Implementados proyectos de transformacion de material aprovechable</t>
  </si>
  <si>
    <t>Adecuación de terrenos y gestión de predios</t>
  </si>
  <si>
    <t xml:space="preserve">Documentos tècnicos de soporte (Actas de reuniòn,listas de asistencia, memorias de reuniòn). </t>
  </si>
  <si>
    <t>Determinación de tecnología y elementos necesarios</t>
  </si>
  <si>
    <t>Documento de determinacion de equipos y elementos</t>
  </si>
  <si>
    <t>Adquir de tecnología, equipos y elementos</t>
  </si>
  <si>
    <t>Documento de seguimeint al plan de adquisiciones</t>
  </si>
  <si>
    <t>Gestiòn de predios para la implementaciòn de proyectos  de aprovechamiento</t>
  </si>
  <si>
    <t>Documento de identificaciòn, justificaciòn y caracterizaciòn de predios  para la implementaciòn de proyectos de aprovechamiento</t>
  </si>
  <si>
    <t>DECRETO 190 DE 2004</t>
  </si>
  <si>
    <t xml:space="preserve">Identificar, caracterizar y  georreferenciar áreas potenciales para los predios  </t>
  </si>
  <si>
    <t>Compilaciòn de las àreas potenciales para los predios</t>
  </si>
  <si>
    <t>Adecuación de predios</t>
  </si>
  <si>
    <t>Documento de propuesta de predios para la implementaciòn de proyectos  de aprovechamiento</t>
  </si>
  <si>
    <t>Compra de 6 bodegas en María Paz para el desarrollo de proyectos de aprovechamiento</t>
  </si>
  <si>
    <t>Documentacion de compra de los predios</t>
  </si>
  <si>
    <t>Vinculación de organizaciones de recicladores en la separación y clasificación de RCD</t>
  </si>
  <si>
    <t>Disminución del impacto social y paisajistico de los RCD dispuestos de manera desordenada por el ciudadano</t>
  </si>
  <si>
    <t xml:space="preserve">Contratación y seguimiento a  organizaciones de recicladores para la operación de la separación de RCD y sensibilización al ciudadano </t>
  </si>
  <si>
    <t>Documentos de ejeccucion de actividades de separación de RCD y sensibilizacion al ciudadano</t>
  </si>
  <si>
    <t>Desarrollo de iniciativas de aprovechamiento de residuos organicos</t>
  </si>
  <si>
    <t>Implementadas iniciativas de aprovechamiento de residuos organicos</t>
  </si>
  <si>
    <t>Realizar las adecuaciones locativas, arquitectónicas y la construcción de la planta de transformación de residuos orgánicos, ubicada en la Localidad de Ciudad Bolivar, mochuelo alto, a fin de garantizar los procesos de aprovechamiento, estandarización y modernización tecnológica de las plantas de aprovechamiento de orgánicosde a cargo de la UAESP.</t>
  </si>
  <si>
    <t>Documento, bitacoras y actas de seguimiento a la adecuación del predio</t>
  </si>
  <si>
    <t xml:space="preserve">Construcciones de infraestructura (s) para aprovechamiento de residuos orgánicos, incluye esquemas de transporte </t>
  </si>
  <si>
    <t>Documentos de estudios,diseños y ejecución de infraestructura (s)</t>
  </si>
  <si>
    <t>Realización de estudios de caracterización de recicladores e investigación sobre la gestion de residuos</t>
  </si>
  <si>
    <t>Caracterizacion de poblacion recicladora y de los residuos organicos</t>
  </si>
  <si>
    <t>Realización de estudios de caracterización de residuos orgánicos</t>
  </si>
  <si>
    <t>Documento del Censo de Recicladores</t>
  </si>
  <si>
    <t>Realización de estudios de  investigación, desarrollo e innovación para la gestión de    residuos orgánicos</t>
  </si>
  <si>
    <t>Documentos de investigacion desarrollo e innovacion para la gestion de RSO</t>
  </si>
  <si>
    <t>Modernizacion tecnologia para la operación del servicio de aprovechamiento</t>
  </si>
  <si>
    <t>Avance en la modernizacion tecnologia para la operación del servicio de aprovechamiento</t>
  </si>
  <si>
    <t>Modernización para captura de datos del RURO y RUOR de la subdirección de aprovechamiento</t>
  </si>
  <si>
    <t>Sistema de captura de datos de RURO y RUOR para enlace con e sistema de infromacion de la SAP</t>
  </si>
  <si>
    <t>Compra de vehículos y herramientas de apoyo para la tecnificación de la población recicladores</t>
  </si>
  <si>
    <t>Documentos de entrega de vehiculos y herrameintas de apoyo</t>
  </si>
  <si>
    <t>Diseño y desarrollo de los proyectos de gerencia de datos y sistemas de información</t>
  </si>
  <si>
    <t>Documentos de acciones para la modernizacion tecnologia y gerencia de datos de la SAP</t>
  </si>
  <si>
    <t>Operación logistica para desarrolar eventos, actividades y proyectos del area de la aprovechamiento y soporte a la UAESP</t>
  </si>
  <si>
    <t>Contratación de flotilla para las áreas misionales recorridos y visitas a bodegas, proyectos y actividades sociales y técnicas</t>
  </si>
  <si>
    <t>Documentos de ejecucion de servicios de logistica y transporte</t>
  </si>
  <si>
    <t>Adquisición de material distintivo de la UAESP y servicios logísticos para desarrollar eventos y/o actividades de posicionamiento de la misma</t>
  </si>
  <si>
    <t>Campañas y acciones de visibilidad y posicionamiento</t>
  </si>
  <si>
    <t>Realización de actividades de sensibilizacion y  construccion de cultura ciudadana</t>
  </si>
  <si>
    <t>Implementaciòn y seguimiento de acciones de construcciòn de cultura ciudadana y promocion de la formalizacion de recicldores y organizaciones</t>
  </si>
  <si>
    <t>Convenio 443 de 2017
Corpovisionarios
Estudio de caracterización de NCU
PGIRS
CONPES 3874 de 2016</t>
  </si>
  <si>
    <t>Desarrollo de los proyectos y proceso de construcción de cultura ciudadana y  sensibilizaciones en manejo integral de residuos sólidos y los demas servicios a cargo de la UAESP</t>
  </si>
  <si>
    <t>Sensibilizaciones para la construcción de  cultura ciudana de los servicios a cargo de la UAESP</t>
  </si>
  <si>
    <t>Adquisición de material pedagógico para el desarrollo de actividades de formación acompañamiento y seguimiento en el  manejo de residuos sólidos y formalización de recicladores y organizaciones</t>
  </si>
  <si>
    <t>Documento de desarrollo de actividades de sensibilizacion y construccion de cultura</t>
  </si>
  <si>
    <t>Desarrollo de los procesos de Gestión Social Territorial formalización de recicladores y organizaciones actualización del censo y carnetización de recicladores de oficio basado en el Censo realizado por la Universidad Javeriana y registro RURO</t>
  </si>
  <si>
    <t>Informe de gestion social y verificaciones en campo para la inscripciòn en el RURO</t>
  </si>
  <si>
    <t>Fortalecimiento de organizaciones</t>
  </si>
  <si>
    <t>Implementaciòn y seguimiento de las actividades</t>
  </si>
  <si>
    <t>PGIRS
CONPES 3874 de 2016
Decreto 596 de 2016</t>
  </si>
  <si>
    <t>Estructuración de modelos de aprovechamiento de orgánicos y plásticos para la ciudad</t>
  </si>
  <si>
    <t>Modelos de aprovechamiento estructurados y en operación</t>
  </si>
  <si>
    <t>Desarrollo de proyectos estratégicos del manejo integral y aprovechamiento de residuos así como de proyectos de reciclaje aprovechamiento y tratamiento de residuos solidos</t>
  </si>
  <si>
    <t>Proyectos de aprovechamiento estructurados</t>
  </si>
  <si>
    <t>Desarrollo de proyectos estratégicos de fortalecimiento a organizaciones y comunidad para el manejo integral y aprovechamiento de residuos así como de proyectos de reciclaje aprovechamiento y tratamiento de residuos solidos</t>
  </si>
  <si>
    <t>Plan de fortalecimiento diseñado e implementado</t>
  </si>
  <si>
    <t>Desarrollo de los proyectos de innovación y politica publica en el aprovechamiento de residuos solidos</t>
  </si>
  <si>
    <t>Documentos de politica publica y propuesta de innovacion para la gestion de residuos</t>
  </si>
  <si>
    <t>1- Documento con los Estudios y diseños detallados a nivel de fase 3 y para disposición final de los residuos sólidos en el relleno sanitario predio Doña Juana localidad ciudad bolívar</t>
  </si>
  <si>
    <t>1.1. Adelantar el proceso de selección para la Contratacion de los estudios y diseños. 
1.2. Realizar el seguimiento a la ejecución de los estudios y diseños.</t>
  </si>
  <si>
    <t>1.1.  Proceso de selección para la Contratacion de los estudios y diseños.
1.2. Informes de supervisión sobre la ejecución de los estudios y diseños.</t>
  </si>
  <si>
    <t>2-  Documento con los Estudios de factibilidad para el sistema de aprovechamiento y valorización de residuos mediante el tratamiento térmico.</t>
  </si>
  <si>
    <t>2.1. Realizar el seguimiento a la ejecución de los estudios y diseños.</t>
  </si>
  <si>
    <t>2.1. Informes de supervisión sobre la ejecución de los estudios y diseños.</t>
  </si>
  <si>
    <t>3- Documento con los Estudios de factibilidad para el sistema de tratamiento de lixiviados del relleno sanitario Doña Juana del distrito capital, mediante el tratamiento térmico.</t>
  </si>
  <si>
    <t>3.1. Realizar el seguimiento a la ejecución de los estudios y diseños.</t>
  </si>
  <si>
    <t>3.1. Informes de supervisión sobre la ejecución de los estudios y diseños.</t>
  </si>
  <si>
    <t>Ejecución y seguimineto del Contrato suscrito para el manejo de los residuos provenientes de puntos críticos y/o arrojo clandestino del Distrito.</t>
  </si>
  <si>
    <t>Separar  y clasificar el  25% de los residuos provenientes de puntos criticos.</t>
  </si>
  <si>
    <t>1. Formatos diligenciados con la información correspondiente a los datos de recoleccion puntos criticos y RCD generados.
2. Informes de supervisión a la ejecución del contrato</t>
  </si>
  <si>
    <t>Evidencias de  seguimiento.</t>
  </si>
  <si>
    <t xml:space="preserve">Cumplimiento de las actividades asociadas al  plan de gestión social </t>
  </si>
  <si>
    <t xml:space="preserve">Suscripción y ejecución de Convenios de Educación con las Universidades Públicas (UNAD, UN, UPN y UDFJC). En donde se brindará hasta dos SMLMV por semestre a cada uno de los estudiantes activos de estas univsersidades y que habitan en la zona de influencia indirecta del RSDJ.
</t>
  </si>
  <si>
    <t xml:space="preserve">1. Efectuar  Segumiento al  Cumplimiento de las actividades asociadas al  plan de gestión social
2.  Adelantar estudios previos y todo el proceso contractual, para llevar a cabo la suscripición y ejecución de los convenios de educación en beneficio de los estudiantes de las Universidades públicas que habitan en el AII de los predios Doña Juana. </t>
  </si>
  <si>
    <t xml:space="preserve">1. Informes:
 - De ejecución. 
 - De supervisión.
2.  Presentación documentación:
 - Estudios Previos
 - Acta de Inicio 
 - Actas de Comité Técnico
 - Informes de Supervisión
 - Informes de Ejecución
</t>
  </si>
  <si>
    <t>Cumplir con las actividades establecidas en el Plan de acción y seguimiento de gestión social</t>
  </si>
  <si>
    <t xml:space="preserve">Seguimiento a amedidas de compensación  Resolución CAR 2320 de 2014, Artículo 5:
•  Medida # 2: “... Una vez sean adquiridos estos predios, deberán ser reforestados …terraza…”
•  Medida # 5: “... Garantizar el 100 % de cobertura del servicio de alcantarillado de la vereda Mochuelo alto y Mochuelo bajo…”
•  Medida # 7: “... Apoyar técnica y financieramente la implementación de proyectos de compostaje con la comunidad…”
•  Medida # 8: “…Fortalecer el equipamiento social y recreativo de la zona…”
Medida # 9: “...Impulsar el proceso de legalización y saneamiento predial del jardín infantil del Barrio Patico…”
</t>
  </si>
  <si>
    <t xml:space="preserve">Efectuar seguimiento al cumplimiento de las  actividades establecidas en el Plan de acción y seguimiento de gestión social:
• Medida # 2 -
1, Avanzar en la compra de los predios pendientes de adquirir.
2, Adelantar proceso contractual, para llevar a cabo la reforestación y el mantenimiento de los predios adquiridos.
</t>
  </si>
  <si>
    <t>Evidencias seguimiento:
- Estudios Previos
-Acta de Inicio 
-Actas de Comité Técnico
-Informes de Supervisión
-Informes de Ejecución</t>
  </si>
  <si>
    <t>Efectuar seguimiento al cumplimiento de las  actividades establecidas en el Plan de acción y seguimiento de gestión social:
• Medida # 5 -  
1, Hacer seguimiento al contrato derivado del proceso No. CMA-04-2020.
2, Hacer el proceso de contratación de la obra, de acuerdo a los estudios adelantados, en el marco del proceso No. CMA-04-2020.</t>
  </si>
  <si>
    <t>Seguimiento a amedidas de compensacion
- Resolución CAR 2320 de 2014, Artículo 5:
• Medida # 7 - Aprovechamiento de orgánicos (proyecto desarrollado en el predio Avianca en Mochuelo Bajo.
Ajustar un solo producto esperado para esta actividad  redactar de manera mas sucinta.</t>
  </si>
  <si>
    <t>Efectuar seguimiento al cumplimiento de las  actividades establecidas en el Plan de acción y seguimiento de gestión social:
• Medida # 7 - 
Hacer seguimiento a la ejecución del  Contrato N° UAESP-632-2020 celebrado entre la UAESP e INGEVEC S.A.S.</t>
  </si>
  <si>
    <t>Efectuar seguimiento al cumplimiento de las  actividades establecidas en el Plan de acción y seguimiento de gestión social:
• Medida # 8 y 9-  
Hacer seguimiento al contrato de obra del construcción del Jardín y CDC del barrio Los Paticos.</t>
  </si>
  <si>
    <t xml:space="preserve">Elaboración Plan de Contingencia de la continuidad de los servicios TI de la Uaesp </t>
  </si>
  <si>
    <t xml:space="preserve">DataSet publicados
</t>
  </si>
  <si>
    <t xml:space="preserve">Decreto 345 de 2020
</t>
  </si>
  <si>
    <t>Adecuación tecnologica en la sede Alqueria</t>
  </si>
  <si>
    <t>Incremento del uso de la herramienta de mesa de ayuda</t>
  </si>
  <si>
    <t>Puesto en funcionamiento de la infraestructura tecnologica en la sede la Alqueria</t>
  </si>
  <si>
    <t xml:space="preserve">2. Formular y actualizar los procedimientos según corresponda
</t>
  </si>
  <si>
    <t xml:space="preserve">3. Eleborar documentos (manuales, poiliticas, instructivos, entre otros) según lineamientos de MinTic
</t>
  </si>
  <si>
    <t xml:space="preserve">1. Reuniones con la Subdirección de Asuntos Legales
</t>
  </si>
  <si>
    <t>2. Elaborar los documentos de diseño de los parametros establecidos para el desarrollo del software</t>
  </si>
  <si>
    <t xml:space="preserve">3. Desarrollo de la aplicación de acuerdo a las necesidades y parametros establecidos
</t>
  </si>
  <si>
    <t xml:space="preserve">4. Entrega de herramienta y capacitaciones
</t>
  </si>
  <si>
    <t xml:space="preserve">1. Realizar sensibilizaciones al personal de la Entidad a traves de los diferentes canales de comunicación interna
</t>
  </si>
  <si>
    <t>1. Instalación de los equipos tecnologicos en la sede la Alqueria</t>
  </si>
  <si>
    <t>2. Verificación del funcionamiento de los equipos tecnologicos</t>
  </si>
  <si>
    <t xml:space="preserve">1. Reuniones con la Oficina Asesora de Planeación - OAP
</t>
  </si>
  <si>
    <t xml:space="preserve">Software desarrollado
</t>
  </si>
  <si>
    <t>4. Presentación, entrega y capacitación del  software</t>
  </si>
  <si>
    <t>31/04/2021</t>
  </si>
  <si>
    <t xml:space="preserve">Revisar informe de Reposición de los activos del servicio de alumbrado público asociados a zonas de cesión del Distrito Capital activos denominados Nivel 0 presentado por  Interventoría respecto del  operador. </t>
  </si>
  <si>
    <t>Realizar la supervisión, control y ejecución al contrato interadministrativo 355 de 2020 suscrito con la Universidad Nacional para la interventoría de la prestación del Servicio de Alumbrado Público.</t>
  </si>
  <si>
    <t>Informe mensual  de supervisión, control y ejecución a la interventoría de la prestación del Servicio de Alumbrado Público</t>
  </si>
  <si>
    <t xml:space="preserve">Análisis mensual del informe de interventoría </t>
  </si>
  <si>
    <t>Informe mensual  de supervisión, control y ejecución a la interventoría de la prestación de los Servicios funerarios</t>
  </si>
  <si>
    <t xml:space="preserve">Adelantar los documentos  técnicos que sirve de insumo para los procesos de contratación  necesarios para la  revitalización y/o modernización de los Cementerios de propiedad del Distrito </t>
  </si>
  <si>
    <t xml:space="preserve">Documentos técnicos  adelantados para la adecuación, revitalización y/o modernización de los Cementerios de propiedad del Distrito </t>
  </si>
  <si>
    <t xml:space="preserve">Elaborar los documentos técnicos tendientes a la adecuación, revitalización y/o modernización de los Cementerios de propiedad del Distrito
</t>
  </si>
  <si>
    <t>Presentar informe trimestral de los informes técnicos y de los procesos precontractuales y contractuales adelantados.</t>
  </si>
  <si>
    <t>Realizar la supervisión, control y ejecución al contrato  para la interventoría de la prestación de los Servicios funerarios</t>
  </si>
  <si>
    <t>Elaborar y ejecutar  el plan de supervisión   y control del servicio de  aseo.</t>
  </si>
  <si>
    <t xml:space="preserve">Elaborar y ejecutar  el plan de supervisión   y control del servicio de   de hospitalarios.
</t>
  </si>
  <si>
    <t xml:space="preserve">Contar con los contratos para recolectar los residuos de arrojo clandestino y garantizar el cumplimiento de las obligaciones adquiridas, a través de la interventoría.
</t>
  </si>
  <si>
    <t xml:space="preserve">Planear el plan de recolección en ASE 4 para optimizar la atención de los puntos críticos.
Actualización de la georeferencición de puntos críticos 
identificar punetos de acopio
organizar frecuencias de recolección. </t>
  </si>
  <si>
    <t>Garantizar la operación de  recolección, barrido y limpieza de los residuos sólidos al sitio de disposición final, en el marco de lo dispuesto en el PGIRS; y la supervisión de la recolección, transporte y disposición final de los residuos.</t>
  </si>
  <si>
    <t>Cumplir  con las obligaciones y reglamentación del esquema de aseo de Bogotá D.C.</t>
  </si>
  <si>
    <t>Plan de supervisión y control aprobado.
Informes mensuales de supervisión y control para el tema de aseo.</t>
  </si>
  <si>
    <t xml:space="preserve">Cumplir  con las obligaciones y reglamentación del esquema  del esquema de hospitalarios 
</t>
  </si>
  <si>
    <t>Garantizar la recolección  y disposición  de  los residuos  de arrojo clandestino</t>
  </si>
  <si>
    <t xml:space="preserve">Optimizar la recolección de puntos críticos en el ASE 4. </t>
  </si>
  <si>
    <t xml:space="preserve">informe con el resultado de la implementación de plan de optimización de recolección de puntos críticps en el ASE 4 </t>
  </si>
  <si>
    <t>Actualización de la georeferenciación de los puntos críticos.</t>
  </si>
  <si>
    <r>
      <t xml:space="preserve">Plan de supervisión y control aprobado.
Informes mensuales de supervisión y control para el tema de aseo y del servicio de hositalarios  
</t>
    </r>
    <r>
      <rPr>
        <sz val="11"/>
        <color theme="1"/>
        <rFont val="Calibri"/>
        <family val="2"/>
        <scheme val="minor"/>
      </rPr>
      <t>Separar las tareas</t>
    </r>
  </si>
  <si>
    <r>
      <t xml:space="preserve">Gestionar </t>
    </r>
    <r>
      <rPr>
        <sz val="11"/>
        <color theme="1"/>
        <rFont val="Calibri"/>
        <family val="2"/>
        <scheme val="minor"/>
      </rPr>
      <t xml:space="preserve">y recolectar  los residuos mixtos en los puntos críticos de la ciudad. </t>
    </r>
  </si>
  <si>
    <r>
      <t xml:space="preserve"> Contratos suscritos para ejecutar la recolección de residuos de arrojo clandestino  e informes de actividades realizadas.</t>
    </r>
    <r>
      <rPr>
        <sz val="11"/>
        <color theme="1"/>
        <rFont val="Calibri"/>
        <family val="2"/>
        <scheme val="minor"/>
      </rPr>
      <t xml:space="preserve">
</t>
    </r>
  </si>
  <si>
    <t>Cumplir los lineamientos contenidos en el decreto 847 de 2019</t>
  </si>
  <si>
    <t>Cumplir los lineamientos contenidos en el decreto 197 de 2014</t>
  </si>
  <si>
    <t>Optimizar la utilización de los módulos que conforman el aplicativo SI-CAPITAL</t>
  </si>
  <si>
    <t>Cumplir con la Política Pública para la Gestión Integral del Talento Humano (MIPG)</t>
  </si>
  <si>
    <t>Ejecutar el Plan de mantenimiento de las sedes administrativas.</t>
  </si>
  <si>
    <t>Adecuacion sede sur (Alqueria)</t>
  </si>
  <si>
    <t>1 interfaz implementada y 2 puntos de atencion presencial al usurio habilitados.</t>
  </si>
  <si>
    <t>Instrumentos archivisticos actualizados.</t>
  </si>
  <si>
    <t>Plan de trasferencias ejecutado</t>
  </si>
  <si>
    <t>Reportes oportunos y confiables</t>
  </si>
  <si>
    <t>Cumplimiento de planes al 90%</t>
  </si>
  <si>
    <t>Punto de atencion al usuario sede Alqueria habilitado.</t>
  </si>
  <si>
    <t>Desarrollo interfaz entre SDQS y Orfeo.</t>
  </si>
  <si>
    <t xml:space="preserve">Seguimiento a las Políticas de MIPG a cargo de la Oficina Asesora de Planeación </t>
  </si>
  <si>
    <t>Informe de Seguimiento de las Políticas</t>
  </si>
  <si>
    <t>Cumplimiento de Plan de Acción de MIPG</t>
  </si>
  <si>
    <t>Informe de avance del Plan de Acción de MIPG</t>
  </si>
  <si>
    <t>Consolidación de avances reportados por las mesas técnicas de apoyo</t>
  </si>
  <si>
    <t>Informe consolidado</t>
  </si>
  <si>
    <t>Presentación al Comité Institucional de Gestión y Desempeño para aprobación del Plan de Acción de MIPG</t>
  </si>
  <si>
    <t>Plan de Acción de MIPG presentado, aprobado y publicado</t>
  </si>
  <si>
    <t>Seguimiento al plan de acción de MIPG</t>
  </si>
  <si>
    <t>Informe de Seguimiento</t>
  </si>
  <si>
    <t xml:space="preserve">Procesos contractuales suscritos </t>
  </si>
  <si>
    <t xml:space="preserve">Generar mensualmente  documento donde se evidencien los contratos suscritos  por la Unidad. </t>
  </si>
  <si>
    <t xml:space="preserve">Documento Publicado en la página web de la UAESP.
</t>
  </si>
  <si>
    <t>Cumplimiento del Plan de Acción formulado en la herramienta de autodiagnóstico de la política de defensa jurídica y mejora normativa del MIPG</t>
  </si>
  <si>
    <t xml:space="preserve">Registrar en la página web de la Unidad en el enlace " http://www.uaesp.gov.co/content/proyecto-actos-administrativos" explicación sobre el trámite con relación  a los proyectos de actos administrativos. </t>
  </si>
  <si>
    <t xml:space="preserve">Ajustar los procedimientos asociados a la defensa judicial y extrajudicial, incorporando roles relacionados a la gestión documental.  </t>
  </si>
  <si>
    <t xml:space="preserve">Divulgar al interior de la UAESP, dos piezas comunicativas en materia de formulación e implementación del daño antijurídico.  </t>
  </si>
  <si>
    <t xml:space="preserve">Enlace  http://www.uaesp.gov.co/content/proyecto-actos-administrativos, actualizado </t>
  </si>
  <si>
    <t xml:space="preserve">Procedimientos ajustados </t>
  </si>
  <si>
    <t>Piezas comunicativas</t>
  </si>
  <si>
    <t>Informe de seguimiento a las políticas públicas en las que tiene participación la Unidad Administrativa Especial de Servicios Públicos</t>
  </si>
  <si>
    <t xml:space="preserve">Evidencia de los soportes de los reportes enviados a las entidades líderes de política </t>
  </si>
  <si>
    <t xml:space="preserve">Reporte de autoevaluación </t>
  </si>
  <si>
    <t>Alinear el proceso de Evaluacion y Mejora de la UAESP con las Normas Internacionales de Auditoría Interna (serie 1000-Normas de atributos) emitido por el Instituto de Auditores Internos</t>
  </si>
  <si>
    <t>Plan de mejoramiento institucional operando de forma sistematizada</t>
  </si>
  <si>
    <t>• Informes de auditoría comunicados a lideres de proceso, representante legal y CICCI.
• Informes Publicados en Página Web.</t>
  </si>
  <si>
    <r>
      <rPr>
        <sz val="11"/>
        <color theme="1"/>
        <rFont val="Calibri"/>
        <family val="2"/>
        <scheme val="minor"/>
      </rPr>
      <t xml:space="preserve">100% de requerimientos de entes externos de control monitoreados. </t>
    </r>
  </si>
  <si>
    <t>Realizar trabajo periodístico y de diseño para la producción de piezas audiovosuales y gráficas, planeación y aprobación de contenidos en el comité primario y consejo de redacción de la oficina OACRI.</t>
  </si>
  <si>
    <t>Análisis de requisitos</t>
  </si>
  <si>
    <t>Desarrollo de la operación logistica para desarrollar eventos, actividades y proyectos del area de aprovechameinto y soporte a la UAESP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</si>
</sst>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538135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4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sz val="11"/>
      <color theme="8" tint="-0.499984740745262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1" fillId="12" borderId="0" applyNumberFormat="0" applyBorder="0" applyAlignment="0" applyProtection="0"/>
  </cellStyleXfs>
  <cellXfs count="184">
    <xf numFmtId="0" fontId="0" fillId="0" borderId="0" xfId="0"/>
    <xf numFmtId="0" fontId="0" fillId="2" borderId="0" xfId="0" applyFill="1"/>
    <xf numFmtId="0" fontId="0" fillId="2" borderId="0" xfId="0" applyFill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9" fontId="8" fillId="4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0" xfId="0" applyFont="1"/>
    <xf numFmtId="0" fontId="5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0" xfId="0" applyNumberFormat="1" applyFill="1"/>
    <xf numFmtId="14" fontId="1" fillId="3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9" fontId="0" fillId="2" borderId="0" xfId="0" applyNumberFormat="1" applyFill="1" applyBorder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2" borderId="0" xfId="0" applyFill="1" applyAlignment="1">
      <alignment vertical="top"/>
    </xf>
    <xf numFmtId="0" fontId="1" fillId="3" borderId="2" xfId="0" applyFont="1" applyFill="1" applyBorder="1" applyAlignment="1">
      <alignment horizontal="center" vertical="center"/>
    </xf>
    <xf numFmtId="0" fontId="0" fillId="2" borderId="0" xfId="0" applyFill="1" applyBorder="1"/>
    <xf numFmtId="42" fontId="0" fillId="2" borderId="0" xfId="1" applyFont="1" applyFill="1" applyBorder="1"/>
    <xf numFmtId="9" fontId="0" fillId="2" borderId="0" xfId="2" applyNumberFormat="1" applyFont="1" applyFill="1" applyBorder="1" applyAlignment="1">
      <alignment horizontal="center"/>
    </xf>
    <xf numFmtId="14" fontId="0" fillId="2" borderId="0" xfId="0" applyNumberFormat="1" applyFill="1" applyBorder="1"/>
    <xf numFmtId="9" fontId="0" fillId="2" borderId="0" xfId="2" applyNumberFormat="1" applyFont="1" applyFill="1" applyBorder="1"/>
    <xf numFmtId="42" fontId="0" fillId="2" borderId="0" xfId="0" applyNumberFormat="1" applyFill="1" applyBorder="1"/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Border="1" applyAlignment="1"/>
    <xf numFmtId="0" fontId="11" fillId="2" borderId="0" xfId="0" applyFont="1" applyFill="1" applyBorder="1"/>
    <xf numFmtId="0" fontId="11" fillId="2" borderId="0" xfId="0" applyFont="1" applyFill="1" applyBorder="1" applyAlignment="1">
      <alignment vertical="center"/>
    </xf>
    <xf numFmtId="0" fontId="12" fillId="0" borderId="0" xfId="0" applyFont="1"/>
    <xf numFmtId="0" fontId="11" fillId="2" borderId="6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 wrapText="1" shrinkToFit="1"/>
    </xf>
    <xf numFmtId="14" fontId="11" fillId="6" borderId="1" xfId="0" applyNumberFormat="1" applyFont="1" applyFill="1" applyBorder="1" applyAlignment="1">
      <alignment horizontal="center" vertical="center" wrapText="1" shrinkToFit="1"/>
    </xf>
    <xf numFmtId="42" fontId="11" fillId="6" borderId="1" xfId="1" applyNumberFormat="1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vertical="center"/>
    </xf>
    <xf numFmtId="42" fontId="15" fillId="6" borderId="1" xfId="1" applyFont="1" applyFill="1" applyBorder="1" applyAlignment="1">
      <alignment horizontal="center" vertical="center"/>
    </xf>
    <xf numFmtId="42" fontId="15" fillId="6" borderId="1" xfId="1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 shrinkToFit="1"/>
    </xf>
    <xf numFmtId="14" fontId="11" fillId="6" borderId="1" xfId="0" applyNumberFormat="1" applyFont="1" applyFill="1" applyBorder="1" applyAlignment="1">
      <alignment horizontal="center" vertical="center"/>
    </xf>
    <xf numFmtId="9" fontId="11" fillId="6" borderId="1" xfId="2" applyFont="1" applyFill="1" applyBorder="1" applyAlignment="1">
      <alignment horizontal="center" vertical="center"/>
    </xf>
    <xf numFmtId="42" fontId="0" fillId="6" borderId="1" xfId="1" applyFont="1" applyFill="1" applyBorder="1" applyAlignment="1">
      <alignment horizontal="center" vertical="center" wrapText="1"/>
    </xf>
    <xf numFmtId="9" fontId="0" fillId="6" borderId="1" xfId="2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0" fontId="0" fillId="6" borderId="1" xfId="0" quotePrefix="1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/>
    </xf>
    <xf numFmtId="9" fontId="0" fillId="6" borderId="1" xfId="2" applyNumberFormat="1" applyFont="1" applyFill="1" applyBorder="1" applyAlignment="1">
      <alignment horizontal="center" vertical="center" wrapText="1"/>
    </xf>
    <xf numFmtId="9" fontId="0" fillId="6" borderId="1" xfId="0" applyNumberFormat="1" applyFont="1" applyFill="1" applyBorder="1" applyAlignment="1">
      <alignment horizontal="center" vertical="center" wrapText="1"/>
    </xf>
    <xf numFmtId="42" fontId="0" fillId="6" borderId="1" xfId="0" applyNumberFormat="1" applyFont="1" applyFill="1" applyBorder="1" applyAlignment="1">
      <alignment horizontal="center" vertical="center"/>
    </xf>
    <xf numFmtId="0" fontId="0" fillId="6" borderId="1" xfId="7" applyFont="1" applyFill="1" applyBorder="1" applyAlignment="1">
      <alignment horizontal="center" vertical="center" wrapText="1"/>
    </xf>
    <xf numFmtId="42" fontId="0" fillId="6" borderId="1" xfId="7" applyNumberFormat="1" applyFont="1" applyFill="1" applyBorder="1" applyAlignment="1">
      <alignment horizontal="center" vertical="center" wrapText="1"/>
    </xf>
    <xf numFmtId="10" fontId="0" fillId="6" borderId="1" xfId="7" applyNumberFormat="1" applyFont="1" applyFill="1" applyBorder="1" applyAlignment="1">
      <alignment horizontal="center" vertical="center"/>
    </xf>
    <xf numFmtId="9" fontId="0" fillId="6" borderId="1" xfId="8" applyNumberFormat="1" applyFont="1" applyFill="1" applyBorder="1" applyAlignment="1">
      <alignment horizontal="center" vertical="center"/>
    </xf>
    <xf numFmtId="14" fontId="0" fillId="6" borderId="1" xfId="3" applyNumberFormat="1" applyFont="1" applyFill="1" applyBorder="1" applyAlignment="1">
      <alignment horizontal="center" vertical="center" wrapText="1"/>
    </xf>
    <xf numFmtId="9" fontId="0" fillId="6" borderId="1" xfId="3" applyNumberFormat="1" applyFont="1" applyFill="1" applyBorder="1" applyAlignment="1">
      <alignment horizontal="center" vertical="center"/>
    </xf>
    <xf numFmtId="14" fontId="0" fillId="6" borderId="1" xfId="6" applyNumberFormat="1" applyFont="1" applyFill="1" applyBorder="1" applyAlignment="1">
      <alignment horizontal="center" vertical="center"/>
    </xf>
    <xf numFmtId="9" fontId="0" fillId="6" borderId="1" xfId="6" applyNumberFormat="1" applyFont="1" applyFill="1" applyBorder="1" applyAlignment="1">
      <alignment horizontal="center" vertical="center"/>
    </xf>
    <xf numFmtId="14" fontId="0" fillId="6" borderId="1" xfId="8" applyNumberFormat="1" applyFont="1" applyFill="1" applyBorder="1" applyAlignment="1">
      <alignment horizontal="center" vertical="center"/>
    </xf>
    <xf numFmtId="42" fontId="0" fillId="6" borderId="1" xfId="8" applyNumberFormat="1" applyFont="1" applyFill="1" applyBorder="1" applyAlignment="1">
      <alignment horizontal="center" vertical="center"/>
    </xf>
    <xf numFmtId="14" fontId="0" fillId="6" borderId="1" xfId="4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42" fontId="0" fillId="6" borderId="1" xfId="1" applyFont="1" applyFill="1" applyBorder="1" applyAlignment="1">
      <alignment horizontal="center" vertical="center"/>
    </xf>
    <xf numFmtId="9" fontId="0" fillId="6" borderId="1" xfId="2" applyNumberFormat="1" applyFont="1" applyFill="1" applyBorder="1" applyAlignment="1">
      <alignment horizontal="center" vertical="center"/>
    </xf>
    <xf numFmtId="0" fontId="0" fillId="6" borderId="1" xfId="3" applyFont="1" applyFill="1" applyBorder="1" applyAlignment="1">
      <alignment horizontal="center" vertical="center" wrapText="1"/>
    </xf>
    <xf numFmtId="42" fontId="0" fillId="6" borderId="1" xfId="3" applyNumberFormat="1" applyFont="1" applyFill="1" applyBorder="1" applyAlignment="1">
      <alignment horizontal="center" vertical="center"/>
    </xf>
    <xf numFmtId="10" fontId="0" fillId="6" borderId="1" xfId="2" applyNumberFormat="1" applyFont="1" applyFill="1" applyBorder="1" applyAlignment="1">
      <alignment horizontal="center" vertical="center" wrapText="1"/>
    </xf>
    <xf numFmtId="0" fontId="0" fillId="6" borderId="1" xfId="4" applyFont="1" applyFill="1" applyBorder="1" applyAlignment="1">
      <alignment horizontal="center" vertical="center" wrapText="1"/>
    </xf>
    <xf numFmtId="42" fontId="0" fillId="6" borderId="1" xfId="4" applyNumberFormat="1" applyFont="1" applyFill="1" applyBorder="1" applyAlignment="1">
      <alignment horizontal="center" vertical="center"/>
    </xf>
    <xf numFmtId="10" fontId="0" fillId="6" borderId="1" xfId="2" applyNumberFormat="1" applyFont="1" applyFill="1" applyBorder="1" applyAlignment="1">
      <alignment horizontal="center" vertical="center"/>
    </xf>
    <xf numFmtId="0" fontId="0" fillId="6" borderId="1" xfId="6" applyFont="1" applyFill="1" applyBorder="1" applyAlignment="1">
      <alignment horizontal="center" vertical="center" wrapText="1"/>
    </xf>
    <xf numFmtId="42" fontId="0" fillId="6" borderId="1" xfId="6" applyNumberFormat="1" applyFont="1" applyFill="1" applyBorder="1" applyAlignment="1">
      <alignment horizontal="center" vertical="center"/>
    </xf>
    <xf numFmtId="0" fontId="0" fillId="6" borderId="1" xfId="8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9" fontId="11" fillId="6" borderId="1" xfId="0" applyNumberFormat="1" applyFont="1" applyFill="1" applyBorder="1" applyAlignment="1">
      <alignment horizontal="center" vertical="center"/>
    </xf>
    <xf numFmtId="9" fontId="11" fillId="6" borderId="1" xfId="2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 shrinkToFit="1"/>
    </xf>
    <xf numFmtId="42" fontId="11" fillId="6" borderId="1" xfId="1" applyFont="1" applyFill="1" applyBorder="1" applyAlignment="1">
      <alignment horizontal="center" vertical="center"/>
    </xf>
    <xf numFmtId="9" fontId="11" fillId="6" borderId="1" xfId="2" applyNumberFormat="1" applyFont="1" applyFill="1" applyBorder="1" applyAlignment="1">
      <alignment horizontal="center" vertical="center" wrapText="1"/>
    </xf>
    <xf numFmtId="9" fontId="11" fillId="6" borderId="1" xfId="0" applyNumberFormat="1" applyFont="1" applyFill="1" applyBorder="1" applyAlignment="1">
      <alignment horizontal="center" vertical="center" wrapText="1"/>
    </xf>
    <xf numFmtId="42" fontId="11" fillId="6" borderId="1" xfId="0" applyNumberFormat="1" applyFont="1" applyFill="1" applyBorder="1" applyAlignment="1">
      <alignment horizontal="center" vertical="center"/>
    </xf>
    <xf numFmtId="9" fontId="26" fillId="6" borderId="1" xfId="0" applyNumberFormat="1" applyFont="1" applyFill="1" applyBorder="1" applyAlignment="1">
      <alignment horizontal="center" vertical="center" wrapText="1"/>
    </xf>
    <xf numFmtId="9" fontId="25" fillId="2" borderId="16" xfId="0" applyNumberFormat="1" applyFont="1" applyFill="1" applyBorder="1" applyAlignment="1">
      <alignment horizontal="center" vertical="center"/>
    </xf>
    <xf numFmtId="9" fontId="25" fillId="2" borderId="16" xfId="0" applyNumberFormat="1" applyFont="1" applyFill="1" applyBorder="1" applyAlignment="1">
      <alignment horizontal="center" vertical="center" wrapText="1"/>
    </xf>
    <xf numFmtId="9" fontId="25" fillId="2" borderId="17" xfId="0" applyNumberFormat="1" applyFont="1" applyFill="1" applyBorder="1" applyAlignment="1">
      <alignment horizontal="center" vertical="center"/>
    </xf>
    <xf numFmtId="9" fontId="11" fillId="5" borderId="16" xfId="0" applyNumberFormat="1" applyFont="1" applyFill="1" applyBorder="1" applyAlignment="1">
      <alignment horizontal="center" vertical="center" wrapText="1"/>
    </xf>
    <xf numFmtId="9" fontId="13" fillId="5" borderId="16" xfId="0" applyNumberFormat="1" applyFont="1" applyFill="1" applyBorder="1" applyAlignment="1">
      <alignment horizontal="center" vertical="center" wrapText="1"/>
    </xf>
    <xf numFmtId="9" fontId="0" fillId="6" borderId="16" xfId="0" applyNumberFormat="1" applyFont="1" applyFill="1" applyBorder="1" applyAlignment="1">
      <alignment horizontal="center" vertical="center" wrapText="1"/>
    </xf>
    <xf numFmtId="9" fontId="13" fillId="5" borderId="17" xfId="0" applyNumberFormat="1" applyFont="1" applyFill="1" applyBorder="1" applyAlignment="1">
      <alignment horizontal="center" vertical="center" wrapText="1"/>
    </xf>
    <xf numFmtId="9" fontId="13" fillId="5" borderId="18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/>
    </xf>
    <xf numFmtId="0" fontId="0" fillId="6" borderId="16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42" fontId="13" fillId="6" borderId="1" xfId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26" fillId="6" borderId="1" xfId="0" applyFont="1" applyFill="1" applyBorder="1" applyAlignment="1">
      <alignment horizontal="center" vertical="center" wrapText="1"/>
    </xf>
    <xf numFmtId="42" fontId="26" fillId="6" borderId="1" xfId="1" applyFont="1" applyFill="1" applyBorder="1" applyAlignment="1">
      <alignment horizontal="center" vertical="center" wrapText="1"/>
    </xf>
    <xf numFmtId="10" fontId="0" fillId="6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9" fontId="14" fillId="6" borderId="1" xfId="2" applyNumberFormat="1" applyFont="1" applyFill="1" applyBorder="1" applyAlignment="1">
      <alignment horizontal="center" vertical="center"/>
    </xf>
    <xf numFmtId="0" fontId="0" fillId="6" borderId="1" xfId="5" applyFont="1" applyFill="1" applyBorder="1" applyAlignment="1">
      <alignment horizontal="center" vertical="center" wrapText="1"/>
    </xf>
    <xf numFmtId="14" fontId="0" fillId="6" borderId="1" xfId="7" applyNumberFormat="1" applyFont="1" applyFill="1" applyBorder="1" applyAlignment="1">
      <alignment horizontal="center" vertical="center"/>
    </xf>
    <xf numFmtId="42" fontId="0" fillId="6" borderId="1" xfId="7" applyNumberFormat="1" applyFont="1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9" fontId="11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9" fontId="0" fillId="6" borderId="1" xfId="2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9" fontId="11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 shrinkToFit="1"/>
    </xf>
    <xf numFmtId="42" fontId="11" fillId="6" borderId="1" xfId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 shrinkToFit="1"/>
    </xf>
    <xf numFmtId="42" fontId="0" fillId="6" borderId="1" xfId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9" fontId="15" fillId="6" borderId="1" xfId="2" applyNumberFormat="1" applyFont="1" applyFill="1" applyBorder="1" applyAlignment="1">
      <alignment horizontal="center" vertical="center"/>
    </xf>
    <xf numFmtId="0" fontId="0" fillId="6" borderId="1" xfId="1" applyNumberFormat="1" applyFont="1" applyFill="1" applyBorder="1" applyAlignment="1">
      <alignment horizontal="center" vertical="center" wrapText="1"/>
    </xf>
    <xf numFmtId="0" fontId="0" fillId="6" borderId="1" xfId="1" applyNumberFormat="1" applyFont="1" applyFill="1" applyBorder="1" applyAlignment="1">
      <alignment horizontal="center" vertical="center"/>
    </xf>
    <xf numFmtId="9" fontId="24" fillId="6" borderId="1" xfId="0" applyNumberFormat="1" applyFont="1" applyFill="1" applyBorder="1" applyAlignment="1">
      <alignment horizontal="center" vertical="center"/>
    </xf>
    <xf numFmtId="9" fontId="11" fillId="6" borderId="1" xfId="2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0" fontId="0" fillId="6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42" fontId="13" fillId="6" borderId="1" xfId="1" applyFont="1" applyFill="1" applyBorder="1" applyAlignment="1">
      <alignment horizontal="center" vertical="center"/>
    </xf>
    <xf numFmtId="0" fontId="0" fillId="6" borderId="1" xfId="3" applyFont="1" applyFill="1" applyBorder="1" applyAlignment="1">
      <alignment horizontal="center" vertical="center" wrapText="1"/>
    </xf>
    <xf numFmtId="42" fontId="0" fillId="6" borderId="1" xfId="3" applyNumberFormat="1" applyFont="1" applyFill="1" applyBorder="1" applyAlignment="1">
      <alignment horizontal="center" vertical="center"/>
    </xf>
    <xf numFmtId="10" fontId="0" fillId="6" borderId="1" xfId="2" applyNumberFormat="1" applyFont="1" applyFill="1" applyBorder="1" applyAlignment="1">
      <alignment horizontal="center" vertical="center"/>
    </xf>
    <xf numFmtId="0" fontId="0" fillId="6" borderId="1" xfId="8" applyFont="1" applyFill="1" applyBorder="1" applyAlignment="1">
      <alignment horizontal="center" vertical="center" wrapText="1"/>
    </xf>
    <xf numFmtId="42" fontId="0" fillId="6" borderId="1" xfId="8" applyNumberFormat="1" applyFont="1" applyFill="1" applyBorder="1" applyAlignment="1">
      <alignment horizontal="center" vertical="center" wrapText="1"/>
    </xf>
    <xf numFmtId="10" fontId="0" fillId="6" borderId="1" xfId="2" applyNumberFormat="1" applyFont="1" applyFill="1" applyBorder="1" applyAlignment="1">
      <alignment horizontal="center" vertical="center" wrapText="1"/>
    </xf>
    <xf numFmtId="0" fontId="0" fillId="6" borderId="1" xfId="4" applyFont="1" applyFill="1" applyBorder="1" applyAlignment="1">
      <alignment horizontal="center" vertical="center" wrapText="1"/>
    </xf>
    <xf numFmtId="42" fontId="0" fillId="6" borderId="1" xfId="4" applyNumberFormat="1" applyFont="1" applyFill="1" applyBorder="1" applyAlignment="1">
      <alignment horizontal="center" vertical="center"/>
    </xf>
    <xf numFmtId="0" fontId="0" fillId="6" borderId="1" xfId="6" applyFont="1" applyFill="1" applyBorder="1" applyAlignment="1">
      <alignment horizontal="center" vertical="center" wrapText="1"/>
    </xf>
    <xf numFmtId="42" fontId="0" fillId="6" borderId="1" xfId="6" applyNumberFormat="1" applyFont="1" applyFill="1" applyBorder="1" applyAlignment="1">
      <alignment horizontal="center" vertical="center"/>
    </xf>
  </cellXfs>
  <cellStyles count="9">
    <cellStyle name="20% - Énfasis2" xfId="5" builtinId="34"/>
    <cellStyle name="20% - Énfasis4" xfId="6" builtinId="42"/>
    <cellStyle name="40% - Énfasis5" xfId="7" builtinId="47"/>
    <cellStyle name="60% - Énfasis5" xfId="8" builtinId="48"/>
    <cellStyle name="Bueno" xfId="3" builtinId="26"/>
    <cellStyle name="Moneda [0]" xfId="1" builtinId="7"/>
    <cellStyle name="Neutral" xfId="4" builtinId="2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Plan%20Accion%20Institucional%20SDF%20Vigencia%202021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PAI%20APROBADO%202021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Hoja1"/>
      <sheetName val="DEPENDENCIAS"/>
      <sheetName val="PROPOSITOS"/>
      <sheetName val="PROGRAMA"/>
      <sheetName val="OBJETIVOS"/>
      <sheetName val="PROYECTO"/>
      <sheetName val="PLA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PARA APROBAR"/>
      <sheetName val="Hoja1"/>
      <sheetName val="DEPENDENCIAS"/>
      <sheetName val="PROPOSITOS"/>
      <sheetName val="PROGRAMA"/>
      <sheetName val="OBJETIVOS"/>
      <sheetName val="PROYECTO"/>
      <sheetName val="PLA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286"/>
  <sheetViews>
    <sheetView tabSelected="1" topLeftCell="A4" zoomScale="90" zoomScaleNormal="90" workbookViewId="0">
      <pane xSplit="3" ySplit="2" topLeftCell="D6" activePane="bottomRight" state="frozen"/>
      <selection activeCell="A4" sqref="A4"/>
      <selection pane="topRight" activeCell="D4" sqref="D4"/>
      <selection pane="bottomLeft" activeCell="A6" sqref="A6"/>
      <selection pane="bottomRight" activeCell="B4" sqref="B4:D4"/>
    </sheetView>
  </sheetViews>
  <sheetFormatPr baseColWidth="10" defaultRowHeight="15" x14ac:dyDescent="0.25"/>
  <cols>
    <col min="1" max="1" width="5.85546875" style="1" customWidth="1"/>
    <col min="2" max="2" width="36.85546875" style="1" customWidth="1"/>
    <col min="3" max="3" width="26.5703125" style="1" customWidth="1"/>
    <col min="4" max="4" width="48.42578125" style="1" customWidth="1"/>
    <col min="5" max="5" width="31.140625" style="1" customWidth="1"/>
    <col min="6" max="6" width="26.7109375" style="1" customWidth="1"/>
    <col min="7" max="7" width="32.28515625" style="1" customWidth="1"/>
    <col min="8" max="8" width="33.5703125" style="1" customWidth="1"/>
    <col min="9" max="9" width="32.42578125" style="1" customWidth="1"/>
    <col min="10" max="10" width="18.5703125" style="1" customWidth="1"/>
    <col min="11" max="11" width="10.42578125" style="27" customWidth="1"/>
    <col min="12" max="12" width="15.5703125" style="1" customWidth="1"/>
    <col min="13" max="13" width="35.7109375" style="1" customWidth="1"/>
    <col min="14" max="14" width="24.5703125" style="1" customWidth="1"/>
    <col min="15" max="15" width="13.42578125" style="1" customWidth="1"/>
    <col min="16" max="16" width="14.28515625" style="20" customWidth="1"/>
    <col min="17" max="17" width="20.85546875" style="1" customWidth="1"/>
    <col min="18" max="18" width="14.5703125" style="1" customWidth="1"/>
    <col min="19" max="19" width="15.7109375" style="1" customWidth="1"/>
    <col min="20" max="20" width="17.85546875" style="1" customWidth="1"/>
    <col min="21" max="21" width="23.42578125" style="1" customWidth="1"/>
    <col min="22" max="22" width="18.28515625" style="1" customWidth="1"/>
    <col min="23" max="23" width="19.140625" style="1" customWidth="1"/>
    <col min="24" max="24" width="20.5703125" style="1" customWidth="1"/>
    <col min="25" max="44" width="20" style="1" customWidth="1"/>
    <col min="45" max="45" width="42.42578125" style="1" customWidth="1"/>
    <col min="46" max="48" width="20" style="1" customWidth="1"/>
    <col min="49" max="49" width="25.5703125" style="1" customWidth="1"/>
    <col min="50" max="57" width="20" style="1" customWidth="1"/>
    <col min="58" max="65" width="21.28515625" style="1" customWidth="1"/>
    <col min="66" max="68" width="23.85546875" style="1" customWidth="1"/>
    <col min="69" max="69" width="17.7109375" style="1" hidden="1" customWidth="1"/>
    <col min="70" max="70" width="37.28515625" style="28" customWidth="1"/>
    <col min="71" max="71" width="50.140625" style="1" customWidth="1"/>
    <col min="72" max="73" width="11.42578125" style="1"/>
    <col min="74" max="16384" width="11.42578125" style="138"/>
  </cols>
  <sheetData>
    <row r="1" spans="1:86" s="1" customFormat="1" ht="15.75" hidden="1" thickBot="1" x14ac:dyDescent="0.3">
      <c r="K1" s="27"/>
      <c r="P1" s="20"/>
      <c r="BR1" s="28"/>
    </row>
    <row r="2" spans="1:86" s="1" customFormat="1" ht="15.75" hidden="1" thickBot="1" x14ac:dyDescent="0.3">
      <c r="K2" s="27"/>
      <c r="P2" s="20"/>
      <c r="BR2" s="28"/>
    </row>
    <row r="3" spans="1:86" s="1" customFormat="1" ht="15.75" hidden="1" thickBot="1" x14ac:dyDescent="0.3">
      <c r="K3" s="27"/>
      <c r="P3" s="20"/>
      <c r="BR3" s="28"/>
    </row>
    <row r="4" spans="1:86" s="1" customFormat="1" ht="30.75" customHeight="1" thickBot="1" x14ac:dyDescent="0.3">
      <c r="B4" s="158" t="s">
        <v>9</v>
      </c>
      <c r="C4" s="159"/>
      <c r="D4" s="160"/>
      <c r="E4" s="30" t="s">
        <v>26</v>
      </c>
      <c r="F4" s="158" t="s">
        <v>27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60"/>
      <c r="R4" s="161" t="s">
        <v>2</v>
      </c>
      <c r="S4" s="162"/>
      <c r="T4" s="162"/>
      <c r="U4" s="163"/>
      <c r="V4" s="164" t="s">
        <v>63</v>
      </c>
      <c r="W4" s="165"/>
      <c r="X4" s="165"/>
      <c r="Y4" s="166"/>
      <c r="Z4" s="164" t="s">
        <v>64</v>
      </c>
      <c r="AA4" s="165"/>
      <c r="AB4" s="165"/>
      <c r="AC4" s="166"/>
      <c r="AD4" s="164" t="s">
        <v>65</v>
      </c>
      <c r="AE4" s="165"/>
      <c r="AF4" s="165"/>
      <c r="AG4" s="166"/>
      <c r="AH4" s="164" t="s">
        <v>66</v>
      </c>
      <c r="AI4" s="165"/>
      <c r="AJ4" s="165"/>
      <c r="AK4" s="166"/>
      <c r="AL4" s="164" t="s">
        <v>67</v>
      </c>
      <c r="AM4" s="165"/>
      <c r="AN4" s="165"/>
      <c r="AO4" s="166"/>
      <c r="AP4" s="164" t="s">
        <v>68</v>
      </c>
      <c r="AQ4" s="165"/>
      <c r="AR4" s="165"/>
      <c r="AS4" s="166"/>
      <c r="AT4" s="164" t="s">
        <v>69</v>
      </c>
      <c r="AU4" s="165"/>
      <c r="AV4" s="165"/>
      <c r="AW4" s="166"/>
      <c r="AX4" s="164" t="s">
        <v>70</v>
      </c>
      <c r="AY4" s="165"/>
      <c r="AZ4" s="165"/>
      <c r="BA4" s="166"/>
      <c r="BB4" s="164" t="s">
        <v>71</v>
      </c>
      <c r="BC4" s="165"/>
      <c r="BD4" s="165"/>
      <c r="BE4" s="166"/>
      <c r="BF4" s="164" t="s">
        <v>72</v>
      </c>
      <c r="BG4" s="165"/>
      <c r="BH4" s="165"/>
      <c r="BI4" s="166"/>
      <c r="BJ4" s="164" t="s">
        <v>73</v>
      </c>
      <c r="BK4" s="165"/>
      <c r="BL4" s="165"/>
      <c r="BM4" s="166"/>
      <c r="BN4" s="168" t="s">
        <v>21</v>
      </c>
      <c r="BO4" s="169"/>
      <c r="BP4" s="170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</row>
    <row r="5" spans="1:86" s="2" customFormat="1" ht="40.5" customHeight="1" x14ac:dyDescent="0.25">
      <c r="A5" s="1"/>
      <c r="B5" s="16" t="s">
        <v>0</v>
      </c>
      <c r="C5" s="15" t="s">
        <v>10</v>
      </c>
      <c r="D5" s="17" t="s">
        <v>8</v>
      </c>
      <c r="E5" s="18" t="s">
        <v>3</v>
      </c>
      <c r="F5" s="16" t="s">
        <v>6</v>
      </c>
      <c r="G5" s="16" t="s">
        <v>12</v>
      </c>
      <c r="H5" s="16" t="s">
        <v>14</v>
      </c>
      <c r="I5" s="16" t="s">
        <v>15</v>
      </c>
      <c r="J5" s="16" t="s">
        <v>13</v>
      </c>
      <c r="K5" s="16" t="s">
        <v>16</v>
      </c>
      <c r="L5" s="16" t="s">
        <v>11</v>
      </c>
      <c r="M5" s="16" t="s">
        <v>17</v>
      </c>
      <c r="N5" s="16" t="s">
        <v>18</v>
      </c>
      <c r="O5" s="16" t="s">
        <v>4</v>
      </c>
      <c r="P5" s="21" t="s">
        <v>5</v>
      </c>
      <c r="Q5" s="16" t="s">
        <v>1</v>
      </c>
      <c r="R5" s="24" t="s">
        <v>25</v>
      </c>
      <c r="S5" s="25" t="s">
        <v>19</v>
      </c>
      <c r="T5" s="16" t="s">
        <v>7</v>
      </c>
      <c r="U5" s="18" t="s">
        <v>20</v>
      </c>
      <c r="V5" s="24" t="s">
        <v>25</v>
      </c>
      <c r="W5" s="25" t="s">
        <v>19</v>
      </c>
      <c r="X5" s="16" t="s">
        <v>7</v>
      </c>
      <c r="Y5" s="18" t="s">
        <v>20</v>
      </c>
      <c r="Z5" s="24" t="s">
        <v>25</v>
      </c>
      <c r="AA5" s="25" t="s">
        <v>19</v>
      </c>
      <c r="AB5" s="16" t="s">
        <v>7</v>
      </c>
      <c r="AC5" s="18" t="s">
        <v>20</v>
      </c>
      <c r="AD5" s="24" t="s">
        <v>25</v>
      </c>
      <c r="AE5" s="25" t="s">
        <v>19</v>
      </c>
      <c r="AF5" s="16" t="s">
        <v>7</v>
      </c>
      <c r="AG5" s="18" t="s">
        <v>20</v>
      </c>
      <c r="AH5" s="24" t="s">
        <v>25</v>
      </c>
      <c r="AI5" s="25" t="s">
        <v>19</v>
      </c>
      <c r="AJ5" s="16" t="s">
        <v>7</v>
      </c>
      <c r="AK5" s="18" t="s">
        <v>20</v>
      </c>
      <c r="AL5" s="24" t="s">
        <v>25</v>
      </c>
      <c r="AM5" s="25" t="s">
        <v>19</v>
      </c>
      <c r="AN5" s="16" t="s">
        <v>7</v>
      </c>
      <c r="AO5" s="18" t="s">
        <v>20</v>
      </c>
      <c r="AP5" s="24" t="s">
        <v>25</v>
      </c>
      <c r="AQ5" s="25" t="s">
        <v>19</v>
      </c>
      <c r="AR5" s="16" t="s">
        <v>7</v>
      </c>
      <c r="AS5" s="18" t="s">
        <v>20</v>
      </c>
      <c r="AT5" s="24" t="s">
        <v>25</v>
      </c>
      <c r="AU5" s="25" t="s">
        <v>19</v>
      </c>
      <c r="AV5" s="16" t="s">
        <v>7</v>
      </c>
      <c r="AW5" s="18" t="s">
        <v>20</v>
      </c>
      <c r="AX5" s="24" t="s">
        <v>25</v>
      </c>
      <c r="AY5" s="25" t="s">
        <v>19</v>
      </c>
      <c r="AZ5" s="16" t="s">
        <v>7</v>
      </c>
      <c r="BA5" s="18" t="s">
        <v>20</v>
      </c>
      <c r="BB5" s="24" t="s">
        <v>25</v>
      </c>
      <c r="BC5" s="25" t="s">
        <v>19</v>
      </c>
      <c r="BD5" s="16" t="s">
        <v>7</v>
      </c>
      <c r="BE5" s="18" t="s">
        <v>20</v>
      </c>
      <c r="BF5" s="24" t="s">
        <v>25</v>
      </c>
      <c r="BG5" s="25" t="s">
        <v>19</v>
      </c>
      <c r="BH5" s="16" t="s">
        <v>7</v>
      </c>
      <c r="BI5" s="18" t="s">
        <v>20</v>
      </c>
      <c r="BJ5" s="24" t="s">
        <v>25</v>
      </c>
      <c r="BK5" s="25" t="s">
        <v>19</v>
      </c>
      <c r="BL5" s="16" t="s">
        <v>7</v>
      </c>
      <c r="BM5" s="18" t="s">
        <v>20</v>
      </c>
      <c r="BN5" s="16" t="s">
        <v>22</v>
      </c>
      <c r="BO5" s="16" t="s">
        <v>23</v>
      </c>
      <c r="BP5" s="16" t="s">
        <v>24</v>
      </c>
      <c r="BQ5" s="16" t="s">
        <v>25</v>
      </c>
      <c r="BR5" s="29"/>
    </row>
    <row r="6" spans="1:86" s="39" customFormat="1" ht="87.75" customHeight="1" x14ac:dyDescent="0.25">
      <c r="B6" s="101" t="s">
        <v>29</v>
      </c>
      <c r="C6" s="118" t="s">
        <v>40</v>
      </c>
      <c r="D6" s="98" t="s">
        <v>44</v>
      </c>
      <c r="E6" s="101" t="s">
        <v>79</v>
      </c>
      <c r="F6" s="98" t="s">
        <v>77</v>
      </c>
      <c r="G6" s="101" t="s">
        <v>61</v>
      </c>
      <c r="H6" s="125" t="s">
        <v>158</v>
      </c>
      <c r="I6" s="125" t="s">
        <v>390</v>
      </c>
      <c r="J6" s="126"/>
      <c r="K6" s="107">
        <v>0.25</v>
      </c>
      <c r="L6" s="125" t="s">
        <v>161</v>
      </c>
      <c r="M6" s="125" t="s">
        <v>163</v>
      </c>
      <c r="N6" s="125" t="s">
        <v>391</v>
      </c>
      <c r="O6" s="62">
        <v>44197</v>
      </c>
      <c r="P6" s="62">
        <v>44561</v>
      </c>
      <c r="Q6" s="101"/>
      <c r="R6" s="100">
        <v>0</v>
      </c>
      <c r="S6" s="100">
        <v>0</v>
      </c>
      <c r="T6" s="103">
        <v>0</v>
      </c>
      <c r="U6" s="101"/>
      <c r="V6" s="100">
        <v>0</v>
      </c>
      <c r="W6" s="100">
        <v>0</v>
      </c>
      <c r="X6" s="103">
        <v>0</v>
      </c>
      <c r="Y6" s="101"/>
      <c r="Z6" s="100">
        <v>0</v>
      </c>
      <c r="AA6" s="100">
        <v>0</v>
      </c>
      <c r="AB6" s="103">
        <v>0</v>
      </c>
      <c r="AC6" s="101"/>
      <c r="AD6" s="100">
        <v>0.25</v>
      </c>
      <c r="AE6" s="100">
        <v>0</v>
      </c>
      <c r="AF6" s="103">
        <v>0</v>
      </c>
      <c r="AG6" s="101"/>
      <c r="AH6" s="100">
        <v>0</v>
      </c>
      <c r="AI6" s="100">
        <v>0</v>
      </c>
      <c r="AJ6" s="103">
        <v>0</v>
      </c>
      <c r="AK6" s="101"/>
      <c r="AL6" s="100">
        <v>0</v>
      </c>
      <c r="AM6" s="100">
        <v>0</v>
      </c>
      <c r="AN6" s="103">
        <v>0</v>
      </c>
      <c r="AO6" s="101"/>
      <c r="AP6" s="100">
        <v>0.25</v>
      </c>
      <c r="AQ6" s="100">
        <v>0</v>
      </c>
      <c r="AR6" s="103">
        <v>0</v>
      </c>
      <c r="AS6" s="101"/>
      <c r="AT6" s="100">
        <v>0</v>
      </c>
      <c r="AU6" s="100">
        <v>0</v>
      </c>
      <c r="AV6" s="103">
        <v>0</v>
      </c>
      <c r="AW6" s="101"/>
      <c r="AX6" s="100">
        <v>0</v>
      </c>
      <c r="AY6" s="100">
        <v>0</v>
      </c>
      <c r="AZ6" s="103">
        <v>0</v>
      </c>
      <c r="BA6" s="101"/>
      <c r="BB6" s="100">
        <v>0.25</v>
      </c>
      <c r="BC6" s="100">
        <v>0</v>
      </c>
      <c r="BD6" s="103">
        <v>0</v>
      </c>
      <c r="BE6" s="98"/>
      <c r="BF6" s="100">
        <v>0</v>
      </c>
      <c r="BG6" s="100">
        <v>0</v>
      </c>
      <c r="BH6" s="103">
        <v>0</v>
      </c>
      <c r="BI6" s="101"/>
      <c r="BJ6" s="100">
        <v>0.25</v>
      </c>
      <c r="BK6" s="100">
        <v>0</v>
      </c>
      <c r="BL6" s="103">
        <v>0</v>
      </c>
      <c r="BM6" s="101"/>
      <c r="BN6" s="99">
        <f>S6+W6+AA6+AE6+AI6+AM6+AQ6+AU6+AY6+BC6+BG6+BK6</f>
        <v>0</v>
      </c>
      <c r="BO6" s="99">
        <f>BN6*K6</f>
        <v>0</v>
      </c>
      <c r="BP6" s="106">
        <f>T6-X6-AB6-AF6-AJ6-AN6-AR6-AV6-AZ6-BD6-BH6-BL6</f>
        <v>0</v>
      </c>
      <c r="BQ6" s="108">
        <f>R6+V6+Z6+AD6+AH6+AL6+AP6+AT6+AX6+BB6+BF6+BJ6</f>
        <v>1</v>
      </c>
      <c r="BR6" s="40"/>
      <c r="BS6" s="41"/>
    </row>
    <row r="7" spans="1:86" s="39" customFormat="1" ht="54.75" customHeight="1" x14ac:dyDescent="0.25">
      <c r="B7" s="101" t="s">
        <v>29</v>
      </c>
      <c r="C7" s="118" t="s">
        <v>40</v>
      </c>
      <c r="D7" s="98" t="s">
        <v>44</v>
      </c>
      <c r="E7" s="101" t="s">
        <v>79</v>
      </c>
      <c r="F7" s="98" t="s">
        <v>77</v>
      </c>
      <c r="G7" s="101" t="s">
        <v>61</v>
      </c>
      <c r="H7" s="125" t="s">
        <v>159</v>
      </c>
      <c r="I7" s="125" t="s">
        <v>160</v>
      </c>
      <c r="J7" s="126"/>
      <c r="K7" s="107">
        <v>0.25</v>
      </c>
      <c r="L7" s="125" t="s">
        <v>162</v>
      </c>
      <c r="M7" s="125" t="s">
        <v>164</v>
      </c>
      <c r="N7" s="125" t="s">
        <v>392</v>
      </c>
      <c r="O7" s="62">
        <v>44197</v>
      </c>
      <c r="P7" s="62">
        <v>44561</v>
      </c>
      <c r="Q7" s="101"/>
      <c r="R7" s="100">
        <v>0</v>
      </c>
      <c r="S7" s="100">
        <v>0</v>
      </c>
      <c r="T7" s="103">
        <v>0</v>
      </c>
      <c r="U7" s="101"/>
      <c r="V7" s="100">
        <v>0</v>
      </c>
      <c r="W7" s="100">
        <v>0</v>
      </c>
      <c r="X7" s="103">
        <v>0</v>
      </c>
      <c r="Y7" s="101"/>
      <c r="Z7" s="100">
        <v>0</v>
      </c>
      <c r="AA7" s="100">
        <v>0</v>
      </c>
      <c r="AB7" s="103">
        <v>0</v>
      </c>
      <c r="AC7" s="101"/>
      <c r="AD7" s="100">
        <v>0.33</v>
      </c>
      <c r="AE7" s="100">
        <v>0</v>
      </c>
      <c r="AF7" s="103">
        <v>0</v>
      </c>
      <c r="AG7" s="101"/>
      <c r="AH7" s="139">
        <v>0</v>
      </c>
      <c r="AI7" s="100">
        <v>0</v>
      </c>
      <c r="AJ7" s="103">
        <v>0</v>
      </c>
      <c r="AK7" s="101"/>
      <c r="AL7" s="100">
        <v>0</v>
      </c>
      <c r="AM7" s="100">
        <v>0</v>
      </c>
      <c r="AN7" s="103">
        <v>0</v>
      </c>
      <c r="AO7" s="101"/>
      <c r="AP7" s="100">
        <v>0</v>
      </c>
      <c r="AQ7" s="100">
        <v>0</v>
      </c>
      <c r="AR7" s="103">
        <v>0</v>
      </c>
      <c r="AS7" s="101"/>
      <c r="AT7" s="100">
        <v>0.33</v>
      </c>
      <c r="AU7" s="100">
        <v>0</v>
      </c>
      <c r="AV7" s="103">
        <v>0</v>
      </c>
      <c r="AW7" s="98"/>
      <c r="AX7" s="104">
        <v>0</v>
      </c>
      <c r="AY7" s="104">
        <v>0</v>
      </c>
      <c r="AZ7" s="103">
        <v>0</v>
      </c>
      <c r="BA7" s="98"/>
      <c r="BB7" s="104">
        <v>0</v>
      </c>
      <c r="BC7" s="104">
        <v>0</v>
      </c>
      <c r="BD7" s="103">
        <v>0</v>
      </c>
      <c r="BE7" s="98"/>
      <c r="BF7" s="104">
        <v>0</v>
      </c>
      <c r="BG7" s="104">
        <v>0</v>
      </c>
      <c r="BH7" s="103">
        <v>0</v>
      </c>
      <c r="BI7" s="98"/>
      <c r="BJ7" s="104">
        <v>0.33</v>
      </c>
      <c r="BK7" s="104">
        <v>0</v>
      </c>
      <c r="BL7" s="103">
        <v>0</v>
      </c>
      <c r="BM7" s="98"/>
      <c r="BN7" s="105">
        <f t="shared" ref="BN7" si="0">S7+W7+AA7+AE7+AI7+AM7+AQ7+AU7+AY7+BC7+BG7+BK7</f>
        <v>0</v>
      </c>
      <c r="BO7" s="105">
        <f t="shared" ref="BO7" si="1">BN7*K7</f>
        <v>0</v>
      </c>
      <c r="BP7" s="106">
        <f>T7-X7-AB7-AF7-AJ7-AN7-AR7-AV7-AZ7-BD7-BH7-BL7</f>
        <v>0</v>
      </c>
      <c r="BQ7" s="109" t="e">
        <f>R7+V7+Z7+#REF!+AD7+AL7+AP7+AT7+AX7+BB7+BF7+BJ7</f>
        <v>#REF!</v>
      </c>
      <c r="BR7" s="40"/>
      <c r="BS7" s="41"/>
    </row>
    <row r="8" spans="1:86" s="44" customFormat="1" ht="44.25" customHeight="1" x14ac:dyDescent="0.25">
      <c r="A8" s="42"/>
      <c r="B8" s="101" t="s">
        <v>29</v>
      </c>
      <c r="C8" s="118" t="s">
        <v>40</v>
      </c>
      <c r="D8" s="98" t="s">
        <v>44</v>
      </c>
      <c r="E8" s="101" t="s">
        <v>79</v>
      </c>
      <c r="F8" s="98" t="s">
        <v>77</v>
      </c>
      <c r="G8" s="101" t="s">
        <v>61</v>
      </c>
      <c r="H8" s="98" t="s">
        <v>370</v>
      </c>
      <c r="I8" s="98" t="s">
        <v>371</v>
      </c>
      <c r="J8" s="101"/>
      <c r="K8" s="100">
        <v>0.25</v>
      </c>
      <c r="L8" s="101"/>
      <c r="M8" s="98" t="s">
        <v>374</v>
      </c>
      <c r="N8" s="101" t="s">
        <v>375</v>
      </c>
      <c r="O8" s="62">
        <v>44197</v>
      </c>
      <c r="P8" s="62">
        <v>44561</v>
      </c>
      <c r="Q8" s="101"/>
      <c r="R8" s="100">
        <v>0</v>
      </c>
      <c r="S8" s="100">
        <v>0</v>
      </c>
      <c r="T8" s="103">
        <v>0</v>
      </c>
      <c r="U8" s="101"/>
      <c r="V8" s="100">
        <v>0</v>
      </c>
      <c r="W8" s="100">
        <v>0</v>
      </c>
      <c r="X8" s="103">
        <v>0</v>
      </c>
      <c r="Y8" s="101"/>
      <c r="Z8" s="100">
        <v>0.25</v>
      </c>
      <c r="AA8" s="100">
        <v>0</v>
      </c>
      <c r="AB8" s="103">
        <v>0</v>
      </c>
      <c r="AC8" s="101"/>
      <c r="AD8" s="100">
        <v>0</v>
      </c>
      <c r="AE8" s="100">
        <v>0</v>
      </c>
      <c r="AF8" s="103">
        <v>0</v>
      </c>
      <c r="AG8" s="101"/>
      <c r="AH8" s="100">
        <v>0</v>
      </c>
      <c r="AI8" s="100">
        <v>0</v>
      </c>
      <c r="AJ8" s="103">
        <v>0</v>
      </c>
      <c r="AK8" s="101"/>
      <c r="AL8" s="100">
        <v>0.25</v>
      </c>
      <c r="AM8" s="100">
        <v>0</v>
      </c>
      <c r="AN8" s="103">
        <v>0</v>
      </c>
      <c r="AO8" s="101"/>
      <c r="AP8" s="100">
        <v>0</v>
      </c>
      <c r="AQ8" s="100">
        <v>0</v>
      </c>
      <c r="AR8" s="103">
        <v>0</v>
      </c>
      <c r="AS8" s="101"/>
      <c r="AT8" s="100">
        <v>0</v>
      </c>
      <c r="AU8" s="100">
        <v>0</v>
      </c>
      <c r="AV8" s="103">
        <v>0</v>
      </c>
      <c r="AW8" s="98"/>
      <c r="AX8" s="100">
        <v>0.25</v>
      </c>
      <c r="AY8" s="104">
        <v>0</v>
      </c>
      <c r="AZ8" s="103">
        <v>0</v>
      </c>
      <c r="BA8" s="98"/>
      <c r="BB8" s="104">
        <v>0</v>
      </c>
      <c r="BC8" s="104">
        <v>0</v>
      </c>
      <c r="BD8" s="103">
        <v>0</v>
      </c>
      <c r="BE8" s="98"/>
      <c r="BF8" s="104">
        <v>0</v>
      </c>
      <c r="BG8" s="104">
        <v>0</v>
      </c>
      <c r="BH8" s="103">
        <v>0</v>
      </c>
      <c r="BI8" s="98"/>
      <c r="BJ8" s="100">
        <v>0.25</v>
      </c>
      <c r="BK8" s="104">
        <v>0</v>
      </c>
      <c r="BL8" s="103">
        <v>0</v>
      </c>
      <c r="BM8" s="98"/>
      <c r="BN8" s="105">
        <f t="shared" ref="BN8:BN11" si="2">S8+W8+AA8+AE8+AI8+AM8+AQ8+AU8+AY8+BC8+BG8+BK8</f>
        <v>0</v>
      </c>
      <c r="BO8" s="105">
        <f t="shared" ref="BO8:BO11" si="3">BN8*K8</f>
        <v>0</v>
      </c>
      <c r="BP8" s="106">
        <f t="shared" ref="BP8:BP14" si="4">Q8-T8-X8-AB8-AF8-AJ8-AN8-AR8-AV8-AZ8-BD8-BH8-BL8</f>
        <v>0</v>
      </c>
      <c r="BQ8" s="109">
        <f t="shared" ref="BQ8:BQ11" si="5">R8+V8+Z8+AD8+AH8+AL8+AP8+AT8+AX8+BB8+BF8+BJ8</f>
        <v>1</v>
      </c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</row>
    <row r="9" spans="1:86" s="44" customFormat="1" ht="44.25" customHeight="1" x14ac:dyDescent="0.25">
      <c r="A9" s="42"/>
      <c r="B9" s="101" t="s">
        <v>29</v>
      </c>
      <c r="C9" s="118" t="s">
        <v>40</v>
      </c>
      <c r="D9" s="98" t="s">
        <v>44</v>
      </c>
      <c r="E9" s="101" t="s">
        <v>79</v>
      </c>
      <c r="F9" s="98" t="s">
        <v>77</v>
      </c>
      <c r="G9" s="101" t="s">
        <v>61</v>
      </c>
      <c r="H9" s="149" t="s">
        <v>372</v>
      </c>
      <c r="I9" s="149" t="s">
        <v>373</v>
      </c>
      <c r="J9" s="101"/>
      <c r="K9" s="155">
        <v>0.25</v>
      </c>
      <c r="L9" s="101"/>
      <c r="M9" s="98" t="s">
        <v>376</v>
      </c>
      <c r="N9" s="98" t="s">
        <v>377</v>
      </c>
      <c r="O9" s="62">
        <v>44197</v>
      </c>
      <c r="P9" s="62">
        <v>44255</v>
      </c>
      <c r="Q9" s="101"/>
      <c r="R9" s="100"/>
      <c r="S9" s="100"/>
      <c r="T9" s="103"/>
      <c r="U9" s="101"/>
      <c r="V9" s="100">
        <v>1</v>
      </c>
      <c r="W9" s="100"/>
      <c r="X9" s="103"/>
      <c r="Y9" s="101"/>
      <c r="Z9" s="100"/>
      <c r="AA9" s="100"/>
      <c r="AB9" s="103"/>
      <c r="AC9" s="101"/>
      <c r="AD9" s="100"/>
      <c r="AE9" s="100"/>
      <c r="AF9" s="103"/>
      <c r="AG9" s="101"/>
      <c r="AH9" s="100"/>
      <c r="AI9" s="100"/>
      <c r="AJ9" s="103"/>
      <c r="AK9" s="101"/>
      <c r="AL9" s="100"/>
      <c r="AM9" s="100"/>
      <c r="AN9" s="103"/>
      <c r="AO9" s="101"/>
      <c r="AP9" s="100"/>
      <c r="AQ9" s="100"/>
      <c r="AR9" s="103"/>
      <c r="AS9" s="101"/>
      <c r="AT9" s="100"/>
      <c r="AU9" s="100"/>
      <c r="AV9" s="103"/>
      <c r="AW9" s="98"/>
      <c r="AX9" s="100"/>
      <c r="AY9" s="104"/>
      <c r="AZ9" s="103"/>
      <c r="BA9" s="98"/>
      <c r="BB9" s="104"/>
      <c r="BC9" s="104"/>
      <c r="BD9" s="103"/>
      <c r="BE9" s="98"/>
      <c r="BF9" s="104"/>
      <c r="BG9" s="104"/>
      <c r="BH9" s="103"/>
      <c r="BI9" s="98"/>
      <c r="BJ9" s="100"/>
      <c r="BK9" s="104"/>
      <c r="BL9" s="103"/>
      <c r="BM9" s="98"/>
      <c r="BN9" s="105"/>
      <c r="BO9" s="105"/>
      <c r="BP9" s="106"/>
      <c r="BQ9" s="109">
        <f t="shared" si="5"/>
        <v>1</v>
      </c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</row>
    <row r="10" spans="1:86" s="44" customFormat="1" ht="44.25" customHeight="1" x14ac:dyDescent="0.25">
      <c r="A10" s="42"/>
      <c r="B10" s="101" t="s">
        <v>29</v>
      </c>
      <c r="C10" s="118" t="s">
        <v>40</v>
      </c>
      <c r="D10" s="98" t="s">
        <v>44</v>
      </c>
      <c r="E10" s="101" t="s">
        <v>79</v>
      </c>
      <c r="F10" s="98" t="s">
        <v>77</v>
      </c>
      <c r="G10" s="101" t="s">
        <v>61</v>
      </c>
      <c r="H10" s="149"/>
      <c r="I10" s="149"/>
      <c r="J10" s="101"/>
      <c r="K10" s="155"/>
      <c r="L10" s="101"/>
      <c r="M10" s="98" t="s">
        <v>378</v>
      </c>
      <c r="N10" s="98" t="s">
        <v>379</v>
      </c>
      <c r="O10" s="62">
        <v>44197</v>
      </c>
      <c r="P10" s="62">
        <v>44561</v>
      </c>
      <c r="Q10" s="101"/>
      <c r="R10" s="100">
        <v>0</v>
      </c>
      <c r="S10" s="100">
        <v>0</v>
      </c>
      <c r="T10" s="103">
        <v>0</v>
      </c>
      <c r="U10" s="101"/>
      <c r="V10" s="100">
        <v>0</v>
      </c>
      <c r="W10" s="100">
        <v>0</v>
      </c>
      <c r="X10" s="103">
        <v>0</v>
      </c>
      <c r="Y10" s="101"/>
      <c r="Z10" s="100">
        <v>0.25</v>
      </c>
      <c r="AA10" s="100">
        <v>0</v>
      </c>
      <c r="AB10" s="103">
        <v>0</v>
      </c>
      <c r="AC10" s="101"/>
      <c r="AD10" s="100">
        <v>0</v>
      </c>
      <c r="AE10" s="100">
        <v>0</v>
      </c>
      <c r="AF10" s="103">
        <v>0</v>
      </c>
      <c r="AG10" s="101"/>
      <c r="AH10" s="100">
        <v>0</v>
      </c>
      <c r="AI10" s="100">
        <v>0</v>
      </c>
      <c r="AJ10" s="103">
        <v>0</v>
      </c>
      <c r="AK10" s="101"/>
      <c r="AL10" s="100">
        <v>0.25</v>
      </c>
      <c r="AM10" s="100">
        <v>0</v>
      </c>
      <c r="AN10" s="103">
        <v>0</v>
      </c>
      <c r="AO10" s="101"/>
      <c r="AP10" s="100">
        <v>0</v>
      </c>
      <c r="AQ10" s="100">
        <v>0</v>
      </c>
      <c r="AR10" s="103">
        <v>0</v>
      </c>
      <c r="AS10" s="101"/>
      <c r="AT10" s="100">
        <v>0</v>
      </c>
      <c r="AU10" s="100">
        <v>0</v>
      </c>
      <c r="AV10" s="103">
        <v>0</v>
      </c>
      <c r="AW10" s="98"/>
      <c r="AX10" s="100">
        <v>0.25</v>
      </c>
      <c r="AY10" s="104">
        <v>0</v>
      </c>
      <c r="AZ10" s="103">
        <v>0</v>
      </c>
      <c r="BA10" s="98"/>
      <c r="BB10" s="104">
        <v>0</v>
      </c>
      <c r="BC10" s="104">
        <v>0</v>
      </c>
      <c r="BD10" s="103">
        <v>0</v>
      </c>
      <c r="BE10" s="98"/>
      <c r="BF10" s="104">
        <v>0</v>
      </c>
      <c r="BG10" s="104">
        <v>0</v>
      </c>
      <c r="BH10" s="103">
        <v>0</v>
      </c>
      <c r="BI10" s="98"/>
      <c r="BJ10" s="100">
        <v>0.25</v>
      </c>
      <c r="BK10" s="104">
        <v>0</v>
      </c>
      <c r="BL10" s="103">
        <v>0</v>
      </c>
      <c r="BM10" s="98"/>
      <c r="BN10" s="105">
        <f t="shared" si="2"/>
        <v>0</v>
      </c>
      <c r="BO10" s="105">
        <f t="shared" si="3"/>
        <v>0</v>
      </c>
      <c r="BP10" s="106">
        <f t="shared" si="4"/>
        <v>0</v>
      </c>
      <c r="BQ10" s="110">
        <f t="shared" si="5"/>
        <v>1</v>
      </c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</row>
    <row r="11" spans="1:86" s="124" customFormat="1" ht="87" customHeight="1" x14ac:dyDescent="0.25">
      <c r="B11" s="119" t="s">
        <v>34</v>
      </c>
      <c r="C11" s="118" t="s">
        <v>40</v>
      </c>
      <c r="D11" s="118" t="s">
        <v>44</v>
      </c>
      <c r="E11" s="119" t="s">
        <v>79</v>
      </c>
      <c r="F11" s="118" t="s">
        <v>77</v>
      </c>
      <c r="G11" s="119" t="s">
        <v>57</v>
      </c>
      <c r="H11" s="118" t="s">
        <v>85</v>
      </c>
      <c r="I11" s="118" t="s">
        <v>380</v>
      </c>
      <c r="J11" s="119"/>
      <c r="K11" s="86">
        <v>0.5</v>
      </c>
      <c r="L11" s="118">
        <v>100</v>
      </c>
      <c r="M11" s="118" t="s">
        <v>381</v>
      </c>
      <c r="N11" s="118" t="s">
        <v>382</v>
      </c>
      <c r="O11" s="68">
        <v>44197</v>
      </c>
      <c r="P11" s="68">
        <v>44561</v>
      </c>
      <c r="Q11" s="118"/>
      <c r="R11" s="86">
        <v>0.2</v>
      </c>
      <c r="S11" s="86">
        <v>0</v>
      </c>
      <c r="T11" s="85">
        <v>0</v>
      </c>
      <c r="U11" s="119"/>
      <c r="V11" s="86">
        <v>0.1</v>
      </c>
      <c r="W11" s="86">
        <v>0</v>
      </c>
      <c r="X11" s="85">
        <v>0</v>
      </c>
      <c r="Y11" s="119"/>
      <c r="Z11" s="86">
        <v>0.05</v>
      </c>
      <c r="AA11" s="86">
        <v>0</v>
      </c>
      <c r="AB11" s="85">
        <v>0</v>
      </c>
      <c r="AC11" s="119"/>
      <c r="AD11" s="86">
        <v>0.05</v>
      </c>
      <c r="AE11" s="86">
        <v>0</v>
      </c>
      <c r="AF11" s="85">
        <v>0</v>
      </c>
      <c r="AG11" s="119"/>
      <c r="AH11" s="86">
        <v>0.05</v>
      </c>
      <c r="AI11" s="86">
        <v>0</v>
      </c>
      <c r="AJ11" s="85">
        <v>0</v>
      </c>
      <c r="AK11" s="119"/>
      <c r="AL11" s="86">
        <v>0.1</v>
      </c>
      <c r="AM11" s="86">
        <v>0</v>
      </c>
      <c r="AN11" s="85">
        <v>0</v>
      </c>
      <c r="AO11" s="119"/>
      <c r="AP11" s="86">
        <v>0.1</v>
      </c>
      <c r="AQ11" s="86">
        <v>0</v>
      </c>
      <c r="AR11" s="85">
        <v>0</v>
      </c>
      <c r="AS11" s="119"/>
      <c r="AT11" s="86">
        <v>0.05</v>
      </c>
      <c r="AU11" s="86">
        <v>0</v>
      </c>
      <c r="AV11" s="85">
        <v>0</v>
      </c>
      <c r="AW11" s="118"/>
      <c r="AX11" s="69">
        <v>0.05</v>
      </c>
      <c r="AY11" s="69">
        <v>0</v>
      </c>
      <c r="AZ11" s="85">
        <v>0</v>
      </c>
      <c r="BA11" s="118"/>
      <c r="BB11" s="69">
        <v>0.05</v>
      </c>
      <c r="BC11" s="69">
        <v>0</v>
      </c>
      <c r="BD11" s="85">
        <v>0</v>
      </c>
      <c r="BE11" s="118"/>
      <c r="BF11" s="69">
        <v>0.1</v>
      </c>
      <c r="BG11" s="69">
        <v>0</v>
      </c>
      <c r="BH11" s="85">
        <v>0</v>
      </c>
      <c r="BI11" s="118"/>
      <c r="BJ11" s="69">
        <v>0.1</v>
      </c>
      <c r="BK11" s="69">
        <v>0</v>
      </c>
      <c r="BL11" s="85">
        <v>0</v>
      </c>
      <c r="BM11" s="118"/>
      <c r="BN11" s="70">
        <f t="shared" si="2"/>
        <v>0</v>
      </c>
      <c r="BO11" s="70">
        <f t="shared" si="3"/>
        <v>0</v>
      </c>
      <c r="BP11" s="71">
        <f t="shared" si="4"/>
        <v>0</v>
      </c>
      <c r="BQ11" s="111">
        <f t="shared" si="5"/>
        <v>1.0000000000000002</v>
      </c>
      <c r="BR11" s="45"/>
      <c r="BS11" s="45"/>
      <c r="BT11" s="45"/>
      <c r="BU11" s="45"/>
    </row>
    <row r="12" spans="1:86" s="48" customFormat="1" ht="87" customHeight="1" x14ac:dyDescent="0.25">
      <c r="A12" s="83"/>
      <c r="B12" s="119" t="s">
        <v>34</v>
      </c>
      <c r="C12" s="140" t="s">
        <v>40</v>
      </c>
      <c r="D12" s="140" t="s">
        <v>44</v>
      </c>
      <c r="E12" s="141" t="s">
        <v>79</v>
      </c>
      <c r="F12" s="140" t="s">
        <v>77</v>
      </c>
      <c r="G12" s="141" t="s">
        <v>57</v>
      </c>
      <c r="H12" s="140" t="s">
        <v>86</v>
      </c>
      <c r="I12" s="140" t="s">
        <v>383</v>
      </c>
      <c r="J12" s="119"/>
      <c r="K12" s="142">
        <v>0.5</v>
      </c>
      <c r="L12" s="118"/>
      <c r="M12" s="118" t="s">
        <v>384</v>
      </c>
      <c r="N12" s="118" t="s">
        <v>387</v>
      </c>
      <c r="O12" s="68">
        <v>44197</v>
      </c>
      <c r="P12" s="68">
        <v>44286</v>
      </c>
      <c r="Q12" s="118"/>
      <c r="R12" s="86"/>
      <c r="S12" s="86"/>
      <c r="T12" s="85"/>
      <c r="U12" s="119"/>
      <c r="V12" s="86"/>
      <c r="W12" s="86"/>
      <c r="X12" s="85"/>
      <c r="Y12" s="119"/>
      <c r="Z12" s="86">
        <v>1</v>
      </c>
      <c r="AA12" s="86"/>
      <c r="AB12" s="85"/>
      <c r="AC12" s="119"/>
      <c r="AD12" s="86"/>
      <c r="AE12" s="86"/>
      <c r="AF12" s="85"/>
      <c r="AG12" s="119"/>
      <c r="AH12" s="86"/>
      <c r="AI12" s="86"/>
      <c r="AJ12" s="85"/>
      <c r="AK12" s="119"/>
      <c r="AL12" s="86"/>
      <c r="AM12" s="86"/>
      <c r="AN12" s="85"/>
      <c r="AO12" s="119"/>
      <c r="AP12" s="86"/>
      <c r="AQ12" s="86"/>
      <c r="AR12" s="85"/>
      <c r="AS12" s="119"/>
      <c r="AT12" s="86"/>
      <c r="AU12" s="86"/>
      <c r="AV12" s="85"/>
      <c r="AW12" s="118"/>
      <c r="AX12" s="69"/>
      <c r="AY12" s="69"/>
      <c r="AZ12" s="85"/>
      <c r="BA12" s="118"/>
      <c r="BB12" s="69"/>
      <c r="BC12" s="69"/>
      <c r="BD12" s="85"/>
      <c r="BE12" s="118"/>
      <c r="BF12" s="69"/>
      <c r="BG12" s="69"/>
      <c r="BH12" s="85"/>
      <c r="BI12" s="118"/>
      <c r="BJ12" s="69"/>
      <c r="BK12" s="69"/>
      <c r="BL12" s="85"/>
      <c r="BM12" s="118"/>
      <c r="BN12" s="70"/>
      <c r="BO12" s="70"/>
      <c r="BP12" s="71"/>
      <c r="BQ12" s="112">
        <f t="shared" ref="BQ12:BQ62" si="6">R12+V12+Z12+AD12+AH12+AL12+AP12+AT12+AX12+BB12+BF12+BJ12</f>
        <v>1</v>
      </c>
      <c r="BR12" s="46"/>
      <c r="BS12" s="46"/>
      <c r="BT12" s="46"/>
      <c r="BU12" s="46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</row>
    <row r="13" spans="1:86" s="48" customFormat="1" ht="87" customHeight="1" x14ac:dyDescent="0.25">
      <c r="A13" s="83"/>
      <c r="B13" s="119" t="s">
        <v>34</v>
      </c>
      <c r="C13" s="140"/>
      <c r="D13" s="140"/>
      <c r="E13" s="141"/>
      <c r="F13" s="140"/>
      <c r="G13" s="141"/>
      <c r="H13" s="140"/>
      <c r="I13" s="140"/>
      <c r="J13" s="119"/>
      <c r="K13" s="142"/>
      <c r="L13" s="118"/>
      <c r="M13" s="118" t="s">
        <v>385</v>
      </c>
      <c r="N13" s="118" t="s">
        <v>388</v>
      </c>
      <c r="O13" s="68">
        <v>44197</v>
      </c>
      <c r="P13" s="68">
        <v>44561</v>
      </c>
      <c r="Q13" s="118"/>
      <c r="R13" s="86"/>
      <c r="S13" s="86"/>
      <c r="T13" s="85"/>
      <c r="U13" s="119"/>
      <c r="V13" s="86"/>
      <c r="W13" s="86"/>
      <c r="X13" s="85"/>
      <c r="Y13" s="119"/>
      <c r="Z13" s="86">
        <v>0.2</v>
      </c>
      <c r="AA13" s="86"/>
      <c r="AB13" s="85"/>
      <c r="AC13" s="119"/>
      <c r="AD13" s="86"/>
      <c r="AE13" s="86"/>
      <c r="AF13" s="85"/>
      <c r="AG13" s="119"/>
      <c r="AH13" s="86"/>
      <c r="AI13" s="86"/>
      <c r="AJ13" s="85"/>
      <c r="AK13" s="119"/>
      <c r="AL13" s="86">
        <v>0.3</v>
      </c>
      <c r="AM13" s="86"/>
      <c r="AN13" s="85"/>
      <c r="AO13" s="119"/>
      <c r="AP13" s="86"/>
      <c r="AQ13" s="86"/>
      <c r="AR13" s="85"/>
      <c r="AS13" s="119"/>
      <c r="AT13" s="86"/>
      <c r="AU13" s="86"/>
      <c r="AV13" s="85"/>
      <c r="AW13" s="118"/>
      <c r="AX13" s="69">
        <v>0.3</v>
      </c>
      <c r="AY13" s="69"/>
      <c r="AZ13" s="85"/>
      <c r="BA13" s="118"/>
      <c r="BB13" s="69"/>
      <c r="BC13" s="69"/>
      <c r="BD13" s="85"/>
      <c r="BE13" s="118"/>
      <c r="BF13" s="69"/>
      <c r="BG13" s="69"/>
      <c r="BH13" s="85"/>
      <c r="BI13" s="118"/>
      <c r="BJ13" s="69">
        <v>0.2</v>
      </c>
      <c r="BK13" s="69"/>
      <c r="BL13" s="85"/>
      <c r="BM13" s="118"/>
      <c r="BN13" s="70"/>
      <c r="BO13" s="70"/>
      <c r="BP13" s="71"/>
      <c r="BQ13" s="112">
        <f t="shared" si="6"/>
        <v>1</v>
      </c>
      <c r="BR13" s="46"/>
      <c r="BS13" s="46"/>
      <c r="BT13" s="46"/>
      <c r="BU13" s="46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</row>
    <row r="14" spans="1:86" s="136" customFormat="1" ht="132" customHeight="1" x14ac:dyDescent="0.25">
      <c r="A14" s="135"/>
      <c r="B14" s="119" t="s">
        <v>34</v>
      </c>
      <c r="C14" s="140"/>
      <c r="D14" s="140"/>
      <c r="E14" s="141"/>
      <c r="F14" s="140"/>
      <c r="G14" s="141"/>
      <c r="H14" s="140"/>
      <c r="I14" s="140"/>
      <c r="J14" s="119"/>
      <c r="K14" s="142"/>
      <c r="L14" s="118"/>
      <c r="M14" s="118" t="s">
        <v>386</v>
      </c>
      <c r="N14" s="118" t="s">
        <v>389</v>
      </c>
      <c r="O14" s="68">
        <v>44197</v>
      </c>
      <c r="P14" s="68">
        <v>44561</v>
      </c>
      <c r="Q14" s="118"/>
      <c r="R14" s="86">
        <v>0</v>
      </c>
      <c r="S14" s="86">
        <v>0</v>
      </c>
      <c r="T14" s="85">
        <v>0</v>
      </c>
      <c r="U14" s="119"/>
      <c r="V14" s="86">
        <v>0</v>
      </c>
      <c r="W14" s="86">
        <v>0</v>
      </c>
      <c r="X14" s="85">
        <v>0</v>
      </c>
      <c r="Y14" s="119"/>
      <c r="Z14" s="86">
        <v>0.2</v>
      </c>
      <c r="AA14" s="86">
        <v>0</v>
      </c>
      <c r="AB14" s="85">
        <v>0</v>
      </c>
      <c r="AC14" s="119"/>
      <c r="AD14" s="86">
        <v>0</v>
      </c>
      <c r="AE14" s="86">
        <v>0</v>
      </c>
      <c r="AF14" s="85">
        <v>0</v>
      </c>
      <c r="AG14" s="119"/>
      <c r="AH14" s="86">
        <v>0</v>
      </c>
      <c r="AI14" s="86">
        <v>0</v>
      </c>
      <c r="AJ14" s="85">
        <v>0</v>
      </c>
      <c r="AK14" s="119"/>
      <c r="AL14" s="86">
        <v>0.3</v>
      </c>
      <c r="AM14" s="86">
        <v>0</v>
      </c>
      <c r="AN14" s="85">
        <v>0</v>
      </c>
      <c r="AO14" s="119"/>
      <c r="AP14" s="86"/>
      <c r="AQ14" s="86">
        <v>0</v>
      </c>
      <c r="AR14" s="85">
        <v>0</v>
      </c>
      <c r="AS14" s="119"/>
      <c r="AT14" s="86"/>
      <c r="AU14" s="86">
        <v>0</v>
      </c>
      <c r="AV14" s="85">
        <v>0</v>
      </c>
      <c r="AW14" s="118"/>
      <c r="AX14" s="69">
        <v>0.3</v>
      </c>
      <c r="AY14" s="69">
        <v>0</v>
      </c>
      <c r="AZ14" s="85">
        <v>0</v>
      </c>
      <c r="BA14" s="118"/>
      <c r="BB14" s="69">
        <v>0</v>
      </c>
      <c r="BC14" s="69">
        <v>0</v>
      </c>
      <c r="BD14" s="85">
        <v>0</v>
      </c>
      <c r="BE14" s="118"/>
      <c r="BF14" s="69">
        <v>0</v>
      </c>
      <c r="BG14" s="69">
        <v>0</v>
      </c>
      <c r="BH14" s="85">
        <v>0</v>
      </c>
      <c r="BI14" s="118"/>
      <c r="BJ14" s="69">
        <v>0.2</v>
      </c>
      <c r="BK14" s="69">
        <v>0</v>
      </c>
      <c r="BL14" s="85">
        <v>0</v>
      </c>
      <c r="BM14" s="118"/>
      <c r="BN14" s="70">
        <f t="shared" ref="BN14" si="7">S14+W14+AA14+AE14+AI14+AM14+AQ14+AU14+AY14+BC14+BG14+BK14</f>
        <v>0</v>
      </c>
      <c r="BO14" s="70">
        <f>BN14*K12</f>
        <v>0</v>
      </c>
      <c r="BP14" s="71">
        <f t="shared" si="4"/>
        <v>0</v>
      </c>
      <c r="BQ14" s="112">
        <f t="shared" si="6"/>
        <v>1</v>
      </c>
      <c r="BR14" s="47"/>
      <c r="BS14" s="47"/>
      <c r="BT14" s="47"/>
      <c r="BU14" s="47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</row>
    <row r="15" spans="1:86" s="48" customFormat="1" ht="45" customHeight="1" x14ac:dyDescent="0.25">
      <c r="A15" s="124"/>
      <c r="B15" s="118" t="s">
        <v>31</v>
      </c>
      <c r="C15" s="118" t="s">
        <v>40</v>
      </c>
      <c r="D15" s="118" t="s">
        <v>44</v>
      </c>
      <c r="E15" s="119" t="s">
        <v>79</v>
      </c>
      <c r="F15" s="118" t="s">
        <v>77</v>
      </c>
      <c r="G15" s="118" t="s">
        <v>60</v>
      </c>
      <c r="H15" s="156" t="s">
        <v>102</v>
      </c>
      <c r="I15" s="156" t="s">
        <v>107</v>
      </c>
      <c r="J15" s="148">
        <v>0</v>
      </c>
      <c r="K15" s="142">
        <v>0.1</v>
      </c>
      <c r="L15" s="101"/>
      <c r="M15" s="96" t="s">
        <v>113</v>
      </c>
      <c r="N15" s="96" t="s">
        <v>118</v>
      </c>
      <c r="O15" s="172">
        <v>44197</v>
      </c>
      <c r="P15" s="172">
        <v>44561</v>
      </c>
      <c r="Q15" s="148">
        <v>0</v>
      </c>
      <c r="R15" s="86">
        <v>0.25</v>
      </c>
      <c r="S15" s="86">
        <v>0</v>
      </c>
      <c r="T15" s="85">
        <v>0</v>
      </c>
      <c r="U15" s="119"/>
      <c r="V15" s="86"/>
      <c r="W15" s="86">
        <v>0</v>
      </c>
      <c r="X15" s="85">
        <v>0</v>
      </c>
      <c r="Y15" s="119"/>
      <c r="Z15" s="86"/>
      <c r="AA15" s="86">
        <v>0</v>
      </c>
      <c r="AB15" s="85">
        <v>0</v>
      </c>
      <c r="AC15" s="119"/>
      <c r="AD15" s="86">
        <v>0.25</v>
      </c>
      <c r="AE15" s="86">
        <v>0</v>
      </c>
      <c r="AF15" s="85">
        <v>0</v>
      </c>
      <c r="AG15" s="119"/>
      <c r="AH15" s="86"/>
      <c r="AI15" s="86">
        <v>0</v>
      </c>
      <c r="AJ15" s="85">
        <v>0</v>
      </c>
      <c r="AK15" s="119"/>
      <c r="AL15" s="86"/>
      <c r="AM15" s="86">
        <v>0</v>
      </c>
      <c r="AN15" s="85">
        <v>0</v>
      </c>
      <c r="AO15" s="119"/>
      <c r="AP15" s="86"/>
      <c r="AQ15" s="86">
        <v>0</v>
      </c>
      <c r="AR15" s="85">
        <v>0</v>
      </c>
      <c r="AS15" s="119"/>
      <c r="AT15" s="86">
        <v>0.25</v>
      </c>
      <c r="AU15" s="86">
        <v>0</v>
      </c>
      <c r="AV15" s="85">
        <v>0</v>
      </c>
      <c r="AW15" s="118"/>
      <c r="AX15" s="86"/>
      <c r="AY15" s="69">
        <v>0</v>
      </c>
      <c r="AZ15" s="85">
        <v>0</v>
      </c>
      <c r="BA15" s="118"/>
      <c r="BB15" s="86"/>
      <c r="BC15" s="119"/>
      <c r="BD15" s="85">
        <v>0</v>
      </c>
      <c r="BE15" s="86"/>
      <c r="BF15" s="86"/>
      <c r="BG15" s="119"/>
      <c r="BH15" s="85">
        <v>0</v>
      </c>
      <c r="BI15" s="119"/>
      <c r="BJ15" s="86">
        <v>0.25</v>
      </c>
      <c r="BK15" s="119"/>
      <c r="BL15" s="85">
        <v>0</v>
      </c>
      <c r="BM15" s="119"/>
      <c r="BN15" s="70">
        <f t="shared" ref="BN15:BN40" si="8">S15+W15+AA15+AE15+AI15+AM15+AQ15+AU15+AY15+BC15+BG15+BK15</f>
        <v>0</v>
      </c>
      <c r="BO15" s="70">
        <f t="shared" ref="BO15:BO40" si="9">BN15*K15</f>
        <v>0</v>
      </c>
      <c r="BP15" s="71">
        <f t="shared" ref="BP15:BP40" si="10">Q15-T15-X15-AB15-AF15-AJ15-AN15-AR15-AV15-AZ15-BD15-BH15-BL15</f>
        <v>0</v>
      </c>
      <c r="BQ15" s="113">
        <f t="shared" si="6"/>
        <v>1</v>
      </c>
      <c r="BR15" s="42"/>
      <c r="BS15" s="42"/>
      <c r="BT15" s="42"/>
      <c r="BU15" s="42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</row>
    <row r="16" spans="1:86" s="48" customFormat="1" ht="60" x14ac:dyDescent="0.25">
      <c r="B16" s="118" t="s">
        <v>31</v>
      </c>
      <c r="C16" s="118" t="s">
        <v>40</v>
      </c>
      <c r="D16" s="118" t="s">
        <v>44</v>
      </c>
      <c r="E16" s="119" t="s">
        <v>79</v>
      </c>
      <c r="F16" s="118" t="s">
        <v>77</v>
      </c>
      <c r="G16" s="118" t="s">
        <v>59</v>
      </c>
      <c r="H16" s="156"/>
      <c r="I16" s="156"/>
      <c r="J16" s="148"/>
      <c r="K16" s="142"/>
      <c r="L16" s="101"/>
      <c r="M16" s="96" t="s">
        <v>319</v>
      </c>
      <c r="N16" s="96" t="s">
        <v>119</v>
      </c>
      <c r="O16" s="172"/>
      <c r="P16" s="172"/>
      <c r="Q16" s="148"/>
      <c r="R16" s="86"/>
      <c r="S16" s="86">
        <v>0</v>
      </c>
      <c r="T16" s="85">
        <v>0</v>
      </c>
      <c r="U16" s="119"/>
      <c r="V16" s="86">
        <v>0.15</v>
      </c>
      <c r="W16" s="86">
        <v>0</v>
      </c>
      <c r="X16" s="85">
        <v>0</v>
      </c>
      <c r="Y16" s="119"/>
      <c r="Z16" s="86"/>
      <c r="AA16" s="86">
        <v>0</v>
      </c>
      <c r="AB16" s="85">
        <v>0</v>
      </c>
      <c r="AC16" s="119"/>
      <c r="AD16" s="86">
        <v>0.2</v>
      </c>
      <c r="AE16" s="86">
        <v>0</v>
      </c>
      <c r="AF16" s="85">
        <v>0</v>
      </c>
      <c r="AG16" s="119"/>
      <c r="AH16" s="86"/>
      <c r="AI16" s="86">
        <v>0</v>
      </c>
      <c r="AJ16" s="85">
        <v>0</v>
      </c>
      <c r="AK16" s="119"/>
      <c r="AL16" s="86">
        <v>0.25</v>
      </c>
      <c r="AM16" s="86">
        <v>0</v>
      </c>
      <c r="AN16" s="85">
        <v>0</v>
      </c>
      <c r="AO16" s="119"/>
      <c r="AP16" s="86"/>
      <c r="AQ16" s="86">
        <v>0</v>
      </c>
      <c r="AR16" s="85">
        <v>0</v>
      </c>
      <c r="AS16" s="119"/>
      <c r="AT16" s="86"/>
      <c r="AU16" s="86">
        <v>0</v>
      </c>
      <c r="AV16" s="85">
        <v>0</v>
      </c>
      <c r="AW16" s="118"/>
      <c r="AX16" s="86">
        <v>0.25</v>
      </c>
      <c r="AY16" s="69">
        <v>0</v>
      </c>
      <c r="AZ16" s="85">
        <v>0</v>
      </c>
      <c r="BA16" s="118"/>
      <c r="BB16" s="86"/>
      <c r="BC16" s="119"/>
      <c r="BD16" s="85">
        <v>0</v>
      </c>
      <c r="BE16" s="86"/>
      <c r="BF16" s="86"/>
      <c r="BG16" s="119"/>
      <c r="BH16" s="85">
        <v>0</v>
      </c>
      <c r="BI16" s="119"/>
      <c r="BJ16" s="86">
        <v>0.15</v>
      </c>
      <c r="BK16" s="119"/>
      <c r="BL16" s="85">
        <v>0</v>
      </c>
      <c r="BM16" s="119"/>
      <c r="BN16" s="70">
        <f t="shared" si="8"/>
        <v>0</v>
      </c>
      <c r="BO16" s="70">
        <f t="shared" si="9"/>
        <v>0</v>
      </c>
      <c r="BP16" s="71">
        <f t="shared" si="10"/>
        <v>0</v>
      </c>
      <c r="BQ16" s="113">
        <f t="shared" si="6"/>
        <v>1</v>
      </c>
      <c r="BR16" s="42"/>
      <c r="BS16" s="42"/>
      <c r="BT16" s="44"/>
      <c r="BU16" s="44"/>
    </row>
    <row r="17" spans="1:73" s="48" customFormat="1" ht="60" x14ac:dyDescent="0.25">
      <c r="B17" s="118" t="s">
        <v>31</v>
      </c>
      <c r="C17" s="118" t="s">
        <v>40</v>
      </c>
      <c r="D17" s="118" t="s">
        <v>44</v>
      </c>
      <c r="E17" s="119" t="s">
        <v>79</v>
      </c>
      <c r="F17" s="118" t="s">
        <v>77</v>
      </c>
      <c r="G17" s="118" t="s">
        <v>58</v>
      </c>
      <c r="H17" s="156"/>
      <c r="I17" s="156"/>
      <c r="J17" s="148"/>
      <c r="K17" s="142"/>
      <c r="L17" s="101"/>
      <c r="M17" s="96" t="s">
        <v>320</v>
      </c>
      <c r="N17" s="96" t="s">
        <v>120</v>
      </c>
      <c r="O17" s="172"/>
      <c r="P17" s="172"/>
      <c r="Q17" s="148"/>
      <c r="R17" s="86"/>
      <c r="S17" s="86">
        <v>0</v>
      </c>
      <c r="T17" s="85">
        <v>0</v>
      </c>
      <c r="U17" s="119"/>
      <c r="V17" s="86">
        <v>0.15</v>
      </c>
      <c r="W17" s="86">
        <v>0</v>
      </c>
      <c r="X17" s="85">
        <v>0</v>
      </c>
      <c r="Y17" s="119"/>
      <c r="Z17" s="86"/>
      <c r="AA17" s="86">
        <v>0</v>
      </c>
      <c r="AB17" s="85">
        <v>0</v>
      </c>
      <c r="AC17" s="119"/>
      <c r="AD17" s="86">
        <v>0.2</v>
      </c>
      <c r="AE17" s="86">
        <v>0</v>
      </c>
      <c r="AF17" s="85">
        <v>0</v>
      </c>
      <c r="AG17" s="119"/>
      <c r="AH17" s="86"/>
      <c r="AI17" s="86">
        <v>0</v>
      </c>
      <c r="AJ17" s="85">
        <v>0</v>
      </c>
      <c r="AK17" s="119"/>
      <c r="AL17" s="86">
        <v>0.25</v>
      </c>
      <c r="AM17" s="86">
        <v>0</v>
      </c>
      <c r="AN17" s="85">
        <v>0</v>
      </c>
      <c r="AO17" s="119"/>
      <c r="AP17" s="86"/>
      <c r="AQ17" s="86">
        <v>0</v>
      </c>
      <c r="AR17" s="85">
        <v>0</v>
      </c>
      <c r="AS17" s="119"/>
      <c r="AT17" s="86"/>
      <c r="AU17" s="86">
        <v>0</v>
      </c>
      <c r="AV17" s="85">
        <v>0</v>
      </c>
      <c r="AW17" s="118"/>
      <c r="AX17" s="86">
        <v>0.25</v>
      </c>
      <c r="AY17" s="69">
        <v>0</v>
      </c>
      <c r="AZ17" s="85">
        <v>0</v>
      </c>
      <c r="BA17" s="118"/>
      <c r="BB17" s="86"/>
      <c r="BC17" s="119"/>
      <c r="BD17" s="85">
        <v>0</v>
      </c>
      <c r="BE17" s="86"/>
      <c r="BF17" s="86"/>
      <c r="BG17" s="119"/>
      <c r="BH17" s="85">
        <v>0</v>
      </c>
      <c r="BI17" s="119"/>
      <c r="BJ17" s="86">
        <v>0.15</v>
      </c>
      <c r="BK17" s="119"/>
      <c r="BL17" s="85">
        <v>0</v>
      </c>
      <c r="BM17" s="119"/>
      <c r="BN17" s="70">
        <f t="shared" si="8"/>
        <v>0</v>
      </c>
      <c r="BO17" s="70">
        <f t="shared" si="9"/>
        <v>0</v>
      </c>
      <c r="BP17" s="71">
        <f t="shared" si="10"/>
        <v>0</v>
      </c>
      <c r="BQ17" s="113">
        <f t="shared" si="6"/>
        <v>1</v>
      </c>
      <c r="BR17" s="42"/>
      <c r="BS17" s="42"/>
      <c r="BT17" s="44"/>
      <c r="BU17" s="44"/>
    </row>
    <row r="18" spans="1:73" s="48" customFormat="1" ht="60" x14ac:dyDescent="0.25">
      <c r="B18" s="118" t="s">
        <v>31</v>
      </c>
      <c r="C18" s="118" t="s">
        <v>40</v>
      </c>
      <c r="D18" s="118" t="s">
        <v>44</v>
      </c>
      <c r="E18" s="119" t="s">
        <v>79</v>
      </c>
      <c r="F18" s="118" t="s">
        <v>77</v>
      </c>
      <c r="G18" s="118" t="s">
        <v>58</v>
      </c>
      <c r="H18" s="156" t="s">
        <v>103</v>
      </c>
      <c r="I18" s="156" t="s">
        <v>108</v>
      </c>
      <c r="J18" s="148">
        <v>0</v>
      </c>
      <c r="K18" s="142">
        <v>0.1</v>
      </c>
      <c r="L18" s="149" t="s">
        <v>398</v>
      </c>
      <c r="M18" s="96" t="s">
        <v>321</v>
      </c>
      <c r="N18" s="96" t="s">
        <v>118</v>
      </c>
      <c r="O18" s="172">
        <v>44197</v>
      </c>
      <c r="P18" s="172">
        <v>44408</v>
      </c>
      <c r="Q18" s="148">
        <v>0</v>
      </c>
      <c r="R18" s="86">
        <v>0.2</v>
      </c>
      <c r="S18" s="86">
        <v>0</v>
      </c>
      <c r="T18" s="85">
        <v>0</v>
      </c>
      <c r="U18" s="119"/>
      <c r="V18" s="86">
        <v>0.2</v>
      </c>
      <c r="W18" s="86">
        <v>0</v>
      </c>
      <c r="X18" s="85">
        <v>0</v>
      </c>
      <c r="Y18" s="119"/>
      <c r="Z18" s="86"/>
      <c r="AA18" s="86">
        <v>0</v>
      </c>
      <c r="AB18" s="85">
        <v>0</v>
      </c>
      <c r="AC18" s="119"/>
      <c r="AD18" s="86">
        <v>0.2</v>
      </c>
      <c r="AE18" s="86">
        <v>0</v>
      </c>
      <c r="AF18" s="85">
        <v>0</v>
      </c>
      <c r="AG18" s="119"/>
      <c r="AH18" s="86"/>
      <c r="AI18" s="86">
        <v>0</v>
      </c>
      <c r="AJ18" s="85">
        <v>0</v>
      </c>
      <c r="AK18" s="119"/>
      <c r="AL18" s="86">
        <v>0.2</v>
      </c>
      <c r="AM18" s="86">
        <v>0</v>
      </c>
      <c r="AN18" s="85">
        <v>0</v>
      </c>
      <c r="AO18" s="119"/>
      <c r="AP18" s="86"/>
      <c r="AQ18" s="86">
        <v>0</v>
      </c>
      <c r="AR18" s="85">
        <v>0</v>
      </c>
      <c r="AS18" s="119"/>
      <c r="AT18" s="86">
        <v>0.2</v>
      </c>
      <c r="AU18" s="86">
        <v>0</v>
      </c>
      <c r="AV18" s="85">
        <v>0</v>
      </c>
      <c r="AW18" s="118"/>
      <c r="AX18" s="86"/>
      <c r="AY18" s="69">
        <v>0</v>
      </c>
      <c r="AZ18" s="85">
        <v>0</v>
      </c>
      <c r="BA18" s="118"/>
      <c r="BB18" s="86"/>
      <c r="BC18" s="119"/>
      <c r="BD18" s="85">
        <v>0</v>
      </c>
      <c r="BE18" s="86"/>
      <c r="BF18" s="86">
        <v>0.25</v>
      </c>
      <c r="BG18" s="119"/>
      <c r="BH18" s="85">
        <v>0</v>
      </c>
      <c r="BI18" s="119"/>
      <c r="BJ18" s="86"/>
      <c r="BK18" s="119"/>
      <c r="BL18" s="85">
        <v>0</v>
      </c>
      <c r="BM18" s="119"/>
      <c r="BN18" s="70">
        <f t="shared" si="8"/>
        <v>0</v>
      </c>
      <c r="BO18" s="70">
        <f t="shared" si="9"/>
        <v>0</v>
      </c>
      <c r="BP18" s="71">
        <f t="shared" si="10"/>
        <v>0</v>
      </c>
      <c r="BQ18" s="113">
        <f t="shared" si="6"/>
        <v>1.25</v>
      </c>
      <c r="BR18" s="42"/>
      <c r="BS18" s="42"/>
      <c r="BT18" s="44"/>
      <c r="BU18" s="44"/>
    </row>
    <row r="19" spans="1:73" s="48" customFormat="1" ht="60" x14ac:dyDescent="0.25">
      <c r="B19" s="118" t="s">
        <v>31</v>
      </c>
      <c r="C19" s="118" t="s">
        <v>40</v>
      </c>
      <c r="D19" s="118" t="s">
        <v>44</v>
      </c>
      <c r="E19" s="119" t="s">
        <v>79</v>
      </c>
      <c r="F19" s="118" t="s">
        <v>77</v>
      </c>
      <c r="G19" s="118" t="s">
        <v>58</v>
      </c>
      <c r="H19" s="156"/>
      <c r="I19" s="156"/>
      <c r="J19" s="148"/>
      <c r="K19" s="142"/>
      <c r="L19" s="149"/>
      <c r="M19" s="96" t="s">
        <v>322</v>
      </c>
      <c r="N19" s="122" t="s">
        <v>121</v>
      </c>
      <c r="O19" s="172"/>
      <c r="P19" s="172"/>
      <c r="Q19" s="148"/>
      <c r="R19" s="86"/>
      <c r="S19" s="86">
        <v>0</v>
      </c>
      <c r="T19" s="85">
        <v>0</v>
      </c>
      <c r="U19" s="119"/>
      <c r="V19" s="86"/>
      <c r="W19" s="86">
        <v>0</v>
      </c>
      <c r="X19" s="85">
        <v>0</v>
      </c>
      <c r="Y19" s="119"/>
      <c r="Z19" s="86">
        <v>0.5</v>
      </c>
      <c r="AA19" s="86">
        <v>0</v>
      </c>
      <c r="AB19" s="85">
        <v>0</v>
      </c>
      <c r="AC19" s="119"/>
      <c r="AD19" s="86">
        <v>0.5</v>
      </c>
      <c r="AE19" s="86">
        <v>0</v>
      </c>
      <c r="AF19" s="85">
        <v>0</v>
      </c>
      <c r="AG19" s="119"/>
      <c r="AH19" s="86"/>
      <c r="AI19" s="86">
        <v>0</v>
      </c>
      <c r="AJ19" s="85">
        <v>0</v>
      </c>
      <c r="AK19" s="119"/>
      <c r="AL19" s="86"/>
      <c r="AM19" s="86">
        <v>0</v>
      </c>
      <c r="AN19" s="85">
        <v>0</v>
      </c>
      <c r="AO19" s="119"/>
      <c r="AP19" s="86"/>
      <c r="AQ19" s="86">
        <v>0</v>
      </c>
      <c r="AR19" s="85">
        <v>0</v>
      </c>
      <c r="AS19" s="119"/>
      <c r="AT19" s="86"/>
      <c r="AU19" s="86">
        <v>0</v>
      </c>
      <c r="AV19" s="85">
        <v>0</v>
      </c>
      <c r="AW19" s="118"/>
      <c r="AX19" s="86"/>
      <c r="AY19" s="69">
        <v>0</v>
      </c>
      <c r="AZ19" s="85">
        <v>0</v>
      </c>
      <c r="BA19" s="118"/>
      <c r="BB19" s="86"/>
      <c r="BC19" s="119"/>
      <c r="BD19" s="85">
        <v>0</v>
      </c>
      <c r="BE19" s="86"/>
      <c r="BF19" s="86"/>
      <c r="BG19" s="119"/>
      <c r="BH19" s="85">
        <v>0</v>
      </c>
      <c r="BI19" s="119"/>
      <c r="BJ19" s="86"/>
      <c r="BK19" s="119"/>
      <c r="BL19" s="85">
        <v>0</v>
      </c>
      <c r="BM19" s="119"/>
      <c r="BN19" s="70">
        <f t="shared" si="8"/>
        <v>0</v>
      </c>
      <c r="BO19" s="70">
        <f t="shared" si="9"/>
        <v>0</v>
      </c>
      <c r="BP19" s="71">
        <f t="shared" si="10"/>
        <v>0</v>
      </c>
      <c r="BQ19" s="113">
        <f t="shared" si="6"/>
        <v>1</v>
      </c>
      <c r="BR19" s="42"/>
      <c r="BS19" s="42"/>
      <c r="BT19" s="44"/>
      <c r="BU19" s="44"/>
    </row>
    <row r="20" spans="1:73" s="48" customFormat="1" ht="60" x14ac:dyDescent="0.25">
      <c r="B20" s="118" t="s">
        <v>31</v>
      </c>
      <c r="C20" s="118" t="s">
        <v>40</v>
      </c>
      <c r="D20" s="118" t="s">
        <v>44</v>
      </c>
      <c r="E20" s="119" t="s">
        <v>79</v>
      </c>
      <c r="F20" s="118" t="s">
        <v>77</v>
      </c>
      <c r="G20" s="118" t="s">
        <v>58</v>
      </c>
      <c r="H20" s="156"/>
      <c r="I20" s="156"/>
      <c r="J20" s="148"/>
      <c r="K20" s="142"/>
      <c r="L20" s="149"/>
      <c r="M20" s="96" t="s">
        <v>323</v>
      </c>
      <c r="N20" s="122" t="s">
        <v>122</v>
      </c>
      <c r="O20" s="172"/>
      <c r="P20" s="172"/>
      <c r="Q20" s="148"/>
      <c r="R20" s="86"/>
      <c r="S20" s="86">
        <v>0</v>
      </c>
      <c r="T20" s="85">
        <v>0</v>
      </c>
      <c r="U20" s="119"/>
      <c r="V20" s="86"/>
      <c r="W20" s="86">
        <v>0</v>
      </c>
      <c r="X20" s="85">
        <v>0</v>
      </c>
      <c r="Y20" s="119"/>
      <c r="Z20" s="86"/>
      <c r="AA20" s="86">
        <v>0</v>
      </c>
      <c r="AB20" s="85">
        <v>0</v>
      </c>
      <c r="AC20" s="119"/>
      <c r="AD20" s="86"/>
      <c r="AE20" s="86">
        <v>0</v>
      </c>
      <c r="AF20" s="85">
        <v>0</v>
      </c>
      <c r="AG20" s="119"/>
      <c r="AH20" s="86">
        <v>0.5</v>
      </c>
      <c r="AI20" s="86">
        <v>0</v>
      </c>
      <c r="AJ20" s="85">
        <v>0</v>
      </c>
      <c r="AK20" s="119"/>
      <c r="AL20" s="86">
        <v>0.5</v>
      </c>
      <c r="AM20" s="86">
        <v>0</v>
      </c>
      <c r="AN20" s="85">
        <v>0</v>
      </c>
      <c r="AO20" s="119"/>
      <c r="AP20" s="86"/>
      <c r="AQ20" s="86">
        <v>0</v>
      </c>
      <c r="AR20" s="85">
        <v>0</v>
      </c>
      <c r="AS20" s="119"/>
      <c r="AT20" s="86"/>
      <c r="AU20" s="86">
        <v>0</v>
      </c>
      <c r="AV20" s="85">
        <v>0</v>
      </c>
      <c r="AW20" s="118"/>
      <c r="AX20" s="86"/>
      <c r="AY20" s="69">
        <v>0</v>
      </c>
      <c r="AZ20" s="85">
        <v>0</v>
      </c>
      <c r="BA20" s="118"/>
      <c r="BB20" s="86"/>
      <c r="BC20" s="119"/>
      <c r="BD20" s="85">
        <v>0</v>
      </c>
      <c r="BE20" s="86"/>
      <c r="BF20" s="86"/>
      <c r="BG20" s="119"/>
      <c r="BH20" s="85">
        <v>0</v>
      </c>
      <c r="BI20" s="119"/>
      <c r="BJ20" s="86"/>
      <c r="BK20" s="119"/>
      <c r="BL20" s="85">
        <v>0</v>
      </c>
      <c r="BM20" s="119"/>
      <c r="BN20" s="70">
        <f t="shared" si="8"/>
        <v>0</v>
      </c>
      <c r="BO20" s="70">
        <f t="shared" si="9"/>
        <v>0</v>
      </c>
      <c r="BP20" s="71">
        <f t="shared" si="10"/>
        <v>0</v>
      </c>
      <c r="BQ20" s="113">
        <f t="shared" si="6"/>
        <v>1</v>
      </c>
      <c r="BR20" s="42"/>
      <c r="BS20" s="42"/>
      <c r="BT20" s="44"/>
      <c r="BU20" s="44"/>
    </row>
    <row r="21" spans="1:73" s="48" customFormat="1" ht="60" x14ac:dyDescent="0.25">
      <c r="B21" s="118" t="s">
        <v>31</v>
      </c>
      <c r="C21" s="118" t="s">
        <v>40</v>
      </c>
      <c r="D21" s="118" t="s">
        <v>44</v>
      </c>
      <c r="E21" s="119" t="s">
        <v>79</v>
      </c>
      <c r="F21" s="118" t="s">
        <v>77</v>
      </c>
      <c r="G21" s="118" t="s">
        <v>58</v>
      </c>
      <c r="H21" s="156"/>
      <c r="I21" s="156"/>
      <c r="J21" s="148"/>
      <c r="K21" s="142"/>
      <c r="L21" s="149"/>
      <c r="M21" s="96" t="s">
        <v>324</v>
      </c>
      <c r="N21" s="96" t="s">
        <v>123</v>
      </c>
      <c r="O21" s="172"/>
      <c r="P21" s="172"/>
      <c r="Q21" s="148"/>
      <c r="R21" s="86"/>
      <c r="S21" s="86">
        <v>0</v>
      </c>
      <c r="T21" s="85">
        <v>0</v>
      </c>
      <c r="U21" s="119"/>
      <c r="V21" s="86"/>
      <c r="W21" s="86">
        <v>0</v>
      </c>
      <c r="X21" s="85">
        <v>0</v>
      </c>
      <c r="Y21" s="119"/>
      <c r="Z21" s="86"/>
      <c r="AA21" s="86">
        <v>0</v>
      </c>
      <c r="AB21" s="85">
        <v>0</v>
      </c>
      <c r="AC21" s="119"/>
      <c r="AD21" s="86"/>
      <c r="AE21" s="86">
        <v>0</v>
      </c>
      <c r="AF21" s="85">
        <v>0</v>
      </c>
      <c r="AG21" s="119"/>
      <c r="AH21" s="86"/>
      <c r="AI21" s="86">
        <v>0</v>
      </c>
      <c r="AJ21" s="85">
        <v>0</v>
      </c>
      <c r="AK21" s="119"/>
      <c r="AL21" s="86"/>
      <c r="AM21" s="86">
        <v>0</v>
      </c>
      <c r="AN21" s="85">
        <v>0</v>
      </c>
      <c r="AO21" s="119"/>
      <c r="AP21" s="86">
        <v>1</v>
      </c>
      <c r="AQ21" s="86">
        <v>0</v>
      </c>
      <c r="AR21" s="85">
        <v>0</v>
      </c>
      <c r="AS21" s="119"/>
      <c r="AT21" s="86"/>
      <c r="AU21" s="86">
        <v>0</v>
      </c>
      <c r="AV21" s="85">
        <v>0</v>
      </c>
      <c r="AW21" s="118"/>
      <c r="AX21" s="86"/>
      <c r="AY21" s="69">
        <v>0</v>
      </c>
      <c r="AZ21" s="85">
        <v>0</v>
      </c>
      <c r="BA21" s="118"/>
      <c r="BB21" s="86"/>
      <c r="BC21" s="119"/>
      <c r="BD21" s="85">
        <v>0</v>
      </c>
      <c r="BE21" s="86"/>
      <c r="BF21" s="86"/>
      <c r="BG21" s="119"/>
      <c r="BH21" s="85">
        <v>0</v>
      </c>
      <c r="BI21" s="119"/>
      <c r="BJ21" s="86"/>
      <c r="BK21" s="119"/>
      <c r="BL21" s="85">
        <v>0</v>
      </c>
      <c r="BM21" s="119"/>
      <c r="BN21" s="70">
        <f t="shared" si="8"/>
        <v>0</v>
      </c>
      <c r="BO21" s="70">
        <f t="shared" si="9"/>
        <v>0</v>
      </c>
      <c r="BP21" s="71">
        <f t="shared" si="10"/>
        <v>0</v>
      </c>
      <c r="BQ21" s="113">
        <f t="shared" si="6"/>
        <v>1</v>
      </c>
      <c r="BR21" s="42"/>
      <c r="BS21" s="42"/>
      <c r="BT21" s="44"/>
      <c r="BU21" s="44"/>
    </row>
    <row r="22" spans="1:73" s="48" customFormat="1" ht="60" x14ac:dyDescent="0.25">
      <c r="B22" s="118" t="s">
        <v>31</v>
      </c>
      <c r="C22" s="118" t="s">
        <v>40</v>
      </c>
      <c r="D22" s="118" t="s">
        <v>44</v>
      </c>
      <c r="E22" s="119" t="s">
        <v>79</v>
      </c>
      <c r="F22" s="118" t="s">
        <v>77</v>
      </c>
      <c r="G22" s="118" t="s">
        <v>58</v>
      </c>
      <c r="H22" s="96" t="s">
        <v>313</v>
      </c>
      <c r="I22" s="96" t="s">
        <v>109</v>
      </c>
      <c r="J22" s="85">
        <v>173119920</v>
      </c>
      <c r="K22" s="86">
        <v>0.2</v>
      </c>
      <c r="L22" s="101"/>
      <c r="M22" s="96" t="s">
        <v>114</v>
      </c>
      <c r="N22" s="122" t="s">
        <v>124</v>
      </c>
      <c r="O22" s="120">
        <v>44197</v>
      </c>
      <c r="P22" s="120" t="s">
        <v>331</v>
      </c>
      <c r="Q22" s="85">
        <v>173119920</v>
      </c>
      <c r="R22" s="86">
        <v>0.3</v>
      </c>
      <c r="S22" s="86">
        <v>0</v>
      </c>
      <c r="T22" s="85">
        <v>0</v>
      </c>
      <c r="U22" s="119"/>
      <c r="V22" s="86">
        <v>0.3</v>
      </c>
      <c r="W22" s="86">
        <v>0</v>
      </c>
      <c r="X22" s="85">
        <v>0</v>
      </c>
      <c r="Y22" s="119"/>
      <c r="Z22" s="86">
        <v>0.3</v>
      </c>
      <c r="AA22" s="86">
        <v>0</v>
      </c>
      <c r="AB22" s="85">
        <v>0</v>
      </c>
      <c r="AC22" s="119"/>
      <c r="AD22" s="86">
        <v>0.1</v>
      </c>
      <c r="AE22" s="86">
        <v>0</v>
      </c>
      <c r="AF22" s="85">
        <v>0</v>
      </c>
      <c r="AG22" s="119"/>
      <c r="AH22" s="86"/>
      <c r="AI22" s="86">
        <v>0</v>
      </c>
      <c r="AJ22" s="85">
        <v>0</v>
      </c>
      <c r="AK22" s="119"/>
      <c r="AL22" s="86"/>
      <c r="AM22" s="86">
        <v>0</v>
      </c>
      <c r="AN22" s="85">
        <v>0</v>
      </c>
      <c r="AO22" s="119"/>
      <c r="AP22" s="86"/>
      <c r="AQ22" s="86">
        <v>0</v>
      </c>
      <c r="AR22" s="85">
        <v>0</v>
      </c>
      <c r="AS22" s="119"/>
      <c r="AT22" s="86"/>
      <c r="AU22" s="86">
        <v>0</v>
      </c>
      <c r="AV22" s="85">
        <v>0</v>
      </c>
      <c r="AW22" s="118"/>
      <c r="AX22" s="86"/>
      <c r="AY22" s="69">
        <v>0</v>
      </c>
      <c r="AZ22" s="85">
        <v>0</v>
      </c>
      <c r="BA22" s="118"/>
      <c r="BB22" s="86"/>
      <c r="BC22" s="119"/>
      <c r="BD22" s="85">
        <v>0</v>
      </c>
      <c r="BE22" s="86"/>
      <c r="BF22" s="86"/>
      <c r="BG22" s="119"/>
      <c r="BH22" s="85">
        <v>0</v>
      </c>
      <c r="BI22" s="119"/>
      <c r="BJ22" s="86"/>
      <c r="BK22" s="119"/>
      <c r="BL22" s="85">
        <v>0</v>
      </c>
      <c r="BM22" s="119"/>
      <c r="BN22" s="70">
        <f t="shared" si="8"/>
        <v>0</v>
      </c>
      <c r="BO22" s="70">
        <f t="shared" si="9"/>
        <v>0</v>
      </c>
      <c r="BP22" s="71">
        <f t="shared" si="10"/>
        <v>173119920</v>
      </c>
      <c r="BQ22" s="113">
        <f t="shared" si="6"/>
        <v>0.99999999999999989</v>
      </c>
      <c r="BR22" s="42"/>
      <c r="BS22" s="42"/>
      <c r="BT22" s="44"/>
      <c r="BU22" s="44"/>
    </row>
    <row r="23" spans="1:73" s="48" customFormat="1" ht="75" x14ac:dyDescent="0.25">
      <c r="A23" s="44"/>
      <c r="B23" s="118" t="s">
        <v>31</v>
      </c>
      <c r="C23" s="118" t="s">
        <v>40</v>
      </c>
      <c r="D23" s="118" t="s">
        <v>44</v>
      </c>
      <c r="E23" s="119" t="s">
        <v>79</v>
      </c>
      <c r="F23" s="118" t="s">
        <v>77</v>
      </c>
      <c r="G23" s="118" t="s">
        <v>58</v>
      </c>
      <c r="H23" s="96" t="s">
        <v>104</v>
      </c>
      <c r="I23" s="96" t="s">
        <v>317</v>
      </c>
      <c r="J23" s="85"/>
      <c r="K23" s="86">
        <v>0.1</v>
      </c>
      <c r="L23" s="101"/>
      <c r="M23" s="96" t="s">
        <v>325</v>
      </c>
      <c r="N23" s="96" t="s">
        <v>125</v>
      </c>
      <c r="O23" s="120">
        <v>44197</v>
      </c>
      <c r="P23" s="120">
        <v>44561</v>
      </c>
      <c r="Q23" s="121">
        <v>0</v>
      </c>
      <c r="R23" s="86">
        <v>0.09</v>
      </c>
      <c r="S23" s="86">
        <v>0</v>
      </c>
      <c r="T23" s="85">
        <v>0</v>
      </c>
      <c r="U23" s="119"/>
      <c r="V23" s="86">
        <v>0.09</v>
      </c>
      <c r="W23" s="86">
        <v>0</v>
      </c>
      <c r="X23" s="85">
        <v>0</v>
      </c>
      <c r="Y23" s="119"/>
      <c r="Z23" s="86">
        <v>0.09</v>
      </c>
      <c r="AA23" s="86">
        <v>0</v>
      </c>
      <c r="AB23" s="85">
        <v>0</v>
      </c>
      <c r="AC23" s="119"/>
      <c r="AD23" s="86">
        <v>0.09</v>
      </c>
      <c r="AE23" s="86">
        <v>0</v>
      </c>
      <c r="AF23" s="85">
        <v>0</v>
      </c>
      <c r="AG23" s="119"/>
      <c r="AH23" s="86">
        <v>0.08</v>
      </c>
      <c r="AI23" s="86">
        <v>0</v>
      </c>
      <c r="AJ23" s="85">
        <v>0</v>
      </c>
      <c r="AK23" s="119"/>
      <c r="AL23" s="86">
        <v>0.08</v>
      </c>
      <c r="AM23" s="86">
        <v>0</v>
      </c>
      <c r="AN23" s="85">
        <v>0</v>
      </c>
      <c r="AO23" s="119"/>
      <c r="AP23" s="86">
        <v>0.08</v>
      </c>
      <c r="AQ23" s="86">
        <v>0</v>
      </c>
      <c r="AR23" s="85">
        <v>0</v>
      </c>
      <c r="AS23" s="119"/>
      <c r="AT23" s="86">
        <v>0.08</v>
      </c>
      <c r="AU23" s="86">
        <v>0</v>
      </c>
      <c r="AV23" s="85">
        <v>0</v>
      </c>
      <c r="AW23" s="118"/>
      <c r="AX23" s="86">
        <v>0.08</v>
      </c>
      <c r="AY23" s="69">
        <v>0</v>
      </c>
      <c r="AZ23" s="85">
        <v>0</v>
      </c>
      <c r="BA23" s="118"/>
      <c r="BB23" s="86">
        <v>0.08</v>
      </c>
      <c r="BC23" s="119"/>
      <c r="BD23" s="85">
        <v>0</v>
      </c>
      <c r="BE23" s="86">
        <v>0.08</v>
      </c>
      <c r="BF23" s="86">
        <v>0.08</v>
      </c>
      <c r="BG23" s="119"/>
      <c r="BH23" s="85">
        <v>0</v>
      </c>
      <c r="BI23" s="119"/>
      <c r="BJ23" s="86">
        <v>0.08</v>
      </c>
      <c r="BK23" s="119"/>
      <c r="BL23" s="85">
        <v>0</v>
      </c>
      <c r="BM23" s="119"/>
      <c r="BN23" s="70">
        <f t="shared" si="8"/>
        <v>0</v>
      </c>
      <c r="BO23" s="70">
        <f t="shared" si="9"/>
        <v>0</v>
      </c>
      <c r="BP23" s="71">
        <f t="shared" si="10"/>
        <v>0</v>
      </c>
      <c r="BQ23" s="113">
        <f t="shared" si="6"/>
        <v>0.99999999999999978</v>
      </c>
      <c r="BR23" s="42"/>
      <c r="BS23" s="42"/>
      <c r="BT23" s="44"/>
      <c r="BU23" s="44"/>
    </row>
    <row r="24" spans="1:73" s="48" customFormat="1" ht="60" x14ac:dyDescent="0.25">
      <c r="A24" s="44"/>
      <c r="B24" s="118" t="s">
        <v>31</v>
      </c>
      <c r="C24" s="118" t="s">
        <v>40</v>
      </c>
      <c r="D24" s="118" t="s">
        <v>44</v>
      </c>
      <c r="E24" s="119" t="s">
        <v>79</v>
      </c>
      <c r="F24" s="118" t="s">
        <v>77</v>
      </c>
      <c r="G24" s="118" t="s">
        <v>58</v>
      </c>
      <c r="H24" s="96" t="s">
        <v>105</v>
      </c>
      <c r="I24" s="96" t="s">
        <v>110</v>
      </c>
      <c r="J24" s="85">
        <v>0</v>
      </c>
      <c r="K24" s="86">
        <v>0.05</v>
      </c>
      <c r="L24" s="101"/>
      <c r="M24" s="96" t="s">
        <v>115</v>
      </c>
      <c r="N24" s="96" t="s">
        <v>126</v>
      </c>
      <c r="O24" s="120">
        <v>44256</v>
      </c>
      <c r="P24" s="120" t="s">
        <v>131</v>
      </c>
      <c r="Q24" s="85">
        <v>0</v>
      </c>
      <c r="R24" s="86"/>
      <c r="S24" s="86">
        <v>0</v>
      </c>
      <c r="T24" s="85">
        <v>0</v>
      </c>
      <c r="U24" s="119"/>
      <c r="V24" s="86"/>
      <c r="W24" s="86">
        <v>0</v>
      </c>
      <c r="X24" s="85">
        <v>0</v>
      </c>
      <c r="Y24" s="119"/>
      <c r="Z24" s="86">
        <v>0.2</v>
      </c>
      <c r="AA24" s="86">
        <v>0</v>
      </c>
      <c r="AB24" s="85">
        <v>0</v>
      </c>
      <c r="AC24" s="119"/>
      <c r="AD24" s="86"/>
      <c r="AE24" s="86">
        <v>0</v>
      </c>
      <c r="AF24" s="85">
        <v>0</v>
      </c>
      <c r="AG24" s="119"/>
      <c r="AH24" s="86">
        <v>0.2</v>
      </c>
      <c r="AI24" s="86">
        <v>0</v>
      </c>
      <c r="AJ24" s="85">
        <v>0</v>
      </c>
      <c r="AK24" s="119"/>
      <c r="AL24" s="86"/>
      <c r="AM24" s="86">
        <v>0</v>
      </c>
      <c r="AN24" s="85">
        <v>0</v>
      </c>
      <c r="AO24" s="119"/>
      <c r="AP24" s="86">
        <v>0.2</v>
      </c>
      <c r="AQ24" s="86">
        <v>0</v>
      </c>
      <c r="AR24" s="85">
        <v>0</v>
      </c>
      <c r="AS24" s="119"/>
      <c r="AT24" s="86"/>
      <c r="AU24" s="86">
        <v>0</v>
      </c>
      <c r="AV24" s="85">
        <v>0</v>
      </c>
      <c r="AW24" s="118"/>
      <c r="AX24" s="86">
        <v>0.2</v>
      </c>
      <c r="AY24" s="69">
        <v>0</v>
      </c>
      <c r="AZ24" s="85">
        <v>0</v>
      </c>
      <c r="BA24" s="118"/>
      <c r="BB24" s="86"/>
      <c r="BC24" s="119"/>
      <c r="BD24" s="85">
        <v>0</v>
      </c>
      <c r="BE24" s="86">
        <v>0.2</v>
      </c>
      <c r="BF24" s="86">
        <v>0.25</v>
      </c>
      <c r="BG24" s="119"/>
      <c r="BH24" s="85">
        <v>0</v>
      </c>
      <c r="BI24" s="119"/>
      <c r="BJ24" s="86"/>
      <c r="BK24" s="119"/>
      <c r="BL24" s="85">
        <v>0</v>
      </c>
      <c r="BM24" s="119"/>
      <c r="BN24" s="70">
        <f t="shared" si="8"/>
        <v>0</v>
      </c>
      <c r="BO24" s="70">
        <f t="shared" si="9"/>
        <v>0</v>
      </c>
      <c r="BP24" s="71">
        <f t="shared" si="10"/>
        <v>0</v>
      </c>
      <c r="BQ24" s="113">
        <f t="shared" si="6"/>
        <v>1.05</v>
      </c>
      <c r="BR24" s="42"/>
      <c r="BS24" s="42"/>
      <c r="BT24" s="44"/>
      <c r="BU24" s="44"/>
    </row>
    <row r="25" spans="1:73" s="48" customFormat="1" ht="75" x14ac:dyDescent="0.25">
      <c r="A25" s="44"/>
      <c r="B25" s="118" t="s">
        <v>31</v>
      </c>
      <c r="C25" s="118" t="s">
        <v>40</v>
      </c>
      <c r="D25" s="118" t="s">
        <v>44</v>
      </c>
      <c r="E25" s="119" t="s">
        <v>79</v>
      </c>
      <c r="F25" s="118" t="s">
        <v>77</v>
      </c>
      <c r="G25" s="118" t="s">
        <v>58</v>
      </c>
      <c r="H25" s="156" t="s">
        <v>106</v>
      </c>
      <c r="I25" s="156" t="s">
        <v>111</v>
      </c>
      <c r="J25" s="148">
        <v>0</v>
      </c>
      <c r="K25" s="142">
        <v>0.1</v>
      </c>
      <c r="L25" s="101"/>
      <c r="M25" s="96" t="s">
        <v>116</v>
      </c>
      <c r="N25" s="96" t="s">
        <v>127</v>
      </c>
      <c r="O25" s="172">
        <v>44228</v>
      </c>
      <c r="P25" s="172">
        <v>44561</v>
      </c>
      <c r="Q25" s="148">
        <v>0</v>
      </c>
      <c r="R25" s="86"/>
      <c r="S25" s="86">
        <v>0</v>
      </c>
      <c r="T25" s="85">
        <v>0</v>
      </c>
      <c r="U25" s="119"/>
      <c r="V25" s="86"/>
      <c r="W25" s="86">
        <v>0</v>
      </c>
      <c r="X25" s="85">
        <v>0</v>
      </c>
      <c r="Y25" s="119"/>
      <c r="Z25" s="86">
        <v>0.25</v>
      </c>
      <c r="AA25" s="86">
        <v>0</v>
      </c>
      <c r="AB25" s="85">
        <v>0</v>
      </c>
      <c r="AC25" s="119"/>
      <c r="AD25" s="86"/>
      <c r="AE25" s="86">
        <v>0</v>
      </c>
      <c r="AF25" s="85">
        <v>0</v>
      </c>
      <c r="AG25" s="119"/>
      <c r="AH25" s="86"/>
      <c r="AI25" s="86">
        <v>0</v>
      </c>
      <c r="AJ25" s="85">
        <v>0</v>
      </c>
      <c r="AK25" s="119"/>
      <c r="AL25" s="86">
        <v>0.25</v>
      </c>
      <c r="AM25" s="86">
        <v>0</v>
      </c>
      <c r="AN25" s="85">
        <v>0</v>
      </c>
      <c r="AO25" s="119"/>
      <c r="AP25" s="86"/>
      <c r="AQ25" s="86">
        <v>0</v>
      </c>
      <c r="AR25" s="85">
        <v>0</v>
      </c>
      <c r="AS25" s="119"/>
      <c r="AT25" s="86"/>
      <c r="AU25" s="86">
        <v>0</v>
      </c>
      <c r="AV25" s="85">
        <v>0</v>
      </c>
      <c r="AW25" s="118"/>
      <c r="AX25" s="86">
        <v>0.25</v>
      </c>
      <c r="AY25" s="69">
        <v>0</v>
      </c>
      <c r="AZ25" s="85">
        <v>0</v>
      </c>
      <c r="BA25" s="118"/>
      <c r="BB25" s="86"/>
      <c r="BC25" s="119"/>
      <c r="BD25" s="85">
        <v>0</v>
      </c>
      <c r="BE25" s="86"/>
      <c r="BF25" s="86">
        <v>0.2</v>
      </c>
      <c r="BG25" s="119"/>
      <c r="BH25" s="85">
        <v>0</v>
      </c>
      <c r="BI25" s="119"/>
      <c r="BJ25" s="86">
        <v>0.25</v>
      </c>
      <c r="BK25" s="119"/>
      <c r="BL25" s="85">
        <v>0</v>
      </c>
      <c r="BM25" s="119"/>
      <c r="BN25" s="70">
        <f t="shared" si="8"/>
        <v>0</v>
      </c>
      <c r="BO25" s="70">
        <f t="shared" si="9"/>
        <v>0</v>
      </c>
      <c r="BP25" s="71">
        <f t="shared" si="10"/>
        <v>0</v>
      </c>
      <c r="BQ25" s="113">
        <f t="shared" si="6"/>
        <v>1.2</v>
      </c>
      <c r="BR25" s="42"/>
      <c r="BS25" s="42"/>
      <c r="BT25" s="44"/>
      <c r="BU25" s="44"/>
    </row>
    <row r="26" spans="1:73" s="48" customFormat="1" ht="60" x14ac:dyDescent="0.25">
      <c r="A26" s="44"/>
      <c r="B26" s="118" t="s">
        <v>31</v>
      </c>
      <c r="C26" s="118" t="s">
        <v>40</v>
      </c>
      <c r="D26" s="118" t="s">
        <v>44</v>
      </c>
      <c r="E26" s="119" t="s">
        <v>79</v>
      </c>
      <c r="F26" s="118" t="s">
        <v>77</v>
      </c>
      <c r="G26" s="118" t="s">
        <v>58</v>
      </c>
      <c r="H26" s="156"/>
      <c r="I26" s="156"/>
      <c r="J26" s="148"/>
      <c r="K26" s="142"/>
      <c r="L26" s="101"/>
      <c r="M26" s="96" t="s">
        <v>117</v>
      </c>
      <c r="N26" s="96" t="s">
        <v>314</v>
      </c>
      <c r="O26" s="172"/>
      <c r="P26" s="172"/>
      <c r="Q26" s="148"/>
      <c r="R26" s="86"/>
      <c r="S26" s="86">
        <v>0</v>
      </c>
      <c r="T26" s="85">
        <v>0</v>
      </c>
      <c r="U26" s="119"/>
      <c r="V26" s="86"/>
      <c r="W26" s="86">
        <v>0</v>
      </c>
      <c r="X26" s="85">
        <v>0</v>
      </c>
      <c r="Y26" s="119"/>
      <c r="Z26" s="86">
        <v>0.25</v>
      </c>
      <c r="AA26" s="86">
        <v>0</v>
      </c>
      <c r="AB26" s="85">
        <v>0</v>
      </c>
      <c r="AC26" s="119"/>
      <c r="AD26" s="86"/>
      <c r="AE26" s="86">
        <v>0</v>
      </c>
      <c r="AF26" s="85">
        <v>0</v>
      </c>
      <c r="AG26" s="119"/>
      <c r="AH26" s="86"/>
      <c r="AI26" s="86">
        <v>0</v>
      </c>
      <c r="AJ26" s="85">
        <v>0</v>
      </c>
      <c r="AK26" s="119"/>
      <c r="AL26" s="86">
        <v>0.25</v>
      </c>
      <c r="AM26" s="86">
        <v>0</v>
      </c>
      <c r="AN26" s="85">
        <v>0</v>
      </c>
      <c r="AO26" s="119"/>
      <c r="AP26" s="86"/>
      <c r="AQ26" s="86">
        <v>0</v>
      </c>
      <c r="AR26" s="85">
        <v>0</v>
      </c>
      <c r="AS26" s="119"/>
      <c r="AT26" s="86"/>
      <c r="AU26" s="86">
        <v>0</v>
      </c>
      <c r="AV26" s="85">
        <v>0</v>
      </c>
      <c r="AW26" s="118"/>
      <c r="AX26" s="86">
        <v>0.25</v>
      </c>
      <c r="AY26" s="69">
        <v>0</v>
      </c>
      <c r="AZ26" s="85">
        <v>0</v>
      </c>
      <c r="BA26" s="118"/>
      <c r="BB26" s="86"/>
      <c r="BC26" s="119"/>
      <c r="BD26" s="85">
        <v>0</v>
      </c>
      <c r="BE26" s="86"/>
      <c r="BF26" s="86"/>
      <c r="BG26" s="119"/>
      <c r="BH26" s="85">
        <v>0</v>
      </c>
      <c r="BI26" s="119"/>
      <c r="BJ26" s="86">
        <v>0.25</v>
      </c>
      <c r="BK26" s="119"/>
      <c r="BL26" s="85">
        <v>0</v>
      </c>
      <c r="BM26" s="119"/>
      <c r="BN26" s="70">
        <f t="shared" si="8"/>
        <v>0</v>
      </c>
      <c r="BO26" s="70">
        <f t="shared" si="9"/>
        <v>0</v>
      </c>
      <c r="BP26" s="71">
        <f t="shared" si="10"/>
        <v>0</v>
      </c>
      <c r="BQ26" s="113">
        <f t="shared" si="6"/>
        <v>1</v>
      </c>
      <c r="BR26" s="42"/>
      <c r="BS26" s="42"/>
      <c r="BT26" s="44"/>
      <c r="BU26" s="44"/>
    </row>
    <row r="27" spans="1:73" s="48" customFormat="1" ht="60" x14ac:dyDescent="0.25">
      <c r="A27" s="44"/>
      <c r="B27" s="118" t="s">
        <v>31</v>
      </c>
      <c r="C27" s="118" t="s">
        <v>40</v>
      </c>
      <c r="D27" s="118" t="s">
        <v>44</v>
      </c>
      <c r="E27" s="119" t="s">
        <v>79</v>
      </c>
      <c r="F27" s="118" t="s">
        <v>77</v>
      </c>
      <c r="G27" s="118" t="s">
        <v>58</v>
      </c>
      <c r="H27" s="171" t="s">
        <v>316</v>
      </c>
      <c r="I27" s="156" t="s">
        <v>318</v>
      </c>
      <c r="J27" s="148">
        <v>0</v>
      </c>
      <c r="K27" s="142">
        <v>0.15</v>
      </c>
      <c r="L27" s="101"/>
      <c r="M27" s="98" t="s">
        <v>326</v>
      </c>
      <c r="N27" s="98" t="s">
        <v>128</v>
      </c>
      <c r="O27" s="172">
        <v>44228</v>
      </c>
      <c r="P27" s="172">
        <v>44377</v>
      </c>
      <c r="Q27" s="173">
        <v>0</v>
      </c>
      <c r="R27" s="86"/>
      <c r="S27" s="86">
        <v>0</v>
      </c>
      <c r="T27" s="85">
        <v>0</v>
      </c>
      <c r="U27" s="119"/>
      <c r="V27" s="86"/>
      <c r="W27" s="86">
        <v>0</v>
      </c>
      <c r="X27" s="85">
        <v>0</v>
      </c>
      <c r="Y27" s="119"/>
      <c r="Z27" s="86"/>
      <c r="AA27" s="86">
        <v>0</v>
      </c>
      <c r="AB27" s="85">
        <v>0</v>
      </c>
      <c r="AC27" s="119"/>
      <c r="AD27" s="86"/>
      <c r="AE27" s="86">
        <v>0</v>
      </c>
      <c r="AF27" s="85">
        <v>0</v>
      </c>
      <c r="AG27" s="119"/>
      <c r="AH27" s="86"/>
      <c r="AI27" s="86">
        <v>0</v>
      </c>
      <c r="AJ27" s="85">
        <v>0</v>
      </c>
      <c r="AK27" s="119"/>
      <c r="AL27" s="86">
        <v>1</v>
      </c>
      <c r="AM27" s="86">
        <v>0</v>
      </c>
      <c r="AN27" s="85">
        <v>0</v>
      </c>
      <c r="AO27" s="119"/>
      <c r="AP27" s="86"/>
      <c r="AQ27" s="86">
        <v>0</v>
      </c>
      <c r="AR27" s="85">
        <v>0</v>
      </c>
      <c r="AS27" s="119"/>
      <c r="AT27" s="86"/>
      <c r="AU27" s="86">
        <v>0</v>
      </c>
      <c r="AV27" s="85">
        <v>0</v>
      </c>
      <c r="AW27" s="118"/>
      <c r="AX27" s="86"/>
      <c r="AY27" s="69">
        <v>0</v>
      </c>
      <c r="AZ27" s="85">
        <v>0</v>
      </c>
      <c r="BA27" s="118"/>
      <c r="BB27" s="86"/>
      <c r="BC27" s="119"/>
      <c r="BD27" s="85">
        <v>0</v>
      </c>
      <c r="BE27" s="86"/>
      <c r="BF27" s="86"/>
      <c r="BG27" s="119"/>
      <c r="BH27" s="85">
        <v>0</v>
      </c>
      <c r="BI27" s="119"/>
      <c r="BJ27" s="86"/>
      <c r="BK27" s="119"/>
      <c r="BL27" s="85">
        <v>0</v>
      </c>
      <c r="BM27" s="119"/>
      <c r="BN27" s="70">
        <f t="shared" si="8"/>
        <v>0</v>
      </c>
      <c r="BO27" s="70">
        <f t="shared" si="9"/>
        <v>0</v>
      </c>
      <c r="BP27" s="71">
        <f t="shared" si="10"/>
        <v>0</v>
      </c>
      <c r="BQ27" s="113">
        <f t="shared" si="6"/>
        <v>1</v>
      </c>
      <c r="BR27" s="42"/>
      <c r="BS27" s="42"/>
      <c r="BT27" s="44"/>
      <c r="BU27" s="44"/>
    </row>
    <row r="28" spans="1:73" s="48" customFormat="1" ht="45" customHeight="1" x14ac:dyDescent="0.25">
      <c r="A28" s="44"/>
      <c r="B28" s="118" t="s">
        <v>31</v>
      </c>
      <c r="C28" s="118" t="s">
        <v>40</v>
      </c>
      <c r="D28" s="118" t="s">
        <v>44</v>
      </c>
      <c r="E28" s="119" t="s">
        <v>79</v>
      </c>
      <c r="F28" s="118" t="s">
        <v>77</v>
      </c>
      <c r="G28" s="118" t="s">
        <v>58</v>
      </c>
      <c r="H28" s="171"/>
      <c r="I28" s="156"/>
      <c r="J28" s="148"/>
      <c r="K28" s="142"/>
      <c r="L28" s="101"/>
      <c r="M28" s="98" t="s">
        <v>327</v>
      </c>
      <c r="N28" s="98" t="s">
        <v>129</v>
      </c>
      <c r="O28" s="172"/>
      <c r="P28" s="172"/>
      <c r="Q28" s="173"/>
      <c r="R28" s="86"/>
      <c r="S28" s="86">
        <v>0</v>
      </c>
      <c r="T28" s="85">
        <v>0</v>
      </c>
      <c r="U28" s="119"/>
      <c r="V28" s="86"/>
      <c r="W28" s="86">
        <v>0</v>
      </c>
      <c r="X28" s="85">
        <v>0</v>
      </c>
      <c r="Y28" s="119"/>
      <c r="Z28" s="86"/>
      <c r="AA28" s="86">
        <v>0</v>
      </c>
      <c r="AB28" s="85">
        <v>0</v>
      </c>
      <c r="AC28" s="119"/>
      <c r="AD28" s="86"/>
      <c r="AE28" s="86">
        <v>0</v>
      </c>
      <c r="AF28" s="85">
        <v>0</v>
      </c>
      <c r="AG28" s="119"/>
      <c r="AH28" s="86"/>
      <c r="AI28" s="86">
        <v>0</v>
      </c>
      <c r="AJ28" s="85">
        <v>0</v>
      </c>
      <c r="AK28" s="119"/>
      <c r="AL28" s="86">
        <v>1</v>
      </c>
      <c r="AM28" s="86">
        <v>0</v>
      </c>
      <c r="AN28" s="85">
        <v>0</v>
      </c>
      <c r="AO28" s="119"/>
      <c r="AP28" s="86"/>
      <c r="AQ28" s="86">
        <v>0</v>
      </c>
      <c r="AR28" s="85">
        <v>0</v>
      </c>
      <c r="AS28" s="119"/>
      <c r="AT28" s="86"/>
      <c r="AU28" s="86">
        <v>0</v>
      </c>
      <c r="AV28" s="85">
        <v>0</v>
      </c>
      <c r="AW28" s="118"/>
      <c r="AX28" s="86"/>
      <c r="AY28" s="69">
        <v>0</v>
      </c>
      <c r="AZ28" s="85">
        <v>0</v>
      </c>
      <c r="BA28" s="118"/>
      <c r="BB28" s="86"/>
      <c r="BC28" s="119"/>
      <c r="BD28" s="85">
        <v>0</v>
      </c>
      <c r="BE28" s="86"/>
      <c r="BF28" s="86"/>
      <c r="BG28" s="119"/>
      <c r="BH28" s="85">
        <v>0</v>
      </c>
      <c r="BI28" s="119"/>
      <c r="BJ28" s="86"/>
      <c r="BK28" s="119"/>
      <c r="BL28" s="85">
        <v>0</v>
      </c>
      <c r="BM28" s="119"/>
      <c r="BN28" s="70">
        <f t="shared" si="8"/>
        <v>0</v>
      </c>
      <c r="BO28" s="70">
        <f t="shared" si="9"/>
        <v>0</v>
      </c>
      <c r="BP28" s="71">
        <f t="shared" si="10"/>
        <v>0</v>
      </c>
      <c r="BQ28" s="113">
        <f t="shared" si="6"/>
        <v>1</v>
      </c>
      <c r="BR28" s="42"/>
      <c r="BS28" s="42"/>
      <c r="BT28" s="44"/>
      <c r="BU28" s="44"/>
    </row>
    <row r="29" spans="1:73" s="48" customFormat="1" ht="45" customHeight="1" x14ac:dyDescent="0.25">
      <c r="A29" s="44"/>
      <c r="B29" s="118" t="s">
        <v>31</v>
      </c>
      <c r="C29" s="118" t="s">
        <v>40</v>
      </c>
      <c r="D29" s="118" t="s">
        <v>44</v>
      </c>
      <c r="E29" s="119" t="s">
        <v>79</v>
      </c>
      <c r="F29" s="118" t="s">
        <v>77</v>
      </c>
      <c r="G29" s="118" t="s">
        <v>58</v>
      </c>
      <c r="H29" s="156" t="s">
        <v>176</v>
      </c>
      <c r="I29" s="156" t="s">
        <v>112</v>
      </c>
      <c r="J29" s="148">
        <v>0</v>
      </c>
      <c r="K29" s="142">
        <v>0.2</v>
      </c>
      <c r="L29" s="101"/>
      <c r="M29" s="96" t="s">
        <v>328</v>
      </c>
      <c r="N29" s="96" t="s">
        <v>118</v>
      </c>
      <c r="O29" s="172">
        <v>44197</v>
      </c>
      <c r="P29" s="172">
        <v>44377</v>
      </c>
      <c r="Q29" s="148">
        <v>0</v>
      </c>
      <c r="R29" s="86">
        <v>0.15</v>
      </c>
      <c r="S29" s="86">
        <v>0</v>
      </c>
      <c r="T29" s="85">
        <v>0</v>
      </c>
      <c r="U29" s="119"/>
      <c r="V29" s="86">
        <v>0.15</v>
      </c>
      <c r="W29" s="86">
        <v>0</v>
      </c>
      <c r="X29" s="85">
        <v>0</v>
      </c>
      <c r="Y29" s="119"/>
      <c r="Z29" s="86">
        <v>0.15</v>
      </c>
      <c r="AA29" s="86">
        <v>0</v>
      </c>
      <c r="AB29" s="85">
        <v>0</v>
      </c>
      <c r="AC29" s="119"/>
      <c r="AD29" s="86">
        <v>0.15</v>
      </c>
      <c r="AE29" s="86">
        <v>0</v>
      </c>
      <c r="AF29" s="85">
        <v>0</v>
      </c>
      <c r="AG29" s="119"/>
      <c r="AH29" s="86">
        <v>0.2</v>
      </c>
      <c r="AI29" s="86">
        <v>0</v>
      </c>
      <c r="AJ29" s="85">
        <v>0</v>
      </c>
      <c r="AK29" s="119"/>
      <c r="AL29" s="86">
        <v>0.2</v>
      </c>
      <c r="AM29" s="86">
        <v>0</v>
      </c>
      <c r="AN29" s="85">
        <v>0</v>
      </c>
      <c r="AO29" s="119"/>
      <c r="AP29" s="86"/>
      <c r="AQ29" s="86">
        <v>0</v>
      </c>
      <c r="AR29" s="85">
        <v>0</v>
      </c>
      <c r="AS29" s="119"/>
      <c r="AT29" s="86"/>
      <c r="AU29" s="86">
        <v>0</v>
      </c>
      <c r="AV29" s="85">
        <v>0</v>
      </c>
      <c r="AW29" s="118"/>
      <c r="AX29" s="86"/>
      <c r="AY29" s="69">
        <v>0</v>
      </c>
      <c r="AZ29" s="85">
        <v>0</v>
      </c>
      <c r="BA29" s="118"/>
      <c r="BB29" s="86"/>
      <c r="BC29" s="119"/>
      <c r="BD29" s="85">
        <v>0</v>
      </c>
      <c r="BE29" s="86"/>
      <c r="BF29" s="86"/>
      <c r="BG29" s="119"/>
      <c r="BH29" s="85">
        <v>0</v>
      </c>
      <c r="BI29" s="119"/>
      <c r="BJ29" s="86"/>
      <c r="BK29" s="119"/>
      <c r="BL29" s="85">
        <v>0</v>
      </c>
      <c r="BM29" s="119"/>
      <c r="BN29" s="70">
        <f t="shared" si="8"/>
        <v>0</v>
      </c>
      <c r="BO29" s="70">
        <f t="shared" si="9"/>
        <v>0</v>
      </c>
      <c r="BP29" s="71">
        <f t="shared" si="10"/>
        <v>0</v>
      </c>
      <c r="BQ29" s="113">
        <f t="shared" si="6"/>
        <v>1</v>
      </c>
      <c r="BR29" s="42"/>
      <c r="BS29" s="42"/>
      <c r="BT29" s="44"/>
      <c r="BU29" s="44"/>
    </row>
    <row r="30" spans="1:73" s="48" customFormat="1" ht="45" customHeight="1" x14ac:dyDescent="0.25">
      <c r="A30" s="44"/>
      <c r="B30" s="118" t="s">
        <v>31</v>
      </c>
      <c r="C30" s="118" t="s">
        <v>40</v>
      </c>
      <c r="D30" s="118" t="s">
        <v>44</v>
      </c>
      <c r="E30" s="119" t="s">
        <v>79</v>
      </c>
      <c r="F30" s="118" t="s">
        <v>77</v>
      </c>
      <c r="G30" s="118" t="s">
        <v>58</v>
      </c>
      <c r="H30" s="156"/>
      <c r="I30" s="156"/>
      <c r="J30" s="148"/>
      <c r="K30" s="142"/>
      <c r="L30" s="101"/>
      <c r="M30" s="96" t="s">
        <v>322</v>
      </c>
      <c r="N30" s="122" t="s">
        <v>120</v>
      </c>
      <c r="O30" s="172"/>
      <c r="P30" s="172"/>
      <c r="Q30" s="148"/>
      <c r="R30" s="86">
        <v>0.05</v>
      </c>
      <c r="S30" s="86">
        <v>0</v>
      </c>
      <c r="T30" s="85">
        <v>0</v>
      </c>
      <c r="U30" s="119"/>
      <c r="V30" s="86">
        <v>0.15</v>
      </c>
      <c r="W30" s="86">
        <v>0</v>
      </c>
      <c r="X30" s="85">
        <v>0</v>
      </c>
      <c r="Y30" s="119"/>
      <c r="Z30" s="86">
        <v>0.2</v>
      </c>
      <c r="AA30" s="86">
        <v>0</v>
      </c>
      <c r="AB30" s="85">
        <v>0</v>
      </c>
      <c r="AC30" s="119"/>
      <c r="AD30" s="86">
        <v>0.2</v>
      </c>
      <c r="AE30" s="86">
        <v>0</v>
      </c>
      <c r="AF30" s="85">
        <v>0</v>
      </c>
      <c r="AG30" s="119"/>
      <c r="AH30" s="86">
        <v>0.2</v>
      </c>
      <c r="AI30" s="86">
        <v>0</v>
      </c>
      <c r="AJ30" s="85">
        <v>0</v>
      </c>
      <c r="AK30" s="119"/>
      <c r="AL30" s="86"/>
      <c r="AM30" s="86">
        <v>0</v>
      </c>
      <c r="AN30" s="85">
        <v>0</v>
      </c>
      <c r="AO30" s="119"/>
      <c r="AP30" s="134">
        <v>0.2</v>
      </c>
      <c r="AQ30" s="86">
        <v>0</v>
      </c>
      <c r="AR30" s="85">
        <v>0</v>
      </c>
      <c r="AS30" s="119"/>
      <c r="AT30" s="119"/>
      <c r="AU30" s="86">
        <v>0</v>
      </c>
      <c r="AV30" s="85">
        <v>0</v>
      </c>
      <c r="AW30" s="118"/>
      <c r="AX30" s="119"/>
      <c r="AY30" s="69">
        <v>0</v>
      </c>
      <c r="AZ30" s="85">
        <v>0</v>
      </c>
      <c r="BA30" s="118"/>
      <c r="BB30" s="119"/>
      <c r="BC30" s="119"/>
      <c r="BD30" s="85">
        <v>0</v>
      </c>
      <c r="BE30" s="119"/>
      <c r="BF30" s="86"/>
      <c r="BG30" s="119"/>
      <c r="BH30" s="85">
        <v>0</v>
      </c>
      <c r="BI30" s="119"/>
      <c r="BJ30" s="119"/>
      <c r="BK30" s="119"/>
      <c r="BL30" s="85">
        <v>0</v>
      </c>
      <c r="BM30" s="119"/>
      <c r="BN30" s="70">
        <f t="shared" si="8"/>
        <v>0</v>
      </c>
      <c r="BO30" s="70">
        <f t="shared" si="9"/>
        <v>0</v>
      </c>
      <c r="BP30" s="71">
        <f t="shared" si="10"/>
        <v>0</v>
      </c>
      <c r="BQ30" s="113">
        <f t="shared" si="6"/>
        <v>1</v>
      </c>
      <c r="BR30" s="42"/>
      <c r="BS30" s="42"/>
      <c r="BT30" s="44"/>
      <c r="BU30" s="44"/>
    </row>
    <row r="31" spans="1:73" s="48" customFormat="1" ht="60" x14ac:dyDescent="0.25">
      <c r="A31" s="44"/>
      <c r="B31" s="118" t="s">
        <v>31</v>
      </c>
      <c r="C31" s="118" t="s">
        <v>40</v>
      </c>
      <c r="D31" s="118" t="s">
        <v>44</v>
      </c>
      <c r="E31" s="119" t="s">
        <v>79</v>
      </c>
      <c r="F31" s="118" t="s">
        <v>77</v>
      </c>
      <c r="G31" s="118" t="s">
        <v>58</v>
      </c>
      <c r="H31" s="156"/>
      <c r="I31" s="156"/>
      <c r="J31" s="148"/>
      <c r="K31" s="142"/>
      <c r="L31" s="101"/>
      <c r="M31" s="96" t="s">
        <v>323</v>
      </c>
      <c r="N31" s="96" t="s">
        <v>329</v>
      </c>
      <c r="O31" s="172"/>
      <c r="P31" s="172"/>
      <c r="Q31" s="148"/>
      <c r="R31" s="86"/>
      <c r="S31" s="86">
        <v>0</v>
      </c>
      <c r="T31" s="85">
        <v>0</v>
      </c>
      <c r="U31" s="119"/>
      <c r="V31" s="86"/>
      <c r="W31" s="86">
        <v>0</v>
      </c>
      <c r="X31" s="85">
        <v>0</v>
      </c>
      <c r="Y31" s="119"/>
      <c r="Z31" s="86">
        <v>0.15</v>
      </c>
      <c r="AA31" s="86">
        <v>0</v>
      </c>
      <c r="AB31" s="85">
        <v>0</v>
      </c>
      <c r="AC31" s="119"/>
      <c r="AD31" s="86">
        <v>0.3</v>
      </c>
      <c r="AE31" s="86">
        <v>0</v>
      </c>
      <c r="AF31" s="85">
        <v>0</v>
      </c>
      <c r="AG31" s="119"/>
      <c r="AH31" s="86">
        <v>0.3</v>
      </c>
      <c r="AI31" s="86">
        <v>0</v>
      </c>
      <c r="AJ31" s="85">
        <v>0</v>
      </c>
      <c r="AK31" s="119"/>
      <c r="AL31" s="86">
        <v>0.25</v>
      </c>
      <c r="AM31" s="86">
        <v>0</v>
      </c>
      <c r="AN31" s="85">
        <v>0</v>
      </c>
      <c r="AO31" s="119"/>
      <c r="AP31" s="119"/>
      <c r="AQ31" s="86">
        <v>0</v>
      </c>
      <c r="AR31" s="85">
        <v>0</v>
      </c>
      <c r="AS31" s="119"/>
      <c r="AT31" s="119"/>
      <c r="AU31" s="86">
        <v>0</v>
      </c>
      <c r="AV31" s="85">
        <v>0</v>
      </c>
      <c r="AW31" s="118"/>
      <c r="AX31" s="119"/>
      <c r="AY31" s="69">
        <v>0</v>
      </c>
      <c r="AZ31" s="85">
        <v>0</v>
      </c>
      <c r="BA31" s="118"/>
      <c r="BB31" s="119"/>
      <c r="BC31" s="119"/>
      <c r="BD31" s="85">
        <v>0</v>
      </c>
      <c r="BE31" s="119"/>
      <c r="BF31" s="86"/>
      <c r="BG31" s="119"/>
      <c r="BH31" s="85">
        <v>0</v>
      </c>
      <c r="BI31" s="119"/>
      <c r="BJ31" s="119"/>
      <c r="BK31" s="119"/>
      <c r="BL31" s="85">
        <v>0</v>
      </c>
      <c r="BM31" s="119"/>
      <c r="BN31" s="70">
        <f t="shared" si="8"/>
        <v>0</v>
      </c>
      <c r="BO31" s="70">
        <f t="shared" si="9"/>
        <v>0</v>
      </c>
      <c r="BP31" s="71">
        <f t="shared" si="10"/>
        <v>0</v>
      </c>
      <c r="BQ31" s="113">
        <f t="shared" si="6"/>
        <v>1</v>
      </c>
      <c r="BR31" s="42"/>
      <c r="BS31" s="42"/>
      <c r="BT31" s="44"/>
      <c r="BU31" s="44"/>
    </row>
    <row r="32" spans="1:73" s="48" customFormat="1" ht="60" x14ac:dyDescent="0.25">
      <c r="A32" s="44"/>
      <c r="B32" s="118" t="s">
        <v>31</v>
      </c>
      <c r="C32" s="118" t="s">
        <v>40</v>
      </c>
      <c r="D32" s="118" t="s">
        <v>44</v>
      </c>
      <c r="E32" s="119" t="s">
        <v>79</v>
      </c>
      <c r="F32" s="118" t="s">
        <v>77</v>
      </c>
      <c r="G32" s="118" t="s">
        <v>58</v>
      </c>
      <c r="H32" s="156"/>
      <c r="I32" s="156"/>
      <c r="J32" s="148"/>
      <c r="K32" s="142"/>
      <c r="L32" s="101"/>
      <c r="M32" s="96" t="s">
        <v>330</v>
      </c>
      <c r="N32" s="122" t="s">
        <v>130</v>
      </c>
      <c r="O32" s="172"/>
      <c r="P32" s="172"/>
      <c r="Q32" s="148"/>
      <c r="R32" s="86"/>
      <c r="S32" s="86">
        <v>0</v>
      </c>
      <c r="T32" s="85">
        <v>0</v>
      </c>
      <c r="U32" s="119"/>
      <c r="V32" s="86"/>
      <c r="W32" s="86">
        <v>0</v>
      </c>
      <c r="X32" s="85">
        <v>0</v>
      </c>
      <c r="Y32" s="119"/>
      <c r="Z32" s="86"/>
      <c r="AA32" s="86">
        <v>0</v>
      </c>
      <c r="AB32" s="85">
        <v>0</v>
      </c>
      <c r="AC32" s="119"/>
      <c r="AD32" s="86"/>
      <c r="AE32" s="86">
        <v>0</v>
      </c>
      <c r="AF32" s="85">
        <v>0</v>
      </c>
      <c r="AG32" s="119"/>
      <c r="AH32" s="86"/>
      <c r="AI32" s="86">
        <v>0</v>
      </c>
      <c r="AJ32" s="85">
        <v>0</v>
      </c>
      <c r="AK32" s="119"/>
      <c r="AL32" s="86">
        <v>1</v>
      </c>
      <c r="AM32" s="86">
        <v>0</v>
      </c>
      <c r="AN32" s="85">
        <v>0</v>
      </c>
      <c r="AO32" s="119"/>
      <c r="AP32" s="119"/>
      <c r="AQ32" s="86">
        <v>0</v>
      </c>
      <c r="AR32" s="85">
        <v>0</v>
      </c>
      <c r="AS32" s="119"/>
      <c r="AT32" s="119"/>
      <c r="AU32" s="86">
        <v>0</v>
      </c>
      <c r="AV32" s="85">
        <v>0</v>
      </c>
      <c r="AW32" s="118"/>
      <c r="AX32" s="119"/>
      <c r="AY32" s="69">
        <v>0</v>
      </c>
      <c r="AZ32" s="85">
        <v>0</v>
      </c>
      <c r="BA32" s="118"/>
      <c r="BB32" s="119"/>
      <c r="BC32" s="119"/>
      <c r="BD32" s="85">
        <v>0</v>
      </c>
      <c r="BE32" s="119"/>
      <c r="BF32" s="119"/>
      <c r="BG32" s="119"/>
      <c r="BH32" s="85">
        <v>0</v>
      </c>
      <c r="BI32" s="119"/>
      <c r="BJ32" s="119"/>
      <c r="BK32" s="119"/>
      <c r="BL32" s="85">
        <v>0</v>
      </c>
      <c r="BM32" s="119"/>
      <c r="BN32" s="70">
        <f t="shared" si="8"/>
        <v>0</v>
      </c>
      <c r="BO32" s="70">
        <f t="shared" si="9"/>
        <v>0</v>
      </c>
      <c r="BP32" s="71">
        <f t="shared" si="10"/>
        <v>0</v>
      </c>
      <c r="BQ32" s="113">
        <f t="shared" si="6"/>
        <v>1</v>
      </c>
      <c r="BR32" s="42"/>
      <c r="BS32" s="42"/>
      <c r="BT32" s="44"/>
      <c r="BU32" s="44"/>
    </row>
    <row r="33" spans="1:73" s="48" customFormat="1" ht="105" x14ac:dyDescent="0.25">
      <c r="A33" s="44"/>
      <c r="B33" s="118" t="s">
        <v>32</v>
      </c>
      <c r="C33" s="118" t="s">
        <v>40</v>
      </c>
      <c r="D33" s="118" t="s">
        <v>44</v>
      </c>
      <c r="E33" s="119" t="s">
        <v>79</v>
      </c>
      <c r="F33" s="118" t="s">
        <v>77</v>
      </c>
      <c r="G33" s="118"/>
      <c r="H33" s="140" t="s">
        <v>87</v>
      </c>
      <c r="I33" s="140" t="s">
        <v>88</v>
      </c>
      <c r="J33" s="148">
        <v>206000000</v>
      </c>
      <c r="K33" s="141">
        <v>70</v>
      </c>
      <c r="L33" s="157">
        <v>0.86399999999999999</v>
      </c>
      <c r="M33" s="118" t="s">
        <v>89</v>
      </c>
      <c r="N33" s="118" t="s">
        <v>395</v>
      </c>
      <c r="O33" s="66">
        <v>44197</v>
      </c>
      <c r="P33" s="66">
        <v>44592</v>
      </c>
      <c r="Q33" s="119"/>
      <c r="R33" s="127">
        <v>8.3299999999999999E-2</v>
      </c>
      <c r="S33" s="86">
        <v>0</v>
      </c>
      <c r="T33" s="85">
        <v>0</v>
      </c>
      <c r="U33" s="119"/>
      <c r="V33" s="127">
        <v>8.3299999999999999E-2</v>
      </c>
      <c r="W33" s="119"/>
      <c r="X33" s="85">
        <v>0</v>
      </c>
      <c r="Y33" s="119"/>
      <c r="Z33" s="127">
        <v>8.3299999999999999E-2</v>
      </c>
      <c r="AA33" s="119"/>
      <c r="AB33" s="85">
        <v>0</v>
      </c>
      <c r="AC33" s="119"/>
      <c r="AD33" s="127">
        <v>8.3299999999999999E-2</v>
      </c>
      <c r="AE33" s="119"/>
      <c r="AF33" s="85">
        <v>0</v>
      </c>
      <c r="AG33" s="119"/>
      <c r="AH33" s="127">
        <v>8.3299999999999999E-2</v>
      </c>
      <c r="AI33" s="119"/>
      <c r="AJ33" s="85">
        <v>0</v>
      </c>
      <c r="AK33" s="119"/>
      <c r="AL33" s="127">
        <v>8.3299999999999999E-2</v>
      </c>
      <c r="AM33" s="119"/>
      <c r="AN33" s="85">
        <v>0</v>
      </c>
      <c r="AO33" s="119"/>
      <c r="AP33" s="127">
        <v>8.3299999999999999E-2</v>
      </c>
      <c r="AQ33" s="119"/>
      <c r="AR33" s="85">
        <v>0</v>
      </c>
      <c r="AS33" s="119"/>
      <c r="AT33" s="127">
        <v>8.3299999999999999E-2</v>
      </c>
      <c r="AU33" s="119"/>
      <c r="AV33" s="85">
        <v>0</v>
      </c>
      <c r="AW33" s="119"/>
      <c r="AX33" s="127">
        <v>8.3299999999999999E-2</v>
      </c>
      <c r="AY33" s="119"/>
      <c r="AZ33" s="85">
        <v>0</v>
      </c>
      <c r="BA33" s="119"/>
      <c r="BB33" s="127">
        <v>8.3299999999999999E-2</v>
      </c>
      <c r="BC33" s="119"/>
      <c r="BD33" s="85">
        <v>0</v>
      </c>
      <c r="BE33" s="119"/>
      <c r="BF33" s="127">
        <v>8.3299999999999999E-2</v>
      </c>
      <c r="BG33" s="119"/>
      <c r="BH33" s="85">
        <v>0</v>
      </c>
      <c r="BI33" s="119"/>
      <c r="BJ33" s="127">
        <v>8.3299999999999999E-2</v>
      </c>
      <c r="BK33" s="119"/>
      <c r="BL33" s="85">
        <v>0</v>
      </c>
      <c r="BM33" s="119"/>
      <c r="BN33" s="70">
        <f t="shared" si="8"/>
        <v>0</v>
      </c>
      <c r="BO33" s="70">
        <f t="shared" si="9"/>
        <v>0</v>
      </c>
      <c r="BP33" s="71">
        <f t="shared" si="10"/>
        <v>0</v>
      </c>
      <c r="BQ33" s="112">
        <f t="shared" si="6"/>
        <v>0.99960000000000016</v>
      </c>
      <c r="BR33" s="42"/>
      <c r="BS33" s="42"/>
      <c r="BT33" s="44"/>
      <c r="BU33" s="44"/>
    </row>
    <row r="34" spans="1:73" s="48" customFormat="1" ht="135" x14ac:dyDescent="0.25">
      <c r="A34" s="44"/>
      <c r="B34" s="118" t="s">
        <v>32</v>
      </c>
      <c r="C34" s="118" t="s">
        <v>40</v>
      </c>
      <c r="D34" s="118" t="s">
        <v>44</v>
      </c>
      <c r="E34" s="119" t="s">
        <v>79</v>
      </c>
      <c r="F34" s="118" t="s">
        <v>77</v>
      </c>
      <c r="G34" s="118" t="s">
        <v>50</v>
      </c>
      <c r="H34" s="140"/>
      <c r="I34" s="140"/>
      <c r="J34" s="148"/>
      <c r="K34" s="141"/>
      <c r="L34" s="157"/>
      <c r="M34" s="118" t="s">
        <v>393</v>
      </c>
      <c r="N34" s="118" t="s">
        <v>92</v>
      </c>
      <c r="O34" s="66">
        <v>44197</v>
      </c>
      <c r="P34" s="66">
        <v>44592</v>
      </c>
      <c r="Q34" s="119"/>
      <c r="R34" s="127">
        <v>8.3299999999999999E-2</v>
      </c>
      <c r="S34" s="86">
        <v>0</v>
      </c>
      <c r="T34" s="85">
        <v>0</v>
      </c>
      <c r="U34" s="119"/>
      <c r="V34" s="127">
        <v>8.3299999999999999E-2</v>
      </c>
      <c r="W34" s="119"/>
      <c r="X34" s="85">
        <v>0</v>
      </c>
      <c r="Y34" s="119"/>
      <c r="Z34" s="127">
        <v>8.3299999999999999E-2</v>
      </c>
      <c r="AA34" s="119"/>
      <c r="AB34" s="85">
        <v>0</v>
      </c>
      <c r="AC34" s="119"/>
      <c r="AD34" s="127">
        <v>8.3299999999999999E-2</v>
      </c>
      <c r="AE34" s="119"/>
      <c r="AF34" s="85">
        <v>0</v>
      </c>
      <c r="AG34" s="119"/>
      <c r="AH34" s="127">
        <v>8.3299999999999999E-2</v>
      </c>
      <c r="AI34" s="119"/>
      <c r="AJ34" s="85">
        <v>0</v>
      </c>
      <c r="AK34" s="119"/>
      <c r="AL34" s="127">
        <v>8.3299999999999999E-2</v>
      </c>
      <c r="AM34" s="119"/>
      <c r="AN34" s="85">
        <v>0</v>
      </c>
      <c r="AO34" s="119"/>
      <c r="AP34" s="127">
        <v>8.3299999999999999E-2</v>
      </c>
      <c r="AQ34" s="119"/>
      <c r="AR34" s="85">
        <v>0</v>
      </c>
      <c r="AS34" s="119"/>
      <c r="AT34" s="127">
        <v>8.3299999999999999E-2</v>
      </c>
      <c r="AU34" s="119"/>
      <c r="AV34" s="85">
        <v>0</v>
      </c>
      <c r="AW34" s="119"/>
      <c r="AX34" s="127">
        <v>8.3299999999999999E-2</v>
      </c>
      <c r="AY34" s="119"/>
      <c r="AZ34" s="85">
        <v>0</v>
      </c>
      <c r="BA34" s="119"/>
      <c r="BB34" s="127">
        <v>8.3299999999999999E-2</v>
      </c>
      <c r="BC34" s="119"/>
      <c r="BD34" s="85">
        <v>0</v>
      </c>
      <c r="BE34" s="119"/>
      <c r="BF34" s="127">
        <v>8.3299999999999999E-2</v>
      </c>
      <c r="BG34" s="119"/>
      <c r="BH34" s="85">
        <v>0</v>
      </c>
      <c r="BI34" s="119"/>
      <c r="BJ34" s="127">
        <v>8.3299999999999999E-2</v>
      </c>
      <c r="BK34" s="119"/>
      <c r="BL34" s="85">
        <v>0</v>
      </c>
      <c r="BM34" s="119"/>
      <c r="BN34" s="70">
        <f t="shared" si="8"/>
        <v>0</v>
      </c>
      <c r="BO34" s="70">
        <f t="shared" si="9"/>
        <v>0</v>
      </c>
      <c r="BP34" s="71">
        <f t="shared" si="10"/>
        <v>0</v>
      </c>
      <c r="BQ34" s="112">
        <f t="shared" si="6"/>
        <v>0.99960000000000016</v>
      </c>
      <c r="BR34" s="42"/>
      <c r="BS34" s="42"/>
      <c r="BT34" s="44"/>
      <c r="BU34" s="44"/>
    </row>
    <row r="35" spans="1:73" s="48" customFormat="1" ht="120" x14ac:dyDescent="0.25">
      <c r="A35" s="44"/>
      <c r="B35" s="118" t="s">
        <v>32</v>
      </c>
      <c r="C35" s="118" t="s">
        <v>40</v>
      </c>
      <c r="D35" s="118" t="s">
        <v>44</v>
      </c>
      <c r="E35" s="119" t="s">
        <v>79</v>
      </c>
      <c r="F35" s="118" t="s">
        <v>77</v>
      </c>
      <c r="G35" s="118" t="s">
        <v>56</v>
      </c>
      <c r="H35" s="140"/>
      <c r="I35" s="140"/>
      <c r="J35" s="148"/>
      <c r="K35" s="141"/>
      <c r="L35" s="157"/>
      <c r="M35" s="118" t="s">
        <v>394</v>
      </c>
      <c r="N35" s="118" t="s">
        <v>93</v>
      </c>
      <c r="O35" s="66">
        <v>44197</v>
      </c>
      <c r="P35" s="66">
        <v>44592</v>
      </c>
      <c r="Q35" s="85">
        <v>206000000</v>
      </c>
      <c r="R35" s="127">
        <v>8.3299999999999999E-2</v>
      </c>
      <c r="S35" s="86">
        <v>0</v>
      </c>
      <c r="T35" s="85">
        <v>0</v>
      </c>
      <c r="U35" s="119"/>
      <c r="V35" s="127">
        <v>8.3299999999999999E-2</v>
      </c>
      <c r="W35" s="119"/>
      <c r="X35" s="85">
        <v>0</v>
      </c>
      <c r="Y35" s="119"/>
      <c r="Z35" s="127">
        <v>8.3299999999999999E-2</v>
      </c>
      <c r="AA35" s="119"/>
      <c r="AB35" s="85">
        <v>0</v>
      </c>
      <c r="AC35" s="119"/>
      <c r="AD35" s="127">
        <v>8.3299999999999999E-2</v>
      </c>
      <c r="AE35" s="119"/>
      <c r="AF35" s="85">
        <v>0</v>
      </c>
      <c r="AG35" s="119"/>
      <c r="AH35" s="127">
        <v>8.3299999999999999E-2</v>
      </c>
      <c r="AI35" s="119"/>
      <c r="AJ35" s="85">
        <v>0</v>
      </c>
      <c r="AK35" s="119"/>
      <c r="AL35" s="127">
        <v>8.3299999999999999E-2</v>
      </c>
      <c r="AM35" s="119"/>
      <c r="AN35" s="85">
        <v>0</v>
      </c>
      <c r="AO35" s="119"/>
      <c r="AP35" s="127">
        <v>8.3299999999999999E-2</v>
      </c>
      <c r="AQ35" s="119"/>
      <c r="AR35" s="85">
        <v>0</v>
      </c>
      <c r="AS35" s="119"/>
      <c r="AT35" s="127">
        <v>8.3299999999999999E-2</v>
      </c>
      <c r="AU35" s="119"/>
      <c r="AV35" s="85">
        <v>0</v>
      </c>
      <c r="AW35" s="119"/>
      <c r="AX35" s="127">
        <v>8.3299999999999999E-2</v>
      </c>
      <c r="AY35" s="119"/>
      <c r="AZ35" s="85">
        <v>0</v>
      </c>
      <c r="BA35" s="119"/>
      <c r="BB35" s="127">
        <v>8.3299999999999999E-2</v>
      </c>
      <c r="BC35" s="119"/>
      <c r="BD35" s="85">
        <v>0</v>
      </c>
      <c r="BE35" s="119"/>
      <c r="BF35" s="127">
        <v>8.3299999999999999E-2</v>
      </c>
      <c r="BG35" s="119"/>
      <c r="BH35" s="85">
        <v>0</v>
      </c>
      <c r="BI35" s="119"/>
      <c r="BJ35" s="127">
        <v>8.3299999999999999E-2</v>
      </c>
      <c r="BK35" s="119"/>
      <c r="BL35" s="85">
        <v>0</v>
      </c>
      <c r="BM35" s="119"/>
      <c r="BN35" s="70">
        <f t="shared" si="8"/>
        <v>0</v>
      </c>
      <c r="BO35" s="70">
        <f t="shared" si="9"/>
        <v>0</v>
      </c>
      <c r="BP35" s="71">
        <f t="shared" si="10"/>
        <v>206000000</v>
      </c>
      <c r="BQ35" s="112">
        <f t="shared" si="6"/>
        <v>0.99960000000000016</v>
      </c>
      <c r="BR35" s="42"/>
      <c r="BS35" s="42"/>
      <c r="BT35" s="44"/>
      <c r="BU35" s="44"/>
    </row>
    <row r="36" spans="1:73" s="48" customFormat="1" ht="135" x14ac:dyDescent="0.25">
      <c r="A36" s="44"/>
      <c r="B36" s="118" t="s">
        <v>32</v>
      </c>
      <c r="C36" s="118" t="s">
        <v>40</v>
      </c>
      <c r="D36" s="118" t="s">
        <v>44</v>
      </c>
      <c r="E36" s="119" t="s">
        <v>79</v>
      </c>
      <c r="F36" s="118" t="s">
        <v>77</v>
      </c>
      <c r="G36" s="118" t="s">
        <v>57</v>
      </c>
      <c r="H36" s="140"/>
      <c r="I36" s="140"/>
      <c r="J36" s="148"/>
      <c r="K36" s="141"/>
      <c r="L36" s="157"/>
      <c r="M36" s="118" t="s">
        <v>90</v>
      </c>
      <c r="N36" s="118" t="s">
        <v>94</v>
      </c>
      <c r="O36" s="66">
        <v>44197</v>
      </c>
      <c r="P36" s="66">
        <v>44592</v>
      </c>
      <c r="Q36" s="119"/>
      <c r="R36" s="127">
        <v>8.3299999999999999E-2</v>
      </c>
      <c r="S36" s="86">
        <v>0</v>
      </c>
      <c r="T36" s="85">
        <v>0</v>
      </c>
      <c r="U36" s="119"/>
      <c r="V36" s="127">
        <v>8.3299999999999999E-2</v>
      </c>
      <c r="W36" s="119"/>
      <c r="X36" s="85">
        <v>0</v>
      </c>
      <c r="Y36" s="119"/>
      <c r="Z36" s="127">
        <v>8.3299999999999999E-2</v>
      </c>
      <c r="AA36" s="119"/>
      <c r="AB36" s="85">
        <v>0</v>
      </c>
      <c r="AC36" s="119"/>
      <c r="AD36" s="127">
        <v>8.3299999999999999E-2</v>
      </c>
      <c r="AE36" s="119"/>
      <c r="AF36" s="85">
        <v>0</v>
      </c>
      <c r="AG36" s="119"/>
      <c r="AH36" s="127">
        <v>8.3299999999999999E-2</v>
      </c>
      <c r="AI36" s="119"/>
      <c r="AJ36" s="85">
        <v>0</v>
      </c>
      <c r="AK36" s="119"/>
      <c r="AL36" s="127">
        <v>8.3299999999999999E-2</v>
      </c>
      <c r="AM36" s="119"/>
      <c r="AN36" s="85">
        <v>0</v>
      </c>
      <c r="AO36" s="119"/>
      <c r="AP36" s="127">
        <v>8.3299999999999999E-2</v>
      </c>
      <c r="AQ36" s="119"/>
      <c r="AR36" s="85">
        <v>0</v>
      </c>
      <c r="AS36" s="119"/>
      <c r="AT36" s="127">
        <v>8.3299999999999999E-2</v>
      </c>
      <c r="AU36" s="119"/>
      <c r="AV36" s="85">
        <v>0</v>
      </c>
      <c r="AW36" s="119"/>
      <c r="AX36" s="127">
        <v>8.3299999999999999E-2</v>
      </c>
      <c r="AY36" s="119"/>
      <c r="AZ36" s="85">
        <v>0</v>
      </c>
      <c r="BA36" s="119"/>
      <c r="BB36" s="127">
        <v>8.3299999999999999E-2</v>
      </c>
      <c r="BC36" s="119"/>
      <c r="BD36" s="85">
        <v>0</v>
      </c>
      <c r="BE36" s="119"/>
      <c r="BF36" s="127">
        <v>8.3299999999999999E-2</v>
      </c>
      <c r="BG36" s="119"/>
      <c r="BH36" s="85">
        <v>0</v>
      </c>
      <c r="BI36" s="119"/>
      <c r="BJ36" s="127">
        <v>8.3299999999999999E-2</v>
      </c>
      <c r="BK36" s="119"/>
      <c r="BL36" s="85">
        <v>0</v>
      </c>
      <c r="BM36" s="119"/>
      <c r="BN36" s="70">
        <f t="shared" si="8"/>
        <v>0</v>
      </c>
      <c r="BO36" s="70">
        <f t="shared" si="9"/>
        <v>0</v>
      </c>
      <c r="BP36" s="71">
        <f t="shared" si="10"/>
        <v>0</v>
      </c>
      <c r="BQ36" s="112">
        <f t="shared" si="6"/>
        <v>0.99960000000000016</v>
      </c>
      <c r="BR36" s="42"/>
      <c r="BS36" s="42"/>
      <c r="BT36" s="44"/>
      <c r="BU36" s="44"/>
    </row>
    <row r="37" spans="1:73" s="48" customFormat="1" ht="149.25" customHeight="1" x14ac:dyDescent="0.25">
      <c r="A37" s="44"/>
      <c r="B37" s="118" t="s">
        <v>32</v>
      </c>
      <c r="C37" s="118" t="s">
        <v>40</v>
      </c>
      <c r="D37" s="118" t="s">
        <v>44</v>
      </c>
      <c r="E37" s="119" t="s">
        <v>79</v>
      </c>
      <c r="F37" s="118" t="s">
        <v>77</v>
      </c>
      <c r="G37" s="118" t="s">
        <v>58</v>
      </c>
      <c r="H37" s="140"/>
      <c r="I37" s="140"/>
      <c r="J37" s="148"/>
      <c r="K37" s="141"/>
      <c r="L37" s="157"/>
      <c r="M37" s="118" t="s">
        <v>91</v>
      </c>
      <c r="N37" s="118" t="s">
        <v>95</v>
      </c>
      <c r="O37" s="66">
        <v>44197</v>
      </c>
      <c r="P37" s="66">
        <v>44592</v>
      </c>
      <c r="Q37" s="119"/>
      <c r="R37" s="127">
        <v>8.3299999999999999E-2</v>
      </c>
      <c r="S37" s="86">
        <v>0</v>
      </c>
      <c r="T37" s="85">
        <v>0</v>
      </c>
      <c r="U37" s="119"/>
      <c r="V37" s="127">
        <v>8.3299999999999999E-2</v>
      </c>
      <c r="W37" s="119"/>
      <c r="X37" s="85">
        <v>0</v>
      </c>
      <c r="Y37" s="119"/>
      <c r="Z37" s="127">
        <v>8.3299999999999999E-2</v>
      </c>
      <c r="AA37" s="119"/>
      <c r="AB37" s="85">
        <v>0</v>
      </c>
      <c r="AC37" s="119"/>
      <c r="AD37" s="127">
        <v>8.3299999999999999E-2</v>
      </c>
      <c r="AE37" s="119"/>
      <c r="AF37" s="85">
        <v>0</v>
      </c>
      <c r="AG37" s="119"/>
      <c r="AH37" s="127">
        <v>8.3299999999999999E-2</v>
      </c>
      <c r="AI37" s="119"/>
      <c r="AJ37" s="85">
        <v>0</v>
      </c>
      <c r="AK37" s="119"/>
      <c r="AL37" s="127">
        <v>8.3299999999999999E-2</v>
      </c>
      <c r="AM37" s="119"/>
      <c r="AN37" s="85">
        <v>0</v>
      </c>
      <c r="AO37" s="119"/>
      <c r="AP37" s="127">
        <v>8.3299999999999999E-2</v>
      </c>
      <c r="AQ37" s="119"/>
      <c r="AR37" s="85">
        <v>0</v>
      </c>
      <c r="AS37" s="119"/>
      <c r="AT37" s="127">
        <v>8.3299999999999999E-2</v>
      </c>
      <c r="AU37" s="119"/>
      <c r="AV37" s="85">
        <v>0</v>
      </c>
      <c r="AW37" s="119"/>
      <c r="AX37" s="127">
        <v>8.3299999999999999E-2</v>
      </c>
      <c r="AY37" s="119"/>
      <c r="AZ37" s="85">
        <v>0</v>
      </c>
      <c r="BA37" s="119"/>
      <c r="BB37" s="127">
        <v>8.3299999999999999E-2</v>
      </c>
      <c r="BC37" s="119"/>
      <c r="BD37" s="85">
        <v>0</v>
      </c>
      <c r="BE37" s="119"/>
      <c r="BF37" s="127">
        <v>8.3299999999999999E-2</v>
      </c>
      <c r="BG37" s="119"/>
      <c r="BH37" s="85">
        <v>0</v>
      </c>
      <c r="BI37" s="119"/>
      <c r="BJ37" s="127">
        <v>8.3299999999999999E-2</v>
      </c>
      <c r="BK37" s="119"/>
      <c r="BL37" s="85">
        <v>0</v>
      </c>
      <c r="BM37" s="119"/>
      <c r="BN37" s="70">
        <f t="shared" si="8"/>
        <v>0</v>
      </c>
      <c r="BO37" s="70">
        <f t="shared" si="9"/>
        <v>0</v>
      </c>
      <c r="BP37" s="71">
        <f t="shared" si="10"/>
        <v>0</v>
      </c>
      <c r="BQ37" s="112">
        <f t="shared" si="6"/>
        <v>0.99960000000000016</v>
      </c>
      <c r="BR37" s="42"/>
      <c r="BS37" s="42"/>
      <c r="BT37" s="44"/>
      <c r="BU37" s="44"/>
    </row>
    <row r="38" spans="1:73" s="48" customFormat="1" ht="64.5" customHeight="1" x14ac:dyDescent="0.25">
      <c r="A38" s="44"/>
      <c r="B38" s="118" t="s">
        <v>32</v>
      </c>
      <c r="C38" s="118" t="s">
        <v>40</v>
      </c>
      <c r="D38" s="118" t="s">
        <v>44</v>
      </c>
      <c r="E38" s="119" t="s">
        <v>79</v>
      </c>
      <c r="F38" s="118" t="s">
        <v>77</v>
      </c>
      <c r="G38" s="119"/>
      <c r="H38" s="140" t="s">
        <v>96</v>
      </c>
      <c r="I38" s="140" t="s">
        <v>97</v>
      </c>
      <c r="J38" s="141"/>
      <c r="K38" s="141">
        <v>30</v>
      </c>
      <c r="L38" s="141"/>
      <c r="M38" s="118" t="s">
        <v>98</v>
      </c>
      <c r="N38" s="118" t="s">
        <v>177</v>
      </c>
      <c r="O38" s="66">
        <v>44197</v>
      </c>
      <c r="P38" s="66">
        <v>44592</v>
      </c>
      <c r="Q38" s="119"/>
      <c r="R38" s="127">
        <v>8.3299999999999999E-2</v>
      </c>
      <c r="S38" s="86">
        <v>0</v>
      </c>
      <c r="T38" s="85">
        <v>0</v>
      </c>
      <c r="U38" s="119"/>
      <c r="V38" s="127">
        <v>8.3299999999999999E-2</v>
      </c>
      <c r="W38" s="119"/>
      <c r="X38" s="85">
        <v>0</v>
      </c>
      <c r="Y38" s="119"/>
      <c r="Z38" s="127">
        <v>8.3299999999999999E-2</v>
      </c>
      <c r="AA38" s="119"/>
      <c r="AB38" s="85">
        <v>0</v>
      </c>
      <c r="AC38" s="119"/>
      <c r="AD38" s="127">
        <v>8.3299999999999999E-2</v>
      </c>
      <c r="AE38" s="119"/>
      <c r="AF38" s="85">
        <v>0</v>
      </c>
      <c r="AG38" s="119"/>
      <c r="AH38" s="127">
        <v>8.3299999999999999E-2</v>
      </c>
      <c r="AI38" s="119"/>
      <c r="AJ38" s="85">
        <v>0</v>
      </c>
      <c r="AK38" s="119"/>
      <c r="AL38" s="127">
        <v>8.3299999999999999E-2</v>
      </c>
      <c r="AM38" s="119"/>
      <c r="AN38" s="85">
        <v>0</v>
      </c>
      <c r="AO38" s="119"/>
      <c r="AP38" s="127">
        <v>8.3299999999999999E-2</v>
      </c>
      <c r="AQ38" s="119"/>
      <c r="AR38" s="85">
        <v>0</v>
      </c>
      <c r="AS38" s="119"/>
      <c r="AT38" s="127">
        <v>8.3299999999999999E-2</v>
      </c>
      <c r="AU38" s="119"/>
      <c r="AV38" s="85">
        <v>0</v>
      </c>
      <c r="AW38" s="119"/>
      <c r="AX38" s="127">
        <v>8.3299999999999999E-2</v>
      </c>
      <c r="AY38" s="119"/>
      <c r="AZ38" s="85">
        <v>0</v>
      </c>
      <c r="BA38" s="119"/>
      <c r="BB38" s="127">
        <v>8.3299999999999999E-2</v>
      </c>
      <c r="BC38" s="119"/>
      <c r="BD38" s="85">
        <v>0</v>
      </c>
      <c r="BE38" s="119"/>
      <c r="BF38" s="127">
        <v>8.3299999999999999E-2</v>
      </c>
      <c r="BG38" s="119"/>
      <c r="BH38" s="85">
        <v>0</v>
      </c>
      <c r="BI38" s="119"/>
      <c r="BJ38" s="127">
        <v>8.3299999999999999E-2</v>
      </c>
      <c r="BK38" s="119"/>
      <c r="BL38" s="85">
        <v>0</v>
      </c>
      <c r="BM38" s="119"/>
      <c r="BN38" s="70">
        <f t="shared" si="8"/>
        <v>0</v>
      </c>
      <c r="BO38" s="70">
        <f t="shared" si="9"/>
        <v>0</v>
      </c>
      <c r="BP38" s="71">
        <f t="shared" si="10"/>
        <v>0</v>
      </c>
      <c r="BQ38" s="112">
        <f t="shared" si="6"/>
        <v>0.99960000000000016</v>
      </c>
      <c r="BR38" s="42"/>
      <c r="BS38" s="42"/>
      <c r="BT38" s="44"/>
      <c r="BU38" s="44"/>
    </row>
    <row r="39" spans="1:73" s="48" customFormat="1" ht="90" x14ac:dyDescent="0.25">
      <c r="A39" s="44"/>
      <c r="B39" s="118" t="s">
        <v>32</v>
      </c>
      <c r="C39" s="118" t="s">
        <v>40</v>
      </c>
      <c r="D39" s="118" t="s">
        <v>44</v>
      </c>
      <c r="E39" s="119" t="s">
        <v>79</v>
      </c>
      <c r="F39" s="118" t="s">
        <v>77</v>
      </c>
      <c r="G39" s="119"/>
      <c r="H39" s="140"/>
      <c r="I39" s="140"/>
      <c r="J39" s="141"/>
      <c r="K39" s="141"/>
      <c r="L39" s="141"/>
      <c r="M39" s="118" t="s">
        <v>99</v>
      </c>
      <c r="N39" s="118" t="s">
        <v>100</v>
      </c>
      <c r="O39" s="66">
        <v>44197</v>
      </c>
      <c r="P39" s="66">
        <v>44592</v>
      </c>
      <c r="Q39" s="119"/>
      <c r="R39" s="127">
        <v>8.3299999999999999E-2</v>
      </c>
      <c r="S39" s="86">
        <v>0</v>
      </c>
      <c r="T39" s="85">
        <v>0</v>
      </c>
      <c r="U39" s="119"/>
      <c r="V39" s="127">
        <v>8.3299999999999999E-2</v>
      </c>
      <c r="W39" s="119"/>
      <c r="X39" s="85">
        <v>0</v>
      </c>
      <c r="Y39" s="119"/>
      <c r="Z39" s="127">
        <v>8.3299999999999999E-2</v>
      </c>
      <c r="AA39" s="119"/>
      <c r="AB39" s="85">
        <v>0</v>
      </c>
      <c r="AC39" s="119"/>
      <c r="AD39" s="127">
        <v>8.3299999999999999E-2</v>
      </c>
      <c r="AE39" s="119"/>
      <c r="AF39" s="85">
        <v>0</v>
      </c>
      <c r="AG39" s="119"/>
      <c r="AH39" s="127">
        <v>8.3299999999999999E-2</v>
      </c>
      <c r="AI39" s="119"/>
      <c r="AJ39" s="85">
        <v>0</v>
      </c>
      <c r="AK39" s="119"/>
      <c r="AL39" s="127">
        <v>8.3299999999999999E-2</v>
      </c>
      <c r="AM39" s="119"/>
      <c r="AN39" s="85">
        <v>0</v>
      </c>
      <c r="AO39" s="119"/>
      <c r="AP39" s="127">
        <v>8.3299999999999999E-2</v>
      </c>
      <c r="AQ39" s="119"/>
      <c r="AR39" s="85">
        <v>0</v>
      </c>
      <c r="AS39" s="119"/>
      <c r="AT39" s="127">
        <v>8.3299999999999999E-2</v>
      </c>
      <c r="AU39" s="119"/>
      <c r="AV39" s="85">
        <v>0</v>
      </c>
      <c r="AW39" s="119"/>
      <c r="AX39" s="127">
        <v>8.3299999999999999E-2</v>
      </c>
      <c r="AY39" s="119"/>
      <c r="AZ39" s="85">
        <v>0</v>
      </c>
      <c r="BA39" s="119"/>
      <c r="BB39" s="127">
        <v>8.3299999999999999E-2</v>
      </c>
      <c r="BC39" s="119"/>
      <c r="BD39" s="85">
        <v>0</v>
      </c>
      <c r="BE39" s="119"/>
      <c r="BF39" s="127">
        <v>8.3299999999999999E-2</v>
      </c>
      <c r="BG39" s="119"/>
      <c r="BH39" s="85">
        <v>0</v>
      </c>
      <c r="BI39" s="119"/>
      <c r="BJ39" s="127">
        <v>8.3299999999999999E-2</v>
      </c>
      <c r="BK39" s="119"/>
      <c r="BL39" s="85">
        <v>0</v>
      </c>
      <c r="BM39" s="119"/>
      <c r="BN39" s="70">
        <f t="shared" si="8"/>
        <v>0</v>
      </c>
      <c r="BO39" s="70">
        <f t="shared" si="9"/>
        <v>0</v>
      </c>
      <c r="BP39" s="71">
        <f t="shared" si="10"/>
        <v>0</v>
      </c>
      <c r="BQ39" s="112">
        <f t="shared" si="6"/>
        <v>0.99960000000000016</v>
      </c>
      <c r="BR39" s="42"/>
      <c r="BS39" s="42"/>
      <c r="BT39" s="44"/>
      <c r="BU39" s="44"/>
    </row>
    <row r="40" spans="1:73" s="48" customFormat="1" ht="165" x14ac:dyDescent="0.25">
      <c r="A40" s="44"/>
      <c r="B40" s="118" t="s">
        <v>32</v>
      </c>
      <c r="C40" s="118" t="s">
        <v>40</v>
      </c>
      <c r="D40" s="118" t="s">
        <v>44</v>
      </c>
      <c r="E40" s="119" t="s">
        <v>79</v>
      </c>
      <c r="F40" s="118" t="s">
        <v>77</v>
      </c>
      <c r="G40" s="119"/>
      <c r="H40" s="140"/>
      <c r="I40" s="140"/>
      <c r="J40" s="141"/>
      <c r="K40" s="141"/>
      <c r="L40" s="141"/>
      <c r="M40" s="118" t="s">
        <v>396</v>
      </c>
      <c r="N40" s="118" t="s">
        <v>101</v>
      </c>
      <c r="O40" s="66">
        <v>44197</v>
      </c>
      <c r="P40" s="66">
        <v>44592</v>
      </c>
      <c r="Q40" s="119"/>
      <c r="R40" s="127">
        <v>8.3299999999999999E-2</v>
      </c>
      <c r="S40" s="86">
        <v>0</v>
      </c>
      <c r="T40" s="85">
        <v>0</v>
      </c>
      <c r="U40" s="119"/>
      <c r="V40" s="127">
        <v>8.3299999999999999E-2</v>
      </c>
      <c r="W40" s="119"/>
      <c r="X40" s="85">
        <v>0</v>
      </c>
      <c r="Y40" s="119"/>
      <c r="Z40" s="127">
        <v>8.3299999999999999E-2</v>
      </c>
      <c r="AA40" s="119"/>
      <c r="AB40" s="85">
        <v>0</v>
      </c>
      <c r="AC40" s="119"/>
      <c r="AD40" s="127">
        <v>8.3299999999999999E-2</v>
      </c>
      <c r="AE40" s="119"/>
      <c r="AF40" s="85">
        <v>0</v>
      </c>
      <c r="AG40" s="119"/>
      <c r="AH40" s="127">
        <v>8.3299999999999999E-2</v>
      </c>
      <c r="AI40" s="119"/>
      <c r="AJ40" s="85">
        <v>0</v>
      </c>
      <c r="AK40" s="119"/>
      <c r="AL40" s="127">
        <v>8.3299999999999999E-2</v>
      </c>
      <c r="AM40" s="119"/>
      <c r="AN40" s="85">
        <v>0</v>
      </c>
      <c r="AO40" s="119"/>
      <c r="AP40" s="127">
        <v>8.3299999999999999E-2</v>
      </c>
      <c r="AQ40" s="119"/>
      <c r="AR40" s="85">
        <v>0</v>
      </c>
      <c r="AS40" s="119"/>
      <c r="AT40" s="127">
        <v>8.3299999999999999E-2</v>
      </c>
      <c r="AU40" s="119"/>
      <c r="AV40" s="85">
        <v>0</v>
      </c>
      <c r="AW40" s="119"/>
      <c r="AX40" s="127">
        <v>8.3299999999999999E-2</v>
      </c>
      <c r="AY40" s="119"/>
      <c r="AZ40" s="85">
        <v>0</v>
      </c>
      <c r="BA40" s="119"/>
      <c r="BB40" s="127">
        <v>8.3299999999999999E-2</v>
      </c>
      <c r="BC40" s="119"/>
      <c r="BD40" s="85">
        <v>0</v>
      </c>
      <c r="BE40" s="119"/>
      <c r="BF40" s="127">
        <v>8.3299999999999999E-2</v>
      </c>
      <c r="BG40" s="119"/>
      <c r="BH40" s="85">
        <v>0</v>
      </c>
      <c r="BI40" s="119"/>
      <c r="BJ40" s="127">
        <v>8.3299999999999999E-2</v>
      </c>
      <c r="BK40" s="119"/>
      <c r="BL40" s="85">
        <v>0</v>
      </c>
      <c r="BM40" s="119"/>
      <c r="BN40" s="70">
        <f t="shared" si="8"/>
        <v>0</v>
      </c>
      <c r="BO40" s="70">
        <f t="shared" si="9"/>
        <v>0</v>
      </c>
      <c r="BP40" s="71">
        <f t="shared" si="10"/>
        <v>0</v>
      </c>
      <c r="BQ40" s="112">
        <f t="shared" si="6"/>
        <v>0.99960000000000016</v>
      </c>
      <c r="BR40" s="42"/>
      <c r="BS40" s="42"/>
      <c r="BT40" s="44"/>
      <c r="BU40" s="44"/>
    </row>
    <row r="41" spans="1:73" s="48" customFormat="1" ht="183.75" customHeight="1" x14ac:dyDescent="0.25">
      <c r="A41" s="50"/>
      <c r="B41" s="98" t="s">
        <v>33</v>
      </c>
      <c r="C41" s="98" t="s">
        <v>40</v>
      </c>
      <c r="D41" s="98" t="s">
        <v>44</v>
      </c>
      <c r="E41" s="101" t="s">
        <v>79</v>
      </c>
      <c r="F41" s="98" t="s">
        <v>77</v>
      </c>
      <c r="G41" s="101" t="s">
        <v>57</v>
      </c>
      <c r="H41" s="98" t="s">
        <v>357</v>
      </c>
      <c r="I41" s="97" t="s">
        <v>178</v>
      </c>
      <c r="J41" s="101"/>
      <c r="K41" s="99">
        <v>0.1</v>
      </c>
      <c r="L41" s="101"/>
      <c r="M41" s="98" t="s">
        <v>179</v>
      </c>
      <c r="N41" s="98" t="s">
        <v>145</v>
      </c>
      <c r="O41" s="62">
        <v>44197</v>
      </c>
      <c r="P41" s="62">
        <v>44561</v>
      </c>
      <c r="Q41" s="101"/>
      <c r="R41" s="101"/>
      <c r="S41" s="101"/>
      <c r="T41" s="101"/>
      <c r="U41" s="101"/>
      <c r="V41" s="128"/>
      <c r="W41" s="101"/>
      <c r="X41" s="101"/>
      <c r="Y41" s="101"/>
      <c r="Z41" s="101"/>
      <c r="AA41" s="101"/>
      <c r="AB41" s="101"/>
      <c r="AC41" s="101"/>
      <c r="AD41" s="100"/>
      <c r="AE41" s="101"/>
      <c r="AF41" s="101"/>
      <c r="AG41" s="101"/>
      <c r="AH41" s="101"/>
      <c r="AI41" s="101"/>
      <c r="AJ41" s="101"/>
      <c r="AK41" s="101"/>
      <c r="AL41" s="100">
        <v>0.5</v>
      </c>
      <c r="AM41" s="101"/>
      <c r="AN41" s="101"/>
      <c r="AO41" s="101"/>
      <c r="AP41" s="100"/>
      <c r="AQ41" s="101"/>
      <c r="AR41" s="101"/>
      <c r="AS41" s="101"/>
      <c r="AT41" s="100"/>
      <c r="AU41" s="101"/>
      <c r="AV41" s="101"/>
      <c r="AW41" s="101"/>
      <c r="AX41" s="100"/>
      <c r="AY41" s="101"/>
      <c r="AZ41" s="101"/>
      <c r="BA41" s="101"/>
      <c r="BB41" s="100"/>
      <c r="BC41" s="101"/>
      <c r="BD41" s="101"/>
      <c r="BE41" s="101"/>
      <c r="BF41" s="100">
        <v>0.5</v>
      </c>
      <c r="BG41" s="101"/>
      <c r="BH41" s="101"/>
      <c r="BI41" s="101"/>
      <c r="BJ41" s="100"/>
      <c r="BK41" s="101"/>
      <c r="BL41" s="101"/>
      <c r="BM41" s="101"/>
      <c r="BN41" s="101"/>
      <c r="BO41" s="101"/>
      <c r="BP41" s="101"/>
      <c r="BQ41" s="112">
        <f t="shared" si="6"/>
        <v>1</v>
      </c>
      <c r="BR41" s="49"/>
      <c r="BS41" s="49"/>
    </row>
    <row r="42" spans="1:73" s="48" customFormat="1" ht="75" x14ac:dyDescent="0.25">
      <c r="A42" s="84"/>
      <c r="B42" s="98" t="s">
        <v>33</v>
      </c>
      <c r="C42" s="98" t="s">
        <v>40</v>
      </c>
      <c r="D42" s="98" t="s">
        <v>44</v>
      </c>
      <c r="E42" s="101" t="s">
        <v>79</v>
      </c>
      <c r="F42" s="98" t="s">
        <v>77</v>
      </c>
      <c r="G42" s="143" t="s">
        <v>57</v>
      </c>
      <c r="H42" s="149" t="s">
        <v>358</v>
      </c>
      <c r="I42" s="149" t="s">
        <v>363</v>
      </c>
      <c r="J42" s="101"/>
      <c r="K42" s="144">
        <v>0.1</v>
      </c>
      <c r="L42" s="101"/>
      <c r="M42" s="98" t="s">
        <v>134</v>
      </c>
      <c r="N42" s="98" t="s">
        <v>146</v>
      </c>
      <c r="O42" s="62">
        <v>44197</v>
      </c>
      <c r="P42" s="62">
        <v>44561</v>
      </c>
      <c r="Q42" s="101"/>
      <c r="R42" s="101"/>
      <c r="S42" s="101"/>
      <c r="T42" s="101"/>
      <c r="U42" s="101"/>
      <c r="V42" s="128"/>
      <c r="W42" s="101"/>
      <c r="X42" s="101"/>
      <c r="Y42" s="101"/>
      <c r="Z42" s="101"/>
      <c r="AA42" s="101"/>
      <c r="AB42" s="101"/>
      <c r="AC42" s="101"/>
      <c r="AD42" s="100"/>
      <c r="AE42" s="101"/>
      <c r="AF42" s="101"/>
      <c r="AG42" s="101"/>
      <c r="AH42" s="101"/>
      <c r="AI42" s="101"/>
      <c r="AJ42" s="101"/>
      <c r="AK42" s="101"/>
      <c r="AL42" s="104">
        <v>0.5</v>
      </c>
      <c r="AM42" s="101"/>
      <c r="AN42" s="101"/>
      <c r="AO42" s="101"/>
      <c r="AP42" s="100"/>
      <c r="AQ42" s="101"/>
      <c r="AR42" s="101"/>
      <c r="AS42" s="101"/>
      <c r="AT42" s="100"/>
      <c r="AU42" s="101"/>
      <c r="AV42" s="101"/>
      <c r="AW42" s="101"/>
      <c r="AX42" s="100"/>
      <c r="AY42" s="101"/>
      <c r="AZ42" s="101"/>
      <c r="BA42" s="101"/>
      <c r="BB42" s="100"/>
      <c r="BC42" s="101"/>
      <c r="BD42" s="101"/>
      <c r="BE42" s="101"/>
      <c r="BF42" s="100">
        <v>0.5</v>
      </c>
      <c r="BG42" s="101"/>
      <c r="BH42" s="101"/>
      <c r="BI42" s="101"/>
      <c r="BJ42" s="100"/>
      <c r="BK42" s="101"/>
      <c r="BL42" s="101"/>
      <c r="BM42" s="101"/>
      <c r="BN42" s="101"/>
      <c r="BO42" s="101"/>
      <c r="BP42" s="101"/>
      <c r="BQ42" s="112">
        <f t="shared" si="6"/>
        <v>1</v>
      </c>
      <c r="BR42" s="42"/>
      <c r="BS42" s="42"/>
      <c r="BT42" s="44"/>
      <c r="BU42" s="44"/>
    </row>
    <row r="43" spans="1:73" s="48" customFormat="1" ht="60" x14ac:dyDescent="0.25">
      <c r="A43" s="84"/>
      <c r="B43" s="98" t="s">
        <v>33</v>
      </c>
      <c r="C43" s="98" t="s">
        <v>40</v>
      </c>
      <c r="D43" s="98" t="s">
        <v>44</v>
      </c>
      <c r="E43" s="101" t="s">
        <v>79</v>
      </c>
      <c r="F43" s="98" t="s">
        <v>77</v>
      </c>
      <c r="G43" s="143"/>
      <c r="H43" s="149"/>
      <c r="I43" s="149"/>
      <c r="J43" s="101"/>
      <c r="K43" s="144"/>
      <c r="L43" s="101"/>
      <c r="M43" s="98" t="s">
        <v>369</v>
      </c>
      <c r="N43" s="98" t="s">
        <v>147</v>
      </c>
      <c r="O43" s="62">
        <v>44197</v>
      </c>
      <c r="P43" s="62">
        <v>44561</v>
      </c>
      <c r="Q43" s="101"/>
      <c r="R43" s="101"/>
      <c r="S43" s="101"/>
      <c r="T43" s="101"/>
      <c r="U43" s="101"/>
      <c r="V43" s="128"/>
      <c r="W43" s="101"/>
      <c r="X43" s="101"/>
      <c r="Y43" s="101"/>
      <c r="Z43" s="101"/>
      <c r="AA43" s="101"/>
      <c r="AB43" s="101"/>
      <c r="AC43" s="101"/>
      <c r="AD43" s="100"/>
      <c r="AE43" s="101"/>
      <c r="AF43" s="101"/>
      <c r="AG43" s="101"/>
      <c r="AH43" s="101"/>
      <c r="AI43" s="101"/>
      <c r="AJ43" s="101"/>
      <c r="AK43" s="101"/>
      <c r="AL43" s="104">
        <v>0.5</v>
      </c>
      <c r="AM43" s="101"/>
      <c r="AN43" s="101"/>
      <c r="AO43" s="101"/>
      <c r="AP43" s="100"/>
      <c r="AQ43" s="101"/>
      <c r="AR43" s="101"/>
      <c r="AS43" s="101"/>
      <c r="AT43" s="100"/>
      <c r="AU43" s="101"/>
      <c r="AV43" s="101"/>
      <c r="AW43" s="101"/>
      <c r="AX43" s="100"/>
      <c r="AY43" s="101"/>
      <c r="AZ43" s="101"/>
      <c r="BA43" s="101"/>
      <c r="BB43" s="100"/>
      <c r="BC43" s="101"/>
      <c r="BD43" s="101"/>
      <c r="BE43" s="101"/>
      <c r="BF43" s="100">
        <v>0.5</v>
      </c>
      <c r="BG43" s="101"/>
      <c r="BH43" s="101"/>
      <c r="BI43" s="101"/>
      <c r="BJ43" s="100"/>
      <c r="BK43" s="101"/>
      <c r="BL43" s="101"/>
      <c r="BM43" s="101"/>
      <c r="BN43" s="101"/>
      <c r="BO43" s="101"/>
      <c r="BP43" s="101"/>
      <c r="BQ43" s="112">
        <f t="shared" si="6"/>
        <v>1</v>
      </c>
      <c r="BR43" s="42"/>
      <c r="BS43" s="42"/>
      <c r="BT43" s="44"/>
      <c r="BU43" s="44"/>
    </row>
    <row r="44" spans="1:73" s="48" customFormat="1" ht="60" x14ac:dyDescent="0.25">
      <c r="A44" s="84"/>
      <c r="B44" s="98" t="s">
        <v>33</v>
      </c>
      <c r="C44" s="98" t="s">
        <v>40</v>
      </c>
      <c r="D44" s="98" t="s">
        <v>44</v>
      </c>
      <c r="E44" s="101" t="s">
        <v>79</v>
      </c>
      <c r="F44" s="98" t="s">
        <v>77</v>
      </c>
      <c r="G44" s="143" t="s">
        <v>49</v>
      </c>
      <c r="H44" s="150" t="s">
        <v>132</v>
      </c>
      <c r="I44" s="149" t="s">
        <v>364</v>
      </c>
      <c r="J44" s="101"/>
      <c r="K44" s="144">
        <v>0.12</v>
      </c>
      <c r="L44" s="101"/>
      <c r="M44" s="98" t="s">
        <v>135</v>
      </c>
      <c r="N44" s="98" t="s">
        <v>148</v>
      </c>
      <c r="O44" s="62">
        <v>44197</v>
      </c>
      <c r="P44" s="62">
        <v>44561</v>
      </c>
      <c r="Q44" s="101"/>
      <c r="R44" s="101"/>
      <c r="S44" s="101"/>
      <c r="T44" s="101"/>
      <c r="U44" s="101"/>
      <c r="V44" s="128"/>
      <c r="W44" s="101"/>
      <c r="X44" s="101"/>
      <c r="Y44" s="101"/>
      <c r="Z44" s="101"/>
      <c r="AA44" s="101"/>
      <c r="AB44" s="101"/>
      <c r="AC44" s="101"/>
      <c r="AD44" s="100">
        <v>0.25</v>
      </c>
      <c r="AE44" s="101"/>
      <c r="AF44" s="101"/>
      <c r="AG44" s="101"/>
      <c r="AH44" s="101"/>
      <c r="AI44" s="101"/>
      <c r="AJ44" s="101"/>
      <c r="AK44" s="101"/>
      <c r="AL44" s="100"/>
      <c r="AM44" s="101"/>
      <c r="AN44" s="101"/>
      <c r="AO44" s="101"/>
      <c r="AP44" s="100">
        <v>0.25</v>
      </c>
      <c r="AQ44" s="101"/>
      <c r="AR44" s="101"/>
      <c r="AS44" s="101"/>
      <c r="AT44" s="100"/>
      <c r="AU44" s="101"/>
      <c r="AV44" s="101"/>
      <c r="AW44" s="101"/>
      <c r="AX44" s="100"/>
      <c r="AY44" s="101"/>
      <c r="AZ44" s="101"/>
      <c r="BA44" s="101"/>
      <c r="BB44" s="100">
        <v>0.25</v>
      </c>
      <c r="BC44" s="101"/>
      <c r="BD44" s="101"/>
      <c r="BE44" s="101"/>
      <c r="BF44" s="100"/>
      <c r="BG44" s="101"/>
      <c r="BH44" s="101"/>
      <c r="BI44" s="101"/>
      <c r="BJ44" s="100">
        <v>0.25</v>
      </c>
      <c r="BK44" s="101"/>
      <c r="BL44" s="101"/>
      <c r="BM44" s="101"/>
      <c r="BN44" s="101"/>
      <c r="BO44" s="101"/>
      <c r="BP44" s="101"/>
      <c r="BQ44" s="112">
        <f t="shared" si="6"/>
        <v>1</v>
      </c>
      <c r="BR44" s="42"/>
      <c r="BS44" s="42"/>
      <c r="BT44" s="44"/>
      <c r="BU44" s="44"/>
    </row>
    <row r="45" spans="1:73" s="48" customFormat="1" ht="60" x14ac:dyDescent="0.25">
      <c r="A45" s="84"/>
      <c r="B45" s="98" t="s">
        <v>33</v>
      </c>
      <c r="C45" s="98" t="s">
        <v>40</v>
      </c>
      <c r="D45" s="98" t="s">
        <v>44</v>
      </c>
      <c r="E45" s="101" t="s">
        <v>79</v>
      </c>
      <c r="F45" s="98" t="s">
        <v>77</v>
      </c>
      <c r="G45" s="143"/>
      <c r="H45" s="150"/>
      <c r="I45" s="149"/>
      <c r="J45" s="101"/>
      <c r="K45" s="144"/>
      <c r="L45" s="101"/>
      <c r="M45" s="98" t="s">
        <v>136</v>
      </c>
      <c r="N45" s="98" t="s">
        <v>148</v>
      </c>
      <c r="O45" s="62">
        <v>44197</v>
      </c>
      <c r="P45" s="62">
        <v>44561</v>
      </c>
      <c r="Q45" s="101"/>
      <c r="R45" s="101"/>
      <c r="S45" s="101"/>
      <c r="T45" s="101"/>
      <c r="U45" s="101"/>
      <c r="V45" s="128"/>
      <c r="W45" s="101"/>
      <c r="X45" s="101"/>
      <c r="Y45" s="101"/>
      <c r="Z45" s="101"/>
      <c r="AA45" s="101"/>
      <c r="AB45" s="101"/>
      <c r="AC45" s="101"/>
      <c r="AD45" s="100">
        <v>0.25</v>
      </c>
      <c r="AE45" s="101"/>
      <c r="AF45" s="101"/>
      <c r="AG45" s="101"/>
      <c r="AH45" s="101"/>
      <c r="AI45" s="101"/>
      <c r="AJ45" s="101"/>
      <c r="AK45" s="101"/>
      <c r="AL45" s="100"/>
      <c r="AM45" s="101"/>
      <c r="AN45" s="101"/>
      <c r="AO45" s="101"/>
      <c r="AP45" s="100">
        <v>0.25</v>
      </c>
      <c r="AQ45" s="101"/>
      <c r="AR45" s="101"/>
      <c r="AS45" s="101"/>
      <c r="AT45" s="100"/>
      <c r="AU45" s="101"/>
      <c r="AV45" s="101"/>
      <c r="AW45" s="101"/>
      <c r="AX45" s="100"/>
      <c r="AY45" s="101"/>
      <c r="AZ45" s="101"/>
      <c r="BA45" s="101"/>
      <c r="BB45" s="100">
        <v>0.25</v>
      </c>
      <c r="BC45" s="101"/>
      <c r="BD45" s="101"/>
      <c r="BE45" s="101"/>
      <c r="BF45" s="100"/>
      <c r="BG45" s="101"/>
      <c r="BH45" s="101"/>
      <c r="BI45" s="101"/>
      <c r="BJ45" s="100">
        <v>0.25</v>
      </c>
      <c r="BK45" s="101"/>
      <c r="BL45" s="101"/>
      <c r="BM45" s="101"/>
      <c r="BN45" s="101"/>
      <c r="BO45" s="101"/>
      <c r="BP45" s="101"/>
      <c r="BQ45" s="112">
        <f t="shared" si="6"/>
        <v>1</v>
      </c>
      <c r="BR45" s="42"/>
      <c r="BS45" s="42"/>
      <c r="BT45" s="44"/>
      <c r="BU45" s="44"/>
    </row>
    <row r="46" spans="1:73" s="48" customFormat="1" ht="60" x14ac:dyDescent="0.25">
      <c r="A46" s="84"/>
      <c r="B46" s="98" t="s">
        <v>33</v>
      </c>
      <c r="C46" s="98" t="s">
        <v>40</v>
      </c>
      <c r="D46" s="98" t="s">
        <v>44</v>
      </c>
      <c r="E46" s="101" t="s">
        <v>79</v>
      </c>
      <c r="F46" s="98" t="s">
        <v>77</v>
      </c>
      <c r="G46" s="143"/>
      <c r="H46" s="150"/>
      <c r="I46" s="149"/>
      <c r="J46" s="101"/>
      <c r="K46" s="144"/>
      <c r="L46" s="101"/>
      <c r="M46" s="98" t="s">
        <v>137</v>
      </c>
      <c r="N46" s="98" t="s">
        <v>148</v>
      </c>
      <c r="O46" s="62">
        <v>44197</v>
      </c>
      <c r="P46" s="62">
        <v>44561</v>
      </c>
      <c r="Q46" s="101"/>
      <c r="R46" s="101"/>
      <c r="S46" s="101"/>
      <c r="T46" s="101"/>
      <c r="U46" s="101"/>
      <c r="V46" s="128"/>
      <c r="W46" s="101"/>
      <c r="X46" s="101"/>
      <c r="Y46" s="101"/>
      <c r="Z46" s="101"/>
      <c r="AA46" s="101"/>
      <c r="AB46" s="101"/>
      <c r="AC46" s="101"/>
      <c r="AD46" s="100">
        <v>0.25</v>
      </c>
      <c r="AE46" s="101"/>
      <c r="AF46" s="101"/>
      <c r="AG46" s="101"/>
      <c r="AH46" s="101"/>
      <c r="AI46" s="101"/>
      <c r="AJ46" s="101"/>
      <c r="AK46" s="101"/>
      <c r="AL46" s="100"/>
      <c r="AM46" s="101"/>
      <c r="AN46" s="101"/>
      <c r="AO46" s="101"/>
      <c r="AP46" s="100">
        <v>0.25</v>
      </c>
      <c r="AQ46" s="101"/>
      <c r="AR46" s="101"/>
      <c r="AS46" s="101"/>
      <c r="AT46" s="128">
        <v>1</v>
      </c>
      <c r="AU46" s="101"/>
      <c r="AV46" s="101"/>
      <c r="AW46" s="101"/>
      <c r="AX46" s="100"/>
      <c r="AY46" s="101"/>
      <c r="AZ46" s="101"/>
      <c r="BA46" s="101"/>
      <c r="BB46" s="100">
        <v>0.25</v>
      </c>
      <c r="BC46" s="101"/>
      <c r="BD46" s="101"/>
      <c r="BE46" s="101"/>
      <c r="BF46" s="100"/>
      <c r="BG46" s="101"/>
      <c r="BH46" s="101"/>
      <c r="BI46" s="101"/>
      <c r="BJ46" s="100">
        <v>0.25</v>
      </c>
      <c r="BK46" s="101"/>
      <c r="BL46" s="101"/>
      <c r="BM46" s="101"/>
      <c r="BN46" s="101"/>
      <c r="BO46" s="101"/>
      <c r="BP46" s="101"/>
      <c r="BQ46" s="112">
        <f t="shared" si="6"/>
        <v>2</v>
      </c>
      <c r="BR46" s="42"/>
      <c r="BS46" s="42"/>
      <c r="BT46" s="44"/>
      <c r="BU46" s="44"/>
    </row>
    <row r="47" spans="1:73" s="48" customFormat="1" ht="60" x14ac:dyDescent="0.25">
      <c r="A47" s="84"/>
      <c r="B47" s="98" t="s">
        <v>33</v>
      </c>
      <c r="C47" s="98" t="s">
        <v>40</v>
      </c>
      <c r="D47" s="98" t="s">
        <v>44</v>
      </c>
      <c r="E47" s="101" t="s">
        <v>79</v>
      </c>
      <c r="F47" s="98" t="s">
        <v>77</v>
      </c>
      <c r="G47" s="143"/>
      <c r="H47" s="150"/>
      <c r="I47" s="149"/>
      <c r="J47" s="101"/>
      <c r="K47" s="144"/>
      <c r="L47" s="101"/>
      <c r="M47" s="97" t="s">
        <v>138</v>
      </c>
      <c r="N47" s="97" t="s">
        <v>138</v>
      </c>
      <c r="O47" s="62">
        <v>44197</v>
      </c>
      <c r="P47" s="62">
        <v>44561</v>
      </c>
      <c r="Q47" s="101"/>
      <c r="R47" s="99"/>
      <c r="S47" s="101"/>
      <c r="T47" s="101"/>
      <c r="U47" s="101"/>
      <c r="V47" s="99"/>
      <c r="W47" s="101"/>
      <c r="X47" s="101"/>
      <c r="Y47" s="101"/>
      <c r="Z47" s="63"/>
      <c r="AA47" s="101"/>
      <c r="AB47" s="101"/>
      <c r="AC47" s="101"/>
      <c r="AD47" s="100">
        <v>0.25</v>
      </c>
      <c r="AE47" s="101"/>
      <c r="AF47" s="101"/>
      <c r="AG47" s="101"/>
      <c r="AH47" s="63">
        <v>0</v>
      </c>
      <c r="AI47" s="101"/>
      <c r="AJ47" s="101"/>
      <c r="AK47" s="101"/>
      <c r="AL47" s="63">
        <v>0</v>
      </c>
      <c r="AM47" s="101"/>
      <c r="AN47" s="101"/>
      <c r="AO47" s="101"/>
      <c r="AP47" s="100">
        <v>0.25</v>
      </c>
      <c r="AQ47" s="101"/>
      <c r="AR47" s="101"/>
      <c r="AS47" s="101"/>
      <c r="AT47" s="63">
        <v>0</v>
      </c>
      <c r="AU47" s="101"/>
      <c r="AV47" s="101"/>
      <c r="AW47" s="101"/>
      <c r="AX47" s="63"/>
      <c r="AY47" s="101"/>
      <c r="AZ47" s="101"/>
      <c r="BA47" s="101"/>
      <c r="BB47" s="100">
        <v>0.25</v>
      </c>
      <c r="BC47" s="101"/>
      <c r="BD47" s="101"/>
      <c r="BE47" s="101"/>
      <c r="BF47" s="63"/>
      <c r="BG47" s="101"/>
      <c r="BH47" s="101"/>
      <c r="BI47" s="101"/>
      <c r="BJ47" s="100">
        <v>0.25</v>
      </c>
      <c r="BK47" s="101"/>
      <c r="BL47" s="101"/>
      <c r="BM47" s="101"/>
      <c r="BN47" s="101"/>
      <c r="BO47" s="101"/>
      <c r="BP47" s="101"/>
      <c r="BQ47" s="112">
        <f>R47+V47+Z47+AD47+AH47+AL47+AP47+AT47+AX47+BB47+BF47+BJ47</f>
        <v>1</v>
      </c>
      <c r="BR47" s="42"/>
      <c r="BS47" s="42"/>
      <c r="BT47" s="44"/>
      <c r="BU47" s="44"/>
    </row>
    <row r="48" spans="1:73" s="48" customFormat="1" ht="60" x14ac:dyDescent="0.25">
      <c r="A48" s="84"/>
      <c r="B48" s="98" t="s">
        <v>33</v>
      </c>
      <c r="C48" s="98" t="s">
        <v>40</v>
      </c>
      <c r="D48" s="98" t="s">
        <v>44</v>
      </c>
      <c r="E48" s="101" t="s">
        <v>79</v>
      </c>
      <c r="F48" s="98" t="s">
        <v>77</v>
      </c>
      <c r="G48" s="143"/>
      <c r="H48" s="150"/>
      <c r="I48" s="149"/>
      <c r="J48" s="101"/>
      <c r="K48" s="144"/>
      <c r="L48" s="101"/>
      <c r="M48" s="97" t="s">
        <v>180</v>
      </c>
      <c r="N48" s="97" t="s">
        <v>139</v>
      </c>
      <c r="O48" s="62">
        <v>44197</v>
      </c>
      <c r="P48" s="62">
        <v>44561</v>
      </c>
      <c r="Q48" s="101"/>
      <c r="R48" s="63"/>
      <c r="S48" s="101"/>
      <c r="T48" s="101"/>
      <c r="U48" s="101"/>
      <c r="V48" s="63"/>
      <c r="W48" s="101"/>
      <c r="X48" s="101"/>
      <c r="Y48" s="101"/>
      <c r="Z48" s="63"/>
      <c r="AA48" s="101"/>
      <c r="AB48" s="101"/>
      <c r="AC48" s="101"/>
      <c r="AD48" s="100">
        <v>0.25</v>
      </c>
      <c r="AE48" s="101"/>
      <c r="AF48" s="101"/>
      <c r="AG48" s="101"/>
      <c r="AH48" s="63">
        <v>0</v>
      </c>
      <c r="AI48" s="101"/>
      <c r="AJ48" s="101"/>
      <c r="AK48" s="101"/>
      <c r="AL48" s="63">
        <v>0</v>
      </c>
      <c r="AM48" s="101"/>
      <c r="AN48" s="101"/>
      <c r="AO48" s="101"/>
      <c r="AP48" s="100">
        <v>0.25</v>
      </c>
      <c r="AQ48" s="101"/>
      <c r="AR48" s="101"/>
      <c r="AS48" s="101"/>
      <c r="AT48" s="63">
        <v>0</v>
      </c>
      <c r="AU48" s="101"/>
      <c r="AV48" s="101"/>
      <c r="AW48" s="101"/>
      <c r="AX48" s="100"/>
      <c r="AY48" s="101"/>
      <c r="AZ48" s="101"/>
      <c r="BA48" s="101"/>
      <c r="BB48" s="100">
        <v>0.25</v>
      </c>
      <c r="BC48" s="101"/>
      <c r="BD48" s="101"/>
      <c r="BE48" s="101"/>
      <c r="BF48" s="63"/>
      <c r="BG48" s="101"/>
      <c r="BH48" s="101"/>
      <c r="BI48" s="101"/>
      <c r="BJ48" s="100">
        <v>0.25</v>
      </c>
      <c r="BK48" s="101"/>
      <c r="BL48" s="101"/>
      <c r="BM48" s="101"/>
      <c r="BN48" s="101"/>
      <c r="BO48" s="101"/>
      <c r="BP48" s="101"/>
      <c r="BQ48" s="112">
        <f t="shared" si="6"/>
        <v>1</v>
      </c>
      <c r="BR48" s="42"/>
      <c r="BS48" s="42"/>
      <c r="BT48" s="44"/>
      <c r="BU48" s="44"/>
    </row>
    <row r="49" spans="1:73" s="48" customFormat="1" ht="60" x14ac:dyDescent="0.25">
      <c r="A49" s="84"/>
      <c r="B49" s="98" t="s">
        <v>33</v>
      </c>
      <c r="C49" s="98" t="s">
        <v>40</v>
      </c>
      <c r="D49" s="98" t="s">
        <v>44</v>
      </c>
      <c r="E49" s="101" t="s">
        <v>79</v>
      </c>
      <c r="F49" s="98" t="s">
        <v>77</v>
      </c>
      <c r="G49" s="143" t="s">
        <v>49</v>
      </c>
      <c r="H49" s="150" t="s">
        <v>133</v>
      </c>
      <c r="I49" s="150" t="s">
        <v>365</v>
      </c>
      <c r="J49" s="101"/>
      <c r="K49" s="154">
        <v>0.08</v>
      </c>
      <c r="L49" s="101"/>
      <c r="M49" s="97" t="s">
        <v>181</v>
      </c>
      <c r="N49" s="97" t="s">
        <v>149</v>
      </c>
      <c r="O49" s="62">
        <v>44197</v>
      </c>
      <c r="P49" s="62">
        <v>44561</v>
      </c>
      <c r="Q49" s="101"/>
      <c r="R49" s="63"/>
      <c r="S49" s="101"/>
      <c r="T49" s="101"/>
      <c r="U49" s="101"/>
      <c r="V49" s="63"/>
      <c r="W49" s="101"/>
      <c r="X49" s="101"/>
      <c r="Y49" s="101"/>
      <c r="Z49" s="63"/>
      <c r="AA49" s="101"/>
      <c r="AB49" s="101"/>
      <c r="AC49" s="101"/>
      <c r="AD49" s="63"/>
      <c r="AE49" s="101"/>
      <c r="AF49" s="101"/>
      <c r="AG49" s="101"/>
      <c r="AH49" s="63">
        <v>0</v>
      </c>
      <c r="AI49" s="101"/>
      <c r="AJ49" s="101"/>
      <c r="AK49" s="101"/>
      <c r="AL49" s="63">
        <v>0</v>
      </c>
      <c r="AM49" s="101"/>
      <c r="AN49" s="101"/>
      <c r="AO49" s="101"/>
      <c r="AP49" s="104">
        <v>0.3</v>
      </c>
      <c r="AQ49" s="101"/>
      <c r="AR49" s="101"/>
      <c r="AS49" s="101"/>
      <c r="AT49" s="63">
        <v>0</v>
      </c>
      <c r="AU49" s="101"/>
      <c r="AV49" s="101"/>
      <c r="AW49" s="101"/>
      <c r="AX49" s="100">
        <v>0.3</v>
      </c>
      <c r="AY49" s="101"/>
      <c r="AZ49" s="101"/>
      <c r="BA49" s="101"/>
      <c r="BB49" s="63"/>
      <c r="BC49" s="101"/>
      <c r="BD49" s="101"/>
      <c r="BE49" s="101"/>
      <c r="BF49" s="100">
        <v>0.4</v>
      </c>
      <c r="BG49" s="101"/>
      <c r="BH49" s="101"/>
      <c r="BI49" s="101"/>
      <c r="BJ49" s="63"/>
      <c r="BK49" s="101"/>
      <c r="BL49" s="101"/>
      <c r="BM49" s="101"/>
      <c r="BN49" s="101"/>
      <c r="BO49" s="101"/>
      <c r="BP49" s="101"/>
      <c r="BQ49" s="112">
        <f t="shared" si="6"/>
        <v>1</v>
      </c>
      <c r="BR49" s="42"/>
      <c r="BS49" s="42"/>
      <c r="BT49" s="44"/>
      <c r="BU49" s="44"/>
    </row>
    <row r="50" spans="1:73" s="48" customFormat="1" ht="60" x14ac:dyDescent="0.25">
      <c r="A50" s="84"/>
      <c r="B50" s="98" t="s">
        <v>33</v>
      </c>
      <c r="C50" s="98" t="s">
        <v>40</v>
      </c>
      <c r="D50" s="98" t="s">
        <v>44</v>
      </c>
      <c r="E50" s="101" t="s">
        <v>79</v>
      </c>
      <c r="F50" s="98" t="s">
        <v>77</v>
      </c>
      <c r="G50" s="143"/>
      <c r="H50" s="150"/>
      <c r="I50" s="150"/>
      <c r="J50" s="101"/>
      <c r="K50" s="154"/>
      <c r="L50" s="101" t="s">
        <v>28</v>
      </c>
      <c r="M50" s="97" t="s">
        <v>140</v>
      </c>
      <c r="N50" s="97" t="s">
        <v>150</v>
      </c>
      <c r="O50" s="62">
        <v>44197</v>
      </c>
      <c r="P50" s="62">
        <v>44561</v>
      </c>
      <c r="Q50" s="101"/>
      <c r="R50" s="63"/>
      <c r="S50" s="101"/>
      <c r="T50" s="101"/>
      <c r="U50" s="101"/>
      <c r="V50" s="63"/>
      <c r="W50" s="101"/>
      <c r="X50" s="101"/>
      <c r="Y50" s="101"/>
      <c r="Z50" s="63"/>
      <c r="AA50" s="101"/>
      <c r="AB50" s="101"/>
      <c r="AC50" s="101"/>
      <c r="AD50" s="63"/>
      <c r="AE50" s="101"/>
      <c r="AF50" s="101"/>
      <c r="AG50" s="101"/>
      <c r="AH50" s="63">
        <v>0</v>
      </c>
      <c r="AI50" s="101"/>
      <c r="AJ50" s="101"/>
      <c r="AK50" s="101"/>
      <c r="AL50" s="63">
        <v>0</v>
      </c>
      <c r="AM50" s="101"/>
      <c r="AN50" s="101"/>
      <c r="AO50" s="101"/>
      <c r="AP50" s="104">
        <v>0.3</v>
      </c>
      <c r="AQ50" s="101"/>
      <c r="AR50" s="101"/>
      <c r="AS50" s="101"/>
      <c r="AT50" s="63">
        <v>0</v>
      </c>
      <c r="AU50" s="101"/>
      <c r="AV50" s="101"/>
      <c r="AW50" s="101"/>
      <c r="AX50" s="100">
        <v>0.3</v>
      </c>
      <c r="AY50" s="101"/>
      <c r="AZ50" s="101"/>
      <c r="BA50" s="101"/>
      <c r="BB50" s="63"/>
      <c r="BC50" s="101"/>
      <c r="BD50" s="101"/>
      <c r="BE50" s="101"/>
      <c r="BF50" s="100">
        <v>0.4</v>
      </c>
      <c r="BG50" s="101"/>
      <c r="BH50" s="101"/>
      <c r="BI50" s="101"/>
      <c r="BJ50" s="63"/>
      <c r="BK50" s="101"/>
      <c r="BL50" s="101"/>
      <c r="BM50" s="101"/>
      <c r="BN50" s="101"/>
      <c r="BO50" s="101"/>
      <c r="BP50" s="101"/>
      <c r="BQ50" s="112">
        <f t="shared" si="6"/>
        <v>1</v>
      </c>
      <c r="BR50" s="42"/>
      <c r="BS50" s="42"/>
      <c r="BT50" s="44"/>
      <c r="BU50" s="44"/>
    </row>
    <row r="51" spans="1:73" s="48" customFormat="1" ht="60" x14ac:dyDescent="0.25">
      <c r="A51" s="84"/>
      <c r="B51" s="98" t="s">
        <v>33</v>
      </c>
      <c r="C51" s="98" t="s">
        <v>40</v>
      </c>
      <c r="D51" s="98" t="s">
        <v>44</v>
      </c>
      <c r="E51" s="101" t="s">
        <v>79</v>
      </c>
      <c r="F51" s="98" t="s">
        <v>77</v>
      </c>
      <c r="G51" s="143"/>
      <c r="H51" s="150"/>
      <c r="I51" s="150"/>
      <c r="J51" s="101"/>
      <c r="K51" s="154"/>
      <c r="L51" s="101"/>
      <c r="M51" s="97" t="s">
        <v>141</v>
      </c>
      <c r="N51" s="97" t="s">
        <v>151</v>
      </c>
      <c r="O51" s="62">
        <v>44197</v>
      </c>
      <c r="P51" s="62">
        <v>44561</v>
      </c>
      <c r="Q51" s="101"/>
      <c r="R51" s="63"/>
      <c r="S51" s="101"/>
      <c r="T51" s="101"/>
      <c r="U51" s="101"/>
      <c r="V51" s="63"/>
      <c r="W51" s="101"/>
      <c r="X51" s="101"/>
      <c r="Y51" s="101"/>
      <c r="Z51" s="63"/>
      <c r="AA51" s="101"/>
      <c r="AB51" s="101"/>
      <c r="AC51" s="101"/>
      <c r="AD51" s="63"/>
      <c r="AE51" s="101"/>
      <c r="AF51" s="101"/>
      <c r="AG51" s="101"/>
      <c r="AH51" s="63">
        <v>0</v>
      </c>
      <c r="AI51" s="101"/>
      <c r="AJ51" s="101"/>
      <c r="AK51" s="101"/>
      <c r="AL51" s="63">
        <v>0</v>
      </c>
      <c r="AM51" s="101"/>
      <c r="AN51" s="101"/>
      <c r="AO51" s="101"/>
      <c r="AP51" s="104">
        <v>0.3</v>
      </c>
      <c r="AQ51" s="101"/>
      <c r="AR51" s="101"/>
      <c r="AS51" s="101"/>
      <c r="AT51" s="63">
        <v>0</v>
      </c>
      <c r="AU51" s="101"/>
      <c r="AV51" s="101"/>
      <c r="AW51" s="101"/>
      <c r="AX51" s="100">
        <v>0.3</v>
      </c>
      <c r="AY51" s="101"/>
      <c r="AZ51" s="101"/>
      <c r="BA51" s="101"/>
      <c r="BB51" s="63"/>
      <c r="BC51" s="101"/>
      <c r="BD51" s="101"/>
      <c r="BE51" s="101"/>
      <c r="BF51" s="100">
        <v>0.4</v>
      </c>
      <c r="BG51" s="101"/>
      <c r="BH51" s="101"/>
      <c r="BI51" s="101"/>
      <c r="BJ51" s="63"/>
      <c r="BK51" s="101"/>
      <c r="BL51" s="101"/>
      <c r="BM51" s="101"/>
      <c r="BN51" s="101"/>
      <c r="BO51" s="101"/>
      <c r="BP51" s="101"/>
      <c r="BQ51" s="112">
        <f t="shared" si="6"/>
        <v>1</v>
      </c>
      <c r="BR51" s="42"/>
      <c r="BS51" s="42"/>
      <c r="BT51" s="44"/>
      <c r="BU51" s="44"/>
    </row>
    <row r="52" spans="1:73" s="48" customFormat="1" ht="60" x14ac:dyDescent="0.25">
      <c r="A52" s="84"/>
      <c r="B52" s="98" t="s">
        <v>33</v>
      </c>
      <c r="C52" s="98" t="s">
        <v>40</v>
      </c>
      <c r="D52" s="98" t="s">
        <v>44</v>
      </c>
      <c r="E52" s="101" t="s">
        <v>79</v>
      </c>
      <c r="F52" s="98" t="s">
        <v>77</v>
      </c>
      <c r="G52" s="143" t="s">
        <v>61</v>
      </c>
      <c r="H52" s="149" t="s">
        <v>359</v>
      </c>
      <c r="I52" s="150" t="s">
        <v>366</v>
      </c>
      <c r="J52" s="101"/>
      <c r="K52" s="155">
        <v>0.2</v>
      </c>
      <c r="L52" s="101"/>
      <c r="M52" s="98" t="s">
        <v>182</v>
      </c>
      <c r="N52" s="98" t="s">
        <v>152</v>
      </c>
      <c r="O52" s="62">
        <v>44197</v>
      </c>
      <c r="P52" s="62">
        <v>44561</v>
      </c>
      <c r="Q52" s="101"/>
      <c r="R52" s="101"/>
      <c r="S52" s="101"/>
      <c r="T52" s="101"/>
      <c r="U52" s="101"/>
      <c r="V52" s="128"/>
      <c r="W52" s="101"/>
      <c r="X52" s="101"/>
      <c r="Y52" s="101"/>
      <c r="Z52" s="101"/>
      <c r="AA52" s="101"/>
      <c r="AB52" s="101"/>
      <c r="AC52" s="101"/>
      <c r="AD52" s="100">
        <v>0.25</v>
      </c>
      <c r="AE52" s="101"/>
      <c r="AF52" s="101"/>
      <c r="AG52" s="101"/>
      <c r="AH52" s="101"/>
      <c r="AI52" s="101"/>
      <c r="AJ52" s="101"/>
      <c r="AK52" s="101"/>
      <c r="AL52" s="100"/>
      <c r="AM52" s="101"/>
      <c r="AN52" s="101"/>
      <c r="AO52" s="101"/>
      <c r="AP52" s="100">
        <v>0.25</v>
      </c>
      <c r="AQ52" s="101"/>
      <c r="AR52" s="101"/>
      <c r="AS52" s="101"/>
      <c r="AT52" s="100"/>
      <c r="AU52" s="101"/>
      <c r="AV52" s="101"/>
      <c r="AW52" s="101"/>
      <c r="AX52" s="100"/>
      <c r="AY52" s="101"/>
      <c r="AZ52" s="101"/>
      <c r="BA52" s="101"/>
      <c r="BB52" s="100">
        <v>0.25</v>
      </c>
      <c r="BC52" s="101"/>
      <c r="BD52" s="101"/>
      <c r="BE52" s="101"/>
      <c r="BF52" s="100"/>
      <c r="BG52" s="101"/>
      <c r="BH52" s="101"/>
      <c r="BI52" s="101"/>
      <c r="BJ52" s="100">
        <v>0.25</v>
      </c>
      <c r="BK52" s="101"/>
      <c r="BL52" s="101"/>
      <c r="BM52" s="101"/>
      <c r="BN52" s="101"/>
      <c r="BO52" s="101"/>
      <c r="BP52" s="101"/>
      <c r="BQ52" s="112">
        <f t="shared" si="6"/>
        <v>1</v>
      </c>
      <c r="BR52" s="42"/>
      <c r="BS52" s="42"/>
      <c r="BT52" s="44"/>
      <c r="BU52" s="44"/>
    </row>
    <row r="53" spans="1:73" s="48" customFormat="1" ht="60" x14ac:dyDescent="0.25">
      <c r="A53" s="84"/>
      <c r="B53" s="98" t="s">
        <v>33</v>
      </c>
      <c r="C53" s="98" t="s">
        <v>40</v>
      </c>
      <c r="D53" s="98" t="s">
        <v>44</v>
      </c>
      <c r="E53" s="101" t="s">
        <v>79</v>
      </c>
      <c r="F53" s="98" t="s">
        <v>77</v>
      </c>
      <c r="G53" s="143"/>
      <c r="H53" s="149"/>
      <c r="I53" s="150"/>
      <c r="J53" s="101"/>
      <c r="K53" s="155"/>
      <c r="L53" s="101"/>
      <c r="M53" s="98" t="s">
        <v>183</v>
      </c>
      <c r="N53" s="98" t="s">
        <v>153</v>
      </c>
      <c r="O53" s="62">
        <v>44197</v>
      </c>
      <c r="P53" s="62">
        <v>44561</v>
      </c>
      <c r="Q53" s="101"/>
      <c r="R53" s="101"/>
      <c r="S53" s="101"/>
      <c r="T53" s="101"/>
      <c r="U53" s="101"/>
      <c r="V53" s="128"/>
      <c r="W53" s="101"/>
      <c r="X53" s="101"/>
      <c r="Y53" s="101"/>
      <c r="Z53" s="101"/>
      <c r="AA53" s="101"/>
      <c r="AB53" s="101"/>
      <c r="AC53" s="101"/>
      <c r="AD53" s="100">
        <v>0.25</v>
      </c>
      <c r="AE53" s="101"/>
      <c r="AF53" s="101"/>
      <c r="AG53" s="101"/>
      <c r="AH53" s="101"/>
      <c r="AI53" s="101"/>
      <c r="AJ53" s="101"/>
      <c r="AK53" s="101"/>
      <c r="AL53" s="100"/>
      <c r="AM53" s="101"/>
      <c r="AN53" s="101"/>
      <c r="AO53" s="101"/>
      <c r="AP53" s="100">
        <v>0.25</v>
      </c>
      <c r="AQ53" s="101"/>
      <c r="AR53" s="101"/>
      <c r="AS53" s="101"/>
      <c r="AT53" s="100"/>
      <c r="AU53" s="101"/>
      <c r="AV53" s="101"/>
      <c r="AW53" s="101"/>
      <c r="AX53" s="100"/>
      <c r="AY53" s="101"/>
      <c r="AZ53" s="101"/>
      <c r="BA53" s="101"/>
      <c r="BB53" s="100">
        <v>0.25</v>
      </c>
      <c r="BC53" s="101"/>
      <c r="BD53" s="101"/>
      <c r="BE53" s="101"/>
      <c r="BF53" s="100"/>
      <c r="BG53" s="101"/>
      <c r="BH53" s="101"/>
      <c r="BI53" s="101"/>
      <c r="BJ53" s="100">
        <v>0.25</v>
      </c>
      <c r="BK53" s="101"/>
      <c r="BL53" s="101"/>
      <c r="BM53" s="101"/>
      <c r="BN53" s="101"/>
      <c r="BO53" s="101"/>
      <c r="BP53" s="101"/>
      <c r="BQ53" s="112">
        <f t="shared" si="6"/>
        <v>1</v>
      </c>
      <c r="BR53" s="42"/>
      <c r="BS53" s="42"/>
      <c r="BT53" s="44"/>
      <c r="BU53" s="44"/>
    </row>
    <row r="54" spans="1:73" s="48" customFormat="1" ht="60" x14ac:dyDescent="0.25">
      <c r="A54" s="84"/>
      <c r="B54" s="98" t="s">
        <v>33</v>
      </c>
      <c r="C54" s="98" t="s">
        <v>40</v>
      </c>
      <c r="D54" s="98" t="s">
        <v>44</v>
      </c>
      <c r="E54" s="101" t="s">
        <v>79</v>
      </c>
      <c r="F54" s="98" t="s">
        <v>77</v>
      </c>
      <c r="G54" s="143"/>
      <c r="H54" s="149"/>
      <c r="I54" s="150"/>
      <c r="J54" s="101"/>
      <c r="K54" s="155"/>
      <c r="L54" s="101"/>
      <c r="M54" s="98" t="s">
        <v>184</v>
      </c>
      <c r="N54" s="98" t="s">
        <v>154</v>
      </c>
      <c r="O54" s="62">
        <v>44197</v>
      </c>
      <c r="P54" s="62">
        <v>44561</v>
      </c>
      <c r="Q54" s="101"/>
      <c r="R54" s="101"/>
      <c r="S54" s="101"/>
      <c r="T54" s="101"/>
      <c r="U54" s="101"/>
      <c r="V54" s="128"/>
      <c r="W54" s="101"/>
      <c r="X54" s="101"/>
      <c r="Y54" s="101"/>
      <c r="Z54" s="101"/>
      <c r="AA54" s="101"/>
      <c r="AB54" s="101"/>
      <c r="AC54" s="101"/>
      <c r="AD54" s="100">
        <v>0.25</v>
      </c>
      <c r="AE54" s="101"/>
      <c r="AF54" s="101"/>
      <c r="AG54" s="101"/>
      <c r="AH54" s="101"/>
      <c r="AI54" s="101"/>
      <c r="AJ54" s="101"/>
      <c r="AK54" s="101"/>
      <c r="AL54" s="100"/>
      <c r="AM54" s="101"/>
      <c r="AN54" s="101"/>
      <c r="AO54" s="101"/>
      <c r="AP54" s="100">
        <v>0.25</v>
      </c>
      <c r="AQ54" s="101"/>
      <c r="AR54" s="101"/>
      <c r="AS54" s="101"/>
      <c r="AT54" s="100"/>
      <c r="AU54" s="101"/>
      <c r="AV54" s="101"/>
      <c r="AW54" s="101"/>
      <c r="AX54" s="100"/>
      <c r="AY54" s="101"/>
      <c r="AZ54" s="101"/>
      <c r="BA54" s="101"/>
      <c r="BB54" s="100">
        <v>0.25</v>
      </c>
      <c r="BC54" s="101"/>
      <c r="BD54" s="101"/>
      <c r="BE54" s="101"/>
      <c r="BF54" s="100"/>
      <c r="BG54" s="101"/>
      <c r="BH54" s="101"/>
      <c r="BI54" s="101"/>
      <c r="BJ54" s="100">
        <v>0.25</v>
      </c>
      <c r="BK54" s="101"/>
      <c r="BL54" s="101"/>
      <c r="BM54" s="101"/>
      <c r="BN54" s="101"/>
      <c r="BO54" s="101"/>
      <c r="BP54" s="101"/>
      <c r="BQ54" s="112">
        <f t="shared" si="6"/>
        <v>1</v>
      </c>
      <c r="BR54" s="42"/>
      <c r="BS54" s="42"/>
      <c r="BT54" s="44"/>
      <c r="BU54" s="44"/>
    </row>
    <row r="55" spans="1:73" s="48" customFormat="1" ht="60" x14ac:dyDescent="0.25">
      <c r="A55" s="84"/>
      <c r="B55" s="98" t="s">
        <v>33</v>
      </c>
      <c r="C55" s="98" t="s">
        <v>40</v>
      </c>
      <c r="D55" s="98" t="s">
        <v>44</v>
      </c>
      <c r="E55" s="101" t="s">
        <v>79</v>
      </c>
      <c r="F55" s="98" t="s">
        <v>77</v>
      </c>
      <c r="G55" s="143" t="s">
        <v>53</v>
      </c>
      <c r="H55" s="149" t="s">
        <v>360</v>
      </c>
      <c r="I55" s="149" t="s">
        <v>367</v>
      </c>
      <c r="J55" s="101"/>
      <c r="K55" s="155">
        <v>0.2</v>
      </c>
      <c r="L55" s="101"/>
      <c r="M55" s="98" t="s">
        <v>185</v>
      </c>
      <c r="N55" s="98" t="s">
        <v>155</v>
      </c>
      <c r="O55" s="62">
        <v>44197</v>
      </c>
      <c r="P55" s="62">
        <v>44561</v>
      </c>
      <c r="Q55" s="101"/>
      <c r="R55" s="101"/>
      <c r="S55" s="101"/>
      <c r="T55" s="101"/>
      <c r="U55" s="101"/>
      <c r="V55" s="128"/>
      <c r="W55" s="101"/>
      <c r="X55" s="101"/>
      <c r="Y55" s="101"/>
      <c r="Z55" s="101"/>
      <c r="AA55" s="101"/>
      <c r="AB55" s="101"/>
      <c r="AC55" s="101"/>
      <c r="AD55" s="100">
        <v>0.25</v>
      </c>
      <c r="AE55" s="101"/>
      <c r="AF55" s="101"/>
      <c r="AG55" s="101"/>
      <c r="AH55" s="101"/>
      <c r="AI55" s="101"/>
      <c r="AJ55" s="101"/>
      <c r="AK55" s="101"/>
      <c r="AL55" s="100"/>
      <c r="AM55" s="101"/>
      <c r="AN55" s="101"/>
      <c r="AO55" s="101"/>
      <c r="AP55" s="100">
        <v>0.25</v>
      </c>
      <c r="AQ55" s="101"/>
      <c r="AR55" s="101"/>
      <c r="AS55" s="101"/>
      <c r="AT55" s="100"/>
      <c r="AU55" s="101"/>
      <c r="AV55" s="101"/>
      <c r="AW55" s="101"/>
      <c r="AX55" s="100"/>
      <c r="AY55" s="101"/>
      <c r="AZ55" s="101"/>
      <c r="BA55" s="101"/>
      <c r="BB55" s="100">
        <v>0.25</v>
      </c>
      <c r="BC55" s="101"/>
      <c r="BD55" s="101"/>
      <c r="BE55" s="101"/>
      <c r="BF55" s="100"/>
      <c r="BG55" s="101"/>
      <c r="BH55" s="101"/>
      <c r="BI55" s="101"/>
      <c r="BJ55" s="100">
        <v>0.25</v>
      </c>
      <c r="BK55" s="101"/>
      <c r="BL55" s="101"/>
      <c r="BM55" s="101"/>
      <c r="BN55" s="101"/>
      <c r="BO55" s="101"/>
      <c r="BP55" s="101"/>
      <c r="BQ55" s="112">
        <f t="shared" si="6"/>
        <v>1</v>
      </c>
      <c r="BR55" s="42"/>
      <c r="BS55" s="42"/>
      <c r="BT55" s="44"/>
      <c r="BU55" s="44"/>
    </row>
    <row r="56" spans="1:73" s="48" customFormat="1" ht="60" x14ac:dyDescent="0.25">
      <c r="A56" s="84"/>
      <c r="B56" s="98" t="s">
        <v>33</v>
      </c>
      <c r="C56" s="98" t="s">
        <v>40</v>
      </c>
      <c r="D56" s="98" t="s">
        <v>44</v>
      </c>
      <c r="E56" s="101" t="s">
        <v>79</v>
      </c>
      <c r="F56" s="98" t="s">
        <v>77</v>
      </c>
      <c r="G56" s="143"/>
      <c r="H56" s="149"/>
      <c r="I56" s="149"/>
      <c r="J56" s="101"/>
      <c r="K56" s="155"/>
      <c r="L56" s="101"/>
      <c r="M56" s="98" t="s">
        <v>186</v>
      </c>
      <c r="N56" s="98" t="s">
        <v>155</v>
      </c>
      <c r="O56" s="62">
        <v>44197</v>
      </c>
      <c r="P56" s="62">
        <v>44561</v>
      </c>
      <c r="Q56" s="101"/>
      <c r="R56" s="101"/>
      <c r="S56" s="101"/>
      <c r="T56" s="101"/>
      <c r="U56" s="101"/>
      <c r="V56" s="128"/>
      <c r="W56" s="101"/>
      <c r="X56" s="101"/>
      <c r="Y56" s="101"/>
      <c r="Z56" s="101"/>
      <c r="AA56" s="101"/>
      <c r="AB56" s="101"/>
      <c r="AC56" s="101"/>
      <c r="AD56" s="100">
        <v>0.25</v>
      </c>
      <c r="AE56" s="101"/>
      <c r="AF56" s="101"/>
      <c r="AG56" s="101"/>
      <c r="AH56" s="101"/>
      <c r="AI56" s="101"/>
      <c r="AJ56" s="101"/>
      <c r="AK56" s="101"/>
      <c r="AL56" s="100"/>
      <c r="AM56" s="101"/>
      <c r="AN56" s="101"/>
      <c r="AO56" s="101"/>
      <c r="AP56" s="100">
        <v>0.25</v>
      </c>
      <c r="AQ56" s="101"/>
      <c r="AR56" s="101"/>
      <c r="AS56" s="101"/>
      <c r="AT56" s="100"/>
      <c r="AU56" s="101"/>
      <c r="AV56" s="101"/>
      <c r="AW56" s="101"/>
      <c r="AX56" s="100"/>
      <c r="AY56" s="101"/>
      <c r="AZ56" s="101"/>
      <c r="BA56" s="101"/>
      <c r="BB56" s="100">
        <v>0.25</v>
      </c>
      <c r="BC56" s="101"/>
      <c r="BD56" s="101"/>
      <c r="BE56" s="101"/>
      <c r="BF56" s="100"/>
      <c r="BG56" s="101"/>
      <c r="BH56" s="101"/>
      <c r="BI56" s="101"/>
      <c r="BJ56" s="100">
        <v>0.25</v>
      </c>
      <c r="BK56" s="101"/>
      <c r="BL56" s="101"/>
      <c r="BM56" s="101"/>
      <c r="BN56" s="101"/>
      <c r="BO56" s="101"/>
      <c r="BP56" s="101"/>
      <c r="BQ56" s="112">
        <f t="shared" si="6"/>
        <v>1</v>
      </c>
      <c r="BR56" s="42"/>
      <c r="BS56" s="42"/>
      <c r="BT56" s="44"/>
      <c r="BU56" s="44"/>
    </row>
    <row r="57" spans="1:73" s="48" customFormat="1" ht="60" x14ac:dyDescent="0.25">
      <c r="A57" s="84"/>
      <c r="B57" s="98" t="s">
        <v>33</v>
      </c>
      <c r="C57" s="98" t="s">
        <v>40</v>
      </c>
      <c r="D57" s="98" t="s">
        <v>44</v>
      </c>
      <c r="E57" s="101" t="s">
        <v>79</v>
      </c>
      <c r="F57" s="98" t="s">
        <v>77</v>
      </c>
      <c r="G57" s="143"/>
      <c r="H57" s="149"/>
      <c r="I57" s="149"/>
      <c r="J57" s="101"/>
      <c r="K57" s="155"/>
      <c r="L57" s="101"/>
      <c r="M57" s="98" t="s">
        <v>187</v>
      </c>
      <c r="N57" s="98" t="s">
        <v>155</v>
      </c>
      <c r="O57" s="62">
        <v>44197</v>
      </c>
      <c r="P57" s="62">
        <v>44561</v>
      </c>
      <c r="Q57" s="101"/>
      <c r="R57" s="101"/>
      <c r="S57" s="101"/>
      <c r="T57" s="101"/>
      <c r="U57" s="101"/>
      <c r="V57" s="128"/>
      <c r="W57" s="101"/>
      <c r="X57" s="101"/>
      <c r="Y57" s="101"/>
      <c r="Z57" s="101"/>
      <c r="AA57" s="101"/>
      <c r="AB57" s="101"/>
      <c r="AC57" s="101"/>
      <c r="AD57" s="100">
        <v>0.25</v>
      </c>
      <c r="AE57" s="101"/>
      <c r="AF57" s="101"/>
      <c r="AG57" s="101"/>
      <c r="AH57" s="101"/>
      <c r="AI57" s="101"/>
      <c r="AJ57" s="101"/>
      <c r="AK57" s="101"/>
      <c r="AL57" s="100"/>
      <c r="AM57" s="101"/>
      <c r="AN57" s="101"/>
      <c r="AO57" s="101"/>
      <c r="AP57" s="100">
        <v>0.25</v>
      </c>
      <c r="AQ57" s="101"/>
      <c r="AR57" s="101"/>
      <c r="AS57" s="101"/>
      <c r="AT57" s="100"/>
      <c r="AU57" s="101"/>
      <c r="AV57" s="101"/>
      <c r="AW57" s="101"/>
      <c r="AX57" s="100"/>
      <c r="AY57" s="101"/>
      <c r="AZ57" s="101"/>
      <c r="BA57" s="101"/>
      <c r="BB57" s="100">
        <v>0.25</v>
      </c>
      <c r="BC57" s="101"/>
      <c r="BD57" s="101"/>
      <c r="BE57" s="101"/>
      <c r="BF57" s="100"/>
      <c r="BG57" s="101"/>
      <c r="BH57" s="101"/>
      <c r="BI57" s="101"/>
      <c r="BJ57" s="100">
        <v>0.25</v>
      </c>
      <c r="BK57" s="101"/>
      <c r="BL57" s="101"/>
      <c r="BM57" s="101"/>
      <c r="BN57" s="101"/>
      <c r="BO57" s="101"/>
      <c r="BP57" s="101"/>
      <c r="BQ57" s="112">
        <f t="shared" si="6"/>
        <v>1</v>
      </c>
      <c r="BR57" s="42"/>
      <c r="BS57" s="42"/>
      <c r="BT57" s="44"/>
      <c r="BU57" s="44"/>
    </row>
    <row r="58" spans="1:73" s="48" customFormat="1" ht="60" x14ac:dyDescent="0.25">
      <c r="A58" s="84"/>
      <c r="B58" s="98" t="s">
        <v>33</v>
      </c>
      <c r="C58" s="98" t="s">
        <v>40</v>
      </c>
      <c r="D58" s="98" t="s">
        <v>44</v>
      </c>
      <c r="E58" s="101" t="s">
        <v>79</v>
      </c>
      <c r="F58" s="98" t="s">
        <v>77</v>
      </c>
      <c r="G58" s="143"/>
      <c r="H58" s="149"/>
      <c r="I58" s="149"/>
      <c r="J58" s="101"/>
      <c r="K58" s="155"/>
      <c r="L58" s="101"/>
      <c r="M58" s="98" t="s">
        <v>188</v>
      </c>
      <c r="N58" s="98" t="s">
        <v>155</v>
      </c>
      <c r="O58" s="62">
        <v>44197</v>
      </c>
      <c r="P58" s="62">
        <v>44561</v>
      </c>
      <c r="Q58" s="101"/>
      <c r="R58" s="101"/>
      <c r="S58" s="101"/>
      <c r="T58" s="101"/>
      <c r="U58" s="101"/>
      <c r="V58" s="128"/>
      <c r="W58" s="101"/>
      <c r="X58" s="101"/>
      <c r="Y58" s="101"/>
      <c r="Z58" s="101"/>
      <c r="AA58" s="101"/>
      <c r="AB58" s="101"/>
      <c r="AC58" s="101"/>
      <c r="AD58" s="100">
        <v>0.25</v>
      </c>
      <c r="AE58" s="101"/>
      <c r="AF58" s="101"/>
      <c r="AG58" s="101"/>
      <c r="AH58" s="101"/>
      <c r="AI58" s="101"/>
      <c r="AJ58" s="101"/>
      <c r="AK58" s="101"/>
      <c r="AL58" s="100"/>
      <c r="AM58" s="101"/>
      <c r="AN58" s="101"/>
      <c r="AO58" s="101"/>
      <c r="AP58" s="100">
        <v>0.25</v>
      </c>
      <c r="AQ58" s="101"/>
      <c r="AR58" s="101"/>
      <c r="AS58" s="101"/>
      <c r="AT58" s="100"/>
      <c r="AU58" s="101"/>
      <c r="AV58" s="101"/>
      <c r="AW58" s="101"/>
      <c r="AX58" s="100"/>
      <c r="AY58" s="101"/>
      <c r="AZ58" s="101"/>
      <c r="BA58" s="101"/>
      <c r="BB58" s="100">
        <v>0.25</v>
      </c>
      <c r="BC58" s="101"/>
      <c r="BD58" s="101"/>
      <c r="BE58" s="101"/>
      <c r="BF58" s="100"/>
      <c r="BG58" s="101"/>
      <c r="BH58" s="101"/>
      <c r="BI58" s="101"/>
      <c r="BJ58" s="100">
        <v>0.25</v>
      </c>
      <c r="BK58" s="101"/>
      <c r="BL58" s="101"/>
      <c r="BM58" s="101"/>
      <c r="BN58" s="101"/>
      <c r="BO58" s="101"/>
      <c r="BP58" s="101"/>
      <c r="BQ58" s="112">
        <f t="shared" si="6"/>
        <v>1</v>
      </c>
      <c r="BR58" s="42"/>
      <c r="BS58" s="42"/>
      <c r="BT58" s="44"/>
      <c r="BU58" s="44"/>
    </row>
    <row r="59" spans="1:73" s="48" customFormat="1" ht="60" x14ac:dyDescent="0.25">
      <c r="A59" s="84"/>
      <c r="B59" s="98" t="s">
        <v>33</v>
      </c>
      <c r="C59" s="98" t="s">
        <v>40</v>
      </c>
      <c r="D59" s="98" t="s">
        <v>44</v>
      </c>
      <c r="E59" s="101" t="s">
        <v>79</v>
      </c>
      <c r="F59" s="98" t="s">
        <v>77</v>
      </c>
      <c r="G59" s="143"/>
      <c r="H59" s="149"/>
      <c r="I59" s="149"/>
      <c r="J59" s="101"/>
      <c r="K59" s="155"/>
      <c r="L59" s="101"/>
      <c r="M59" s="98" t="s">
        <v>142</v>
      </c>
      <c r="N59" s="98" t="s">
        <v>155</v>
      </c>
      <c r="O59" s="62">
        <v>44197</v>
      </c>
      <c r="P59" s="62">
        <v>44561</v>
      </c>
      <c r="Q59" s="101"/>
      <c r="R59" s="101"/>
      <c r="S59" s="101"/>
      <c r="T59" s="101"/>
      <c r="U59" s="101"/>
      <c r="V59" s="128"/>
      <c r="W59" s="101"/>
      <c r="X59" s="101"/>
      <c r="Y59" s="101"/>
      <c r="Z59" s="101"/>
      <c r="AA59" s="101"/>
      <c r="AB59" s="101"/>
      <c r="AC59" s="101"/>
      <c r="AD59" s="100">
        <v>0.25</v>
      </c>
      <c r="AE59" s="101"/>
      <c r="AF59" s="101"/>
      <c r="AG59" s="101"/>
      <c r="AH59" s="101"/>
      <c r="AI59" s="101"/>
      <c r="AJ59" s="101"/>
      <c r="AK59" s="101"/>
      <c r="AL59" s="100"/>
      <c r="AM59" s="101"/>
      <c r="AN59" s="101"/>
      <c r="AO59" s="101"/>
      <c r="AP59" s="100">
        <v>0.25</v>
      </c>
      <c r="AQ59" s="101"/>
      <c r="AR59" s="101"/>
      <c r="AS59" s="101"/>
      <c r="AT59" s="100"/>
      <c r="AU59" s="101"/>
      <c r="AV59" s="101"/>
      <c r="AW59" s="101"/>
      <c r="AX59" s="100"/>
      <c r="AY59" s="101"/>
      <c r="AZ59" s="101"/>
      <c r="BA59" s="101"/>
      <c r="BB59" s="100">
        <v>0.25</v>
      </c>
      <c r="BC59" s="101"/>
      <c r="BD59" s="101"/>
      <c r="BE59" s="101"/>
      <c r="BF59" s="100"/>
      <c r="BG59" s="101"/>
      <c r="BH59" s="101"/>
      <c r="BI59" s="101"/>
      <c r="BJ59" s="100">
        <v>0.25</v>
      </c>
      <c r="BK59" s="101"/>
      <c r="BL59" s="101"/>
      <c r="BM59" s="101"/>
      <c r="BN59" s="101"/>
      <c r="BO59" s="101"/>
      <c r="BP59" s="101"/>
      <c r="BQ59" s="112">
        <f t="shared" si="6"/>
        <v>1</v>
      </c>
      <c r="BR59" s="42"/>
      <c r="BS59" s="42"/>
      <c r="BT59" s="44"/>
      <c r="BU59" s="44"/>
    </row>
    <row r="60" spans="1:73" s="48" customFormat="1" ht="60" x14ac:dyDescent="0.25">
      <c r="A60" s="84"/>
      <c r="B60" s="98" t="s">
        <v>33</v>
      </c>
      <c r="C60" s="98" t="s">
        <v>40</v>
      </c>
      <c r="D60" s="98" t="s">
        <v>44</v>
      </c>
      <c r="E60" s="101" t="s">
        <v>79</v>
      </c>
      <c r="F60" s="98" t="s">
        <v>77</v>
      </c>
      <c r="G60" s="101" t="s">
        <v>61</v>
      </c>
      <c r="H60" s="98" t="s">
        <v>361</v>
      </c>
      <c r="I60" s="98" t="s">
        <v>189</v>
      </c>
      <c r="J60" s="98"/>
      <c r="K60" s="100" t="s">
        <v>190</v>
      </c>
      <c r="L60" s="101"/>
      <c r="M60" s="98" t="s">
        <v>143</v>
      </c>
      <c r="N60" s="98" t="s">
        <v>156</v>
      </c>
      <c r="O60" s="62">
        <v>44228</v>
      </c>
      <c r="P60" s="62">
        <v>44561</v>
      </c>
      <c r="Q60" s="101"/>
      <c r="R60" s="101"/>
      <c r="S60" s="101"/>
      <c r="T60" s="101"/>
      <c r="U60" s="101"/>
      <c r="V60" s="128"/>
      <c r="W60" s="101"/>
      <c r="X60" s="101"/>
      <c r="Y60" s="101"/>
      <c r="Z60" s="101"/>
      <c r="AA60" s="101"/>
      <c r="AB60" s="101"/>
      <c r="AC60" s="101"/>
      <c r="AD60" s="100">
        <v>0.5</v>
      </c>
      <c r="AE60" s="101"/>
      <c r="AF60" s="101"/>
      <c r="AG60" s="101"/>
      <c r="AH60" s="101"/>
      <c r="AI60" s="101"/>
      <c r="AJ60" s="101"/>
      <c r="AK60" s="101"/>
      <c r="AL60" s="100"/>
      <c r="AM60" s="101"/>
      <c r="AN60" s="101"/>
      <c r="AO60" s="101"/>
      <c r="AP60" s="100"/>
      <c r="AQ60" s="101"/>
      <c r="AR60" s="101"/>
      <c r="AS60" s="101"/>
      <c r="AT60" s="100">
        <v>0.5</v>
      </c>
      <c r="AU60" s="101"/>
      <c r="AV60" s="101"/>
      <c r="AW60" s="101"/>
      <c r="AX60" s="100"/>
      <c r="AY60" s="101"/>
      <c r="AZ60" s="101"/>
      <c r="BA60" s="101"/>
      <c r="BB60" s="100"/>
      <c r="BC60" s="101"/>
      <c r="BD60" s="101"/>
      <c r="BE60" s="101"/>
      <c r="BF60" s="100"/>
      <c r="BG60" s="101"/>
      <c r="BH60" s="101"/>
      <c r="BI60" s="101"/>
      <c r="BJ60" s="100"/>
      <c r="BK60" s="101"/>
      <c r="BL60" s="101"/>
      <c r="BM60" s="101"/>
      <c r="BN60" s="101"/>
      <c r="BO60" s="101"/>
      <c r="BP60" s="101"/>
      <c r="BQ60" s="114">
        <f t="shared" si="6"/>
        <v>1</v>
      </c>
      <c r="BR60" s="42"/>
      <c r="BS60" s="42"/>
      <c r="BT60" s="44"/>
      <c r="BU60" s="44"/>
    </row>
    <row r="61" spans="1:73" s="48" customFormat="1" ht="60" x14ac:dyDescent="0.25">
      <c r="A61" s="84"/>
      <c r="B61" s="98" t="s">
        <v>33</v>
      </c>
      <c r="C61" s="98" t="s">
        <v>40</v>
      </c>
      <c r="D61" s="98" t="s">
        <v>44</v>
      </c>
      <c r="E61" s="101" t="s">
        <v>79</v>
      </c>
      <c r="F61" s="98" t="s">
        <v>77</v>
      </c>
      <c r="G61" s="101" t="s">
        <v>61</v>
      </c>
      <c r="H61" s="98" t="s">
        <v>362</v>
      </c>
      <c r="I61" s="98" t="s">
        <v>368</v>
      </c>
      <c r="J61" s="98"/>
      <c r="K61" s="100" t="s">
        <v>190</v>
      </c>
      <c r="L61" s="101"/>
      <c r="M61" s="98" t="s">
        <v>144</v>
      </c>
      <c r="N61" s="98" t="s">
        <v>157</v>
      </c>
      <c r="O61" s="62">
        <v>44228</v>
      </c>
      <c r="P61" s="62">
        <v>44561</v>
      </c>
      <c r="Q61" s="101"/>
      <c r="R61" s="101"/>
      <c r="S61" s="101"/>
      <c r="T61" s="101"/>
      <c r="U61" s="101"/>
      <c r="V61" s="128"/>
      <c r="W61" s="101"/>
      <c r="X61" s="101"/>
      <c r="Y61" s="101"/>
      <c r="Z61" s="101"/>
      <c r="AA61" s="101"/>
      <c r="AB61" s="101"/>
      <c r="AC61" s="101"/>
      <c r="AD61" s="100">
        <v>0.5</v>
      </c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0">
        <v>0.5</v>
      </c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12">
        <f t="shared" si="6"/>
        <v>1</v>
      </c>
      <c r="BR61" s="42"/>
      <c r="BS61" s="42"/>
      <c r="BT61" s="44"/>
      <c r="BU61" s="44"/>
    </row>
    <row r="62" spans="1:73" s="48" customFormat="1" ht="98.25" customHeight="1" x14ac:dyDescent="0.25">
      <c r="A62" s="44"/>
      <c r="B62" s="118" t="s">
        <v>30</v>
      </c>
      <c r="C62" s="118" t="s">
        <v>41</v>
      </c>
      <c r="D62" s="118" t="s">
        <v>44</v>
      </c>
      <c r="E62" s="119" t="s">
        <v>79</v>
      </c>
      <c r="F62" s="118" t="s">
        <v>77</v>
      </c>
      <c r="G62" s="119" t="s">
        <v>61</v>
      </c>
      <c r="H62" s="129" t="s">
        <v>210</v>
      </c>
      <c r="I62" s="129" t="s">
        <v>211</v>
      </c>
      <c r="J62" s="119"/>
      <c r="K62" s="130">
        <v>0.5</v>
      </c>
      <c r="L62" s="119"/>
      <c r="M62" s="129" t="s">
        <v>397</v>
      </c>
      <c r="N62" s="129" t="s">
        <v>214</v>
      </c>
      <c r="O62" s="120">
        <v>44228</v>
      </c>
      <c r="P62" s="120">
        <v>44561</v>
      </c>
      <c r="Q62" s="101"/>
      <c r="R62" s="101"/>
      <c r="S62" s="101"/>
      <c r="T62" s="101"/>
      <c r="U62" s="101"/>
      <c r="V62" s="101"/>
      <c r="W62" s="101"/>
      <c r="X62" s="101"/>
      <c r="Y62" s="101"/>
      <c r="Z62" s="99">
        <v>0.25</v>
      </c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99">
        <v>0.25</v>
      </c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99">
        <v>0.25</v>
      </c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99">
        <v>0.25</v>
      </c>
      <c r="BK62" s="101"/>
      <c r="BL62" s="101"/>
      <c r="BM62" s="101"/>
      <c r="BN62" s="101"/>
      <c r="BO62" s="101"/>
      <c r="BP62" s="101"/>
      <c r="BQ62" s="115">
        <f t="shared" si="6"/>
        <v>1</v>
      </c>
      <c r="BR62" s="42"/>
      <c r="BS62" s="42"/>
      <c r="BT62" s="44"/>
      <c r="BU62" s="44"/>
    </row>
    <row r="63" spans="1:73" s="48" customFormat="1" ht="75" x14ac:dyDescent="0.25">
      <c r="A63" s="44"/>
      <c r="B63" s="118" t="s">
        <v>30</v>
      </c>
      <c r="C63" s="118" t="s">
        <v>41</v>
      </c>
      <c r="D63" s="118" t="s">
        <v>44</v>
      </c>
      <c r="E63" s="119" t="s">
        <v>79</v>
      </c>
      <c r="F63" s="118" t="s">
        <v>77</v>
      </c>
      <c r="G63" s="119" t="s">
        <v>61</v>
      </c>
      <c r="H63" s="129" t="s">
        <v>212</v>
      </c>
      <c r="I63" s="129" t="s">
        <v>213</v>
      </c>
      <c r="J63" s="119"/>
      <c r="K63" s="130">
        <v>0.5</v>
      </c>
      <c r="L63" s="119"/>
      <c r="M63" s="129" t="s">
        <v>216</v>
      </c>
      <c r="N63" s="129" t="s">
        <v>215</v>
      </c>
      <c r="O63" s="120">
        <v>44228</v>
      </c>
      <c r="P63" s="120">
        <v>44561</v>
      </c>
      <c r="Q63" s="101"/>
      <c r="R63" s="101"/>
      <c r="S63" s="101"/>
      <c r="T63" s="101"/>
      <c r="U63" s="101"/>
      <c r="V63" s="101"/>
      <c r="W63" s="101"/>
      <c r="X63" s="101"/>
      <c r="Y63" s="101"/>
      <c r="Z63" s="99">
        <v>0.25</v>
      </c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99">
        <v>0.25</v>
      </c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99">
        <v>0.25</v>
      </c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99">
        <v>0.25</v>
      </c>
      <c r="BK63" s="101"/>
      <c r="BL63" s="101"/>
      <c r="BM63" s="101"/>
      <c r="BN63" s="101"/>
      <c r="BO63" s="101"/>
      <c r="BP63" s="101"/>
      <c r="BQ63" s="49"/>
      <c r="BR63" s="42"/>
      <c r="BS63" s="42"/>
      <c r="BT63" s="44"/>
      <c r="BU63" s="44"/>
    </row>
    <row r="64" spans="1:73" s="48" customFormat="1" ht="195" customHeight="1" x14ac:dyDescent="0.25">
      <c r="A64" s="44"/>
      <c r="B64" s="118" t="s">
        <v>37</v>
      </c>
      <c r="C64" s="118" t="s">
        <v>42</v>
      </c>
      <c r="D64" s="118" t="s">
        <v>47</v>
      </c>
      <c r="E64" s="118" t="s">
        <v>81</v>
      </c>
      <c r="F64" s="118" t="s">
        <v>75</v>
      </c>
      <c r="G64" s="119" t="s">
        <v>50</v>
      </c>
      <c r="H64" s="118" t="s">
        <v>165</v>
      </c>
      <c r="I64" s="118" t="s">
        <v>166</v>
      </c>
      <c r="J64" s="85">
        <v>0</v>
      </c>
      <c r="K64" s="86">
        <v>0</v>
      </c>
      <c r="L64" s="118" t="s">
        <v>315</v>
      </c>
      <c r="M64" s="118" t="s">
        <v>167</v>
      </c>
      <c r="N64" s="118" t="s">
        <v>168</v>
      </c>
      <c r="O64" s="68">
        <v>44197</v>
      </c>
      <c r="P64" s="68">
        <v>44561</v>
      </c>
      <c r="Q64" s="119"/>
      <c r="R64" s="86">
        <v>0.08</v>
      </c>
      <c r="S64" s="119"/>
      <c r="T64" s="119"/>
      <c r="U64" s="119"/>
      <c r="V64" s="86">
        <v>0.08</v>
      </c>
      <c r="W64" s="119"/>
      <c r="X64" s="119"/>
      <c r="Y64" s="119"/>
      <c r="Z64" s="86">
        <v>0.08</v>
      </c>
      <c r="AA64" s="119"/>
      <c r="AB64" s="119"/>
      <c r="AC64" s="119"/>
      <c r="AD64" s="86">
        <v>0.08</v>
      </c>
      <c r="AE64" s="119"/>
      <c r="AF64" s="119"/>
      <c r="AG64" s="119"/>
      <c r="AH64" s="86">
        <v>0.08</v>
      </c>
      <c r="AI64" s="119"/>
      <c r="AJ64" s="119"/>
      <c r="AK64" s="119"/>
      <c r="AL64" s="86">
        <v>0.08</v>
      </c>
      <c r="AM64" s="119"/>
      <c r="AN64" s="119"/>
      <c r="AO64" s="119"/>
      <c r="AP64" s="86">
        <v>0.08</v>
      </c>
      <c r="AQ64" s="119"/>
      <c r="AR64" s="119"/>
      <c r="AS64" s="119"/>
      <c r="AT64" s="86">
        <v>0.08</v>
      </c>
      <c r="AU64" s="119"/>
      <c r="AV64" s="119"/>
      <c r="AW64" s="119"/>
      <c r="AX64" s="86">
        <v>0.08</v>
      </c>
      <c r="AY64" s="119"/>
      <c r="AZ64" s="119"/>
      <c r="BA64" s="119"/>
      <c r="BB64" s="86">
        <v>0.08</v>
      </c>
      <c r="BC64" s="119"/>
      <c r="BD64" s="119"/>
      <c r="BE64" s="119"/>
      <c r="BF64" s="86">
        <v>0.08</v>
      </c>
      <c r="BG64" s="119"/>
      <c r="BH64" s="119"/>
      <c r="BI64" s="119"/>
      <c r="BJ64" s="86">
        <v>0.12</v>
      </c>
      <c r="BK64" s="119"/>
      <c r="BL64" s="119"/>
      <c r="BM64" s="119"/>
      <c r="BN64" s="119"/>
      <c r="BO64" s="119"/>
      <c r="BP64" s="119"/>
      <c r="BQ64" s="116"/>
      <c r="BR64" s="42"/>
      <c r="BS64" s="42"/>
      <c r="BT64" s="44"/>
      <c r="BU64" s="44"/>
    </row>
    <row r="65" spans="1:73" s="48" customFormat="1" ht="120" x14ac:dyDescent="0.25">
      <c r="A65" s="44"/>
      <c r="B65" s="118" t="s">
        <v>37</v>
      </c>
      <c r="C65" s="118" t="s">
        <v>42</v>
      </c>
      <c r="D65" s="118" t="s">
        <v>47</v>
      </c>
      <c r="E65" s="118" t="s">
        <v>81</v>
      </c>
      <c r="F65" s="118" t="s">
        <v>75</v>
      </c>
      <c r="G65" s="119" t="s">
        <v>50</v>
      </c>
      <c r="H65" s="118" t="s">
        <v>346</v>
      </c>
      <c r="I65" s="118" t="s">
        <v>347</v>
      </c>
      <c r="J65" s="85">
        <v>3105320000</v>
      </c>
      <c r="K65" s="69">
        <v>0</v>
      </c>
      <c r="L65" s="119"/>
      <c r="M65" s="118" t="s">
        <v>342</v>
      </c>
      <c r="N65" s="118" t="s">
        <v>348</v>
      </c>
      <c r="O65" s="68">
        <v>44197</v>
      </c>
      <c r="P65" s="68">
        <v>44561</v>
      </c>
      <c r="Q65" s="85">
        <v>3105320000</v>
      </c>
      <c r="R65" s="86">
        <v>0.12</v>
      </c>
      <c r="S65" s="119"/>
      <c r="T65" s="119"/>
      <c r="U65" s="119"/>
      <c r="V65" s="86">
        <v>0.08</v>
      </c>
      <c r="W65" s="119"/>
      <c r="X65" s="119"/>
      <c r="Y65" s="119"/>
      <c r="Z65" s="86">
        <v>0.08</v>
      </c>
      <c r="AA65" s="119"/>
      <c r="AB65" s="119"/>
      <c r="AC65" s="119"/>
      <c r="AD65" s="86">
        <v>0.08</v>
      </c>
      <c r="AE65" s="119"/>
      <c r="AF65" s="119"/>
      <c r="AG65" s="119"/>
      <c r="AH65" s="86">
        <v>0.08</v>
      </c>
      <c r="AI65" s="119"/>
      <c r="AJ65" s="119"/>
      <c r="AK65" s="119"/>
      <c r="AL65" s="86">
        <v>0.08</v>
      </c>
      <c r="AM65" s="119"/>
      <c r="AN65" s="119"/>
      <c r="AO65" s="119"/>
      <c r="AP65" s="86">
        <v>0.08</v>
      </c>
      <c r="AQ65" s="119"/>
      <c r="AR65" s="119"/>
      <c r="AS65" s="119"/>
      <c r="AT65" s="86">
        <v>0.08</v>
      </c>
      <c r="AU65" s="119"/>
      <c r="AV65" s="119"/>
      <c r="AW65" s="119"/>
      <c r="AX65" s="86">
        <v>0.08</v>
      </c>
      <c r="AY65" s="119"/>
      <c r="AZ65" s="119"/>
      <c r="BA65" s="119"/>
      <c r="BB65" s="86">
        <v>0.08</v>
      </c>
      <c r="BC65" s="119"/>
      <c r="BD65" s="119"/>
      <c r="BE65" s="119"/>
      <c r="BF65" s="86">
        <v>0.08</v>
      </c>
      <c r="BG65" s="119"/>
      <c r="BH65" s="119"/>
      <c r="BI65" s="119"/>
      <c r="BJ65" s="86">
        <v>0.08</v>
      </c>
      <c r="BK65" s="119"/>
      <c r="BL65" s="119"/>
      <c r="BM65" s="119"/>
      <c r="BN65" s="119"/>
      <c r="BO65" s="119"/>
      <c r="BP65" s="119"/>
      <c r="BQ65" s="116"/>
      <c r="BR65" s="42"/>
      <c r="BS65" s="42"/>
      <c r="BT65" s="44"/>
      <c r="BU65" s="44"/>
    </row>
    <row r="66" spans="1:73" s="48" customFormat="1" ht="165" x14ac:dyDescent="0.25">
      <c r="A66" s="44"/>
      <c r="B66" s="118" t="s">
        <v>37</v>
      </c>
      <c r="C66" s="118" t="s">
        <v>42</v>
      </c>
      <c r="D66" s="118" t="s">
        <v>47</v>
      </c>
      <c r="E66" s="118" t="s">
        <v>81</v>
      </c>
      <c r="F66" s="118" t="s">
        <v>75</v>
      </c>
      <c r="G66" s="119" t="s">
        <v>50</v>
      </c>
      <c r="H66" s="118" t="s">
        <v>169</v>
      </c>
      <c r="I66" s="118" t="s">
        <v>349</v>
      </c>
      <c r="J66" s="85">
        <v>3333584000</v>
      </c>
      <c r="K66" s="69">
        <v>0</v>
      </c>
      <c r="L66" s="119"/>
      <c r="M66" s="118" t="s">
        <v>343</v>
      </c>
      <c r="N66" s="118" t="s">
        <v>354</v>
      </c>
      <c r="O66" s="68">
        <v>44197</v>
      </c>
      <c r="P66" s="68">
        <v>44561</v>
      </c>
      <c r="Q66" s="85">
        <v>3333584000</v>
      </c>
      <c r="R66" s="86">
        <v>0.12</v>
      </c>
      <c r="S66" s="119"/>
      <c r="T66" s="119"/>
      <c r="U66" s="119"/>
      <c r="V66" s="86">
        <v>0.08</v>
      </c>
      <c r="W66" s="119"/>
      <c r="X66" s="119"/>
      <c r="Y66" s="119"/>
      <c r="Z66" s="86">
        <v>0.08</v>
      </c>
      <c r="AA66" s="119"/>
      <c r="AB66" s="119"/>
      <c r="AC66" s="119"/>
      <c r="AD66" s="86">
        <v>0.08</v>
      </c>
      <c r="AE66" s="119"/>
      <c r="AF66" s="119"/>
      <c r="AG66" s="119"/>
      <c r="AH66" s="86">
        <v>0.08</v>
      </c>
      <c r="AI66" s="119"/>
      <c r="AJ66" s="119"/>
      <c r="AK66" s="119"/>
      <c r="AL66" s="86">
        <v>0.08</v>
      </c>
      <c r="AM66" s="119"/>
      <c r="AN66" s="119"/>
      <c r="AO66" s="119"/>
      <c r="AP66" s="86">
        <v>0.08</v>
      </c>
      <c r="AQ66" s="119"/>
      <c r="AR66" s="119"/>
      <c r="AS66" s="119"/>
      <c r="AT66" s="86">
        <v>0.08</v>
      </c>
      <c r="AU66" s="119"/>
      <c r="AV66" s="119"/>
      <c r="AW66" s="119"/>
      <c r="AX66" s="86">
        <v>0.08</v>
      </c>
      <c r="AY66" s="119"/>
      <c r="AZ66" s="119"/>
      <c r="BA66" s="119"/>
      <c r="BB66" s="86">
        <v>0.08</v>
      </c>
      <c r="BC66" s="119"/>
      <c r="BD66" s="119"/>
      <c r="BE66" s="119"/>
      <c r="BF66" s="86">
        <v>0.08</v>
      </c>
      <c r="BG66" s="119"/>
      <c r="BH66" s="119"/>
      <c r="BI66" s="119"/>
      <c r="BJ66" s="86">
        <v>0.08</v>
      </c>
      <c r="BK66" s="119"/>
      <c r="BL66" s="119"/>
      <c r="BM66" s="119"/>
      <c r="BN66" s="119"/>
      <c r="BO66" s="119"/>
      <c r="BP66" s="119"/>
      <c r="BQ66" s="116"/>
      <c r="BR66" s="42"/>
      <c r="BS66" s="42"/>
      <c r="BT66" s="44"/>
      <c r="BU66" s="44"/>
    </row>
    <row r="67" spans="1:73" s="48" customFormat="1" ht="105" x14ac:dyDescent="0.25">
      <c r="A67" s="44"/>
      <c r="B67" s="118" t="s">
        <v>37</v>
      </c>
      <c r="C67" s="118" t="s">
        <v>42</v>
      </c>
      <c r="D67" s="118" t="s">
        <v>47</v>
      </c>
      <c r="E67" s="118" t="s">
        <v>81</v>
      </c>
      <c r="F67" s="118" t="s">
        <v>75</v>
      </c>
      <c r="G67" s="119" t="s">
        <v>50</v>
      </c>
      <c r="H67" s="140" t="s">
        <v>355</v>
      </c>
      <c r="I67" s="118" t="s">
        <v>350</v>
      </c>
      <c r="J67" s="85">
        <v>19330562000</v>
      </c>
      <c r="K67" s="86">
        <v>0</v>
      </c>
      <c r="L67" s="119"/>
      <c r="M67" s="118" t="s">
        <v>344</v>
      </c>
      <c r="N67" s="118" t="s">
        <v>356</v>
      </c>
      <c r="O67" s="68">
        <v>44228</v>
      </c>
      <c r="P67" s="68">
        <v>44561</v>
      </c>
      <c r="Q67" s="85">
        <v>19330562000</v>
      </c>
      <c r="R67" s="86">
        <v>0</v>
      </c>
      <c r="S67" s="119"/>
      <c r="T67" s="119"/>
      <c r="U67" s="119"/>
      <c r="V67" s="86">
        <v>0</v>
      </c>
      <c r="W67" s="119"/>
      <c r="X67" s="119"/>
      <c r="Y67" s="119"/>
      <c r="Z67" s="86">
        <v>0</v>
      </c>
      <c r="AA67" s="119"/>
      <c r="AB67" s="119"/>
      <c r="AC67" s="119"/>
      <c r="AD67" s="86">
        <v>0</v>
      </c>
      <c r="AE67" s="119"/>
      <c r="AF67" s="119"/>
      <c r="AG67" s="119"/>
      <c r="AH67" s="86">
        <v>0</v>
      </c>
      <c r="AI67" s="119"/>
      <c r="AJ67" s="119"/>
      <c r="AK67" s="119"/>
      <c r="AL67" s="86">
        <v>0</v>
      </c>
      <c r="AM67" s="119"/>
      <c r="AN67" s="119"/>
      <c r="AO67" s="119"/>
      <c r="AP67" s="86">
        <v>0</v>
      </c>
      <c r="AQ67" s="119"/>
      <c r="AR67" s="119"/>
      <c r="AS67" s="119"/>
      <c r="AT67" s="86">
        <v>0</v>
      </c>
      <c r="AU67" s="119"/>
      <c r="AV67" s="119"/>
      <c r="AW67" s="119"/>
      <c r="AX67" s="86">
        <v>0.2</v>
      </c>
      <c r="AY67" s="119"/>
      <c r="AZ67" s="119"/>
      <c r="BA67" s="119"/>
      <c r="BB67" s="86">
        <v>0.2</v>
      </c>
      <c r="BC67" s="119"/>
      <c r="BD67" s="119"/>
      <c r="BE67" s="119"/>
      <c r="BF67" s="86">
        <v>0.3</v>
      </c>
      <c r="BG67" s="119"/>
      <c r="BH67" s="119"/>
      <c r="BI67" s="119"/>
      <c r="BJ67" s="86">
        <v>0.3</v>
      </c>
      <c r="BK67" s="119"/>
      <c r="BL67" s="119"/>
      <c r="BM67" s="119"/>
      <c r="BN67" s="119"/>
      <c r="BO67" s="119"/>
      <c r="BP67" s="119"/>
      <c r="BQ67" s="116"/>
      <c r="BR67" s="42"/>
      <c r="BS67" s="42"/>
      <c r="BT67" s="44"/>
      <c r="BU67" s="44"/>
    </row>
    <row r="68" spans="1:73" s="48" customFormat="1" ht="105" x14ac:dyDescent="0.25">
      <c r="A68" s="44"/>
      <c r="B68" s="118" t="s">
        <v>37</v>
      </c>
      <c r="C68" s="118" t="s">
        <v>42</v>
      </c>
      <c r="D68" s="118" t="s">
        <v>47</v>
      </c>
      <c r="E68" s="118" t="s">
        <v>81</v>
      </c>
      <c r="F68" s="118" t="s">
        <v>75</v>
      </c>
      <c r="G68" s="119" t="s">
        <v>50</v>
      </c>
      <c r="H68" s="140"/>
      <c r="I68" s="118" t="s">
        <v>351</v>
      </c>
      <c r="J68" s="85">
        <v>0</v>
      </c>
      <c r="K68" s="86">
        <v>0</v>
      </c>
      <c r="L68" s="119"/>
      <c r="M68" s="118" t="s">
        <v>345</v>
      </c>
      <c r="N68" s="118" t="s">
        <v>352</v>
      </c>
      <c r="O68" s="68">
        <v>44197</v>
      </c>
      <c r="P68" s="68">
        <v>44561</v>
      </c>
      <c r="Q68" s="119"/>
      <c r="R68" s="86">
        <v>0</v>
      </c>
      <c r="S68" s="119"/>
      <c r="T68" s="119"/>
      <c r="U68" s="119"/>
      <c r="V68" s="86">
        <v>0</v>
      </c>
      <c r="W68" s="119"/>
      <c r="X68" s="119"/>
      <c r="Y68" s="119"/>
      <c r="Z68" s="86">
        <v>0</v>
      </c>
      <c r="AA68" s="119"/>
      <c r="AB68" s="119"/>
      <c r="AC68" s="119"/>
      <c r="AD68" s="86">
        <v>0</v>
      </c>
      <c r="AE68" s="119"/>
      <c r="AF68" s="119"/>
      <c r="AG68" s="119"/>
      <c r="AH68" s="86">
        <v>0</v>
      </c>
      <c r="AI68" s="119"/>
      <c r="AJ68" s="119"/>
      <c r="AK68" s="119"/>
      <c r="AL68" s="86">
        <v>0</v>
      </c>
      <c r="AM68" s="119"/>
      <c r="AN68" s="119"/>
      <c r="AO68" s="119"/>
      <c r="AP68" s="86">
        <v>0</v>
      </c>
      <c r="AQ68" s="119"/>
      <c r="AR68" s="119"/>
      <c r="AS68" s="119"/>
      <c r="AT68" s="86">
        <v>0</v>
      </c>
      <c r="AU68" s="119"/>
      <c r="AV68" s="119"/>
      <c r="AW68" s="119"/>
      <c r="AX68" s="86">
        <v>0.2</v>
      </c>
      <c r="AY68" s="119"/>
      <c r="AZ68" s="119"/>
      <c r="BA68" s="119"/>
      <c r="BB68" s="86">
        <v>0.2</v>
      </c>
      <c r="BC68" s="119"/>
      <c r="BD68" s="119"/>
      <c r="BE68" s="119"/>
      <c r="BF68" s="86">
        <v>0.3</v>
      </c>
      <c r="BG68" s="119"/>
      <c r="BH68" s="119"/>
      <c r="BI68" s="119"/>
      <c r="BJ68" s="86">
        <v>0.3</v>
      </c>
      <c r="BK68" s="119"/>
      <c r="BL68" s="119"/>
      <c r="BM68" s="119"/>
      <c r="BN68" s="119"/>
      <c r="BO68" s="119"/>
      <c r="BP68" s="119"/>
      <c r="BQ68" s="116"/>
      <c r="BR68" s="42"/>
      <c r="BS68" s="42"/>
      <c r="BT68" s="44"/>
      <c r="BU68" s="44"/>
    </row>
    <row r="69" spans="1:73" s="48" customFormat="1" ht="90" x14ac:dyDescent="0.25">
      <c r="A69" s="44"/>
      <c r="B69" s="118" t="s">
        <v>37</v>
      </c>
      <c r="C69" s="118" t="s">
        <v>42</v>
      </c>
      <c r="D69" s="118" t="s">
        <v>47</v>
      </c>
      <c r="E69" s="118" t="s">
        <v>81</v>
      </c>
      <c r="F69" s="118" t="s">
        <v>75</v>
      </c>
      <c r="G69" s="119" t="s">
        <v>50</v>
      </c>
      <c r="H69" s="118" t="s">
        <v>170</v>
      </c>
      <c r="I69" s="118" t="s">
        <v>353</v>
      </c>
      <c r="J69" s="85">
        <v>0</v>
      </c>
      <c r="K69" s="86">
        <v>0</v>
      </c>
      <c r="L69" s="119"/>
      <c r="M69" s="118" t="s">
        <v>171</v>
      </c>
      <c r="N69" s="118" t="s">
        <v>172</v>
      </c>
      <c r="O69" s="68">
        <v>44197</v>
      </c>
      <c r="P69" s="68">
        <v>44408</v>
      </c>
      <c r="Q69" s="119"/>
      <c r="R69" s="86">
        <v>0</v>
      </c>
      <c r="S69" s="119"/>
      <c r="T69" s="119"/>
      <c r="U69" s="119"/>
      <c r="V69" s="86">
        <v>0</v>
      </c>
      <c r="W69" s="119"/>
      <c r="X69" s="119"/>
      <c r="Y69" s="119"/>
      <c r="Z69" s="86">
        <v>0</v>
      </c>
      <c r="AA69" s="119"/>
      <c r="AB69" s="119"/>
      <c r="AC69" s="119"/>
      <c r="AD69" s="86">
        <v>0</v>
      </c>
      <c r="AE69" s="119"/>
      <c r="AF69" s="119"/>
      <c r="AG69" s="119"/>
      <c r="AH69" s="86">
        <v>0</v>
      </c>
      <c r="AI69" s="119"/>
      <c r="AJ69" s="119"/>
      <c r="AK69" s="119"/>
      <c r="AL69" s="86">
        <v>0</v>
      </c>
      <c r="AM69" s="119"/>
      <c r="AN69" s="119"/>
      <c r="AO69" s="119"/>
      <c r="AP69" s="86">
        <v>1</v>
      </c>
      <c r="AQ69" s="119"/>
      <c r="AR69" s="119"/>
      <c r="AS69" s="119"/>
      <c r="AT69" s="86">
        <v>0</v>
      </c>
      <c r="AU69" s="119"/>
      <c r="AV69" s="119"/>
      <c r="AW69" s="119"/>
      <c r="AX69" s="86">
        <v>0</v>
      </c>
      <c r="AY69" s="119"/>
      <c r="AZ69" s="119"/>
      <c r="BA69" s="119"/>
      <c r="BB69" s="86">
        <v>0</v>
      </c>
      <c r="BC69" s="119"/>
      <c r="BD69" s="119"/>
      <c r="BE69" s="119"/>
      <c r="BF69" s="86">
        <v>0</v>
      </c>
      <c r="BG69" s="119"/>
      <c r="BH69" s="119"/>
      <c r="BI69" s="119"/>
      <c r="BJ69" s="86">
        <v>0</v>
      </c>
      <c r="BK69" s="119"/>
      <c r="BL69" s="119"/>
      <c r="BM69" s="119"/>
      <c r="BN69" s="119"/>
      <c r="BO69" s="119"/>
      <c r="BP69" s="119"/>
      <c r="BQ69" s="116"/>
      <c r="BR69" s="42"/>
      <c r="BS69" s="42"/>
      <c r="BT69" s="44"/>
      <c r="BU69" s="44"/>
    </row>
    <row r="70" spans="1:73" s="48" customFormat="1" ht="120" customHeight="1" x14ac:dyDescent="0.25">
      <c r="A70" s="44"/>
      <c r="B70" s="102" t="s">
        <v>36</v>
      </c>
      <c r="C70" s="102" t="s">
        <v>42</v>
      </c>
      <c r="D70" s="102" t="s">
        <v>47</v>
      </c>
      <c r="E70" s="61" t="s">
        <v>81</v>
      </c>
      <c r="F70" s="102" t="s">
        <v>75</v>
      </c>
      <c r="G70" s="102" t="s">
        <v>50</v>
      </c>
      <c r="H70" s="145" t="s">
        <v>206</v>
      </c>
      <c r="I70" s="55" t="s">
        <v>288</v>
      </c>
      <c r="J70" s="146">
        <v>5601156018</v>
      </c>
      <c r="K70" s="151">
        <v>0.2</v>
      </c>
      <c r="L70" s="101"/>
      <c r="M70" s="55" t="s">
        <v>289</v>
      </c>
      <c r="N70" s="55" t="s">
        <v>290</v>
      </c>
      <c r="O70" s="56">
        <v>44200</v>
      </c>
      <c r="P70" s="56">
        <v>44561</v>
      </c>
      <c r="Q70" s="57">
        <v>3490545860</v>
      </c>
      <c r="R70" s="100">
        <v>0.03</v>
      </c>
      <c r="S70" s="101"/>
      <c r="T70" s="101"/>
      <c r="U70" s="101"/>
      <c r="V70" s="100">
        <v>0.09</v>
      </c>
      <c r="W70" s="101"/>
      <c r="X70" s="101"/>
      <c r="Y70" s="101"/>
      <c r="Z70" s="100">
        <f>(100%-R70+V70)/12</f>
        <v>8.8333333333333333E-2</v>
      </c>
      <c r="AA70" s="101"/>
      <c r="AB70" s="101"/>
      <c r="AC70" s="101"/>
      <c r="AD70" s="100">
        <f>+Z70</f>
        <v>8.8333333333333333E-2</v>
      </c>
      <c r="AE70" s="101"/>
      <c r="AF70" s="101"/>
      <c r="AG70" s="101"/>
      <c r="AH70" s="100">
        <f>+Z70</f>
        <v>8.8333333333333333E-2</v>
      </c>
      <c r="AI70" s="101"/>
      <c r="AJ70" s="101"/>
      <c r="AK70" s="101"/>
      <c r="AL70" s="100">
        <f>+Z70</f>
        <v>8.8333333333333333E-2</v>
      </c>
      <c r="AM70" s="101"/>
      <c r="AN70" s="101"/>
      <c r="AO70" s="101"/>
      <c r="AP70" s="100">
        <f>+Z70</f>
        <v>8.8333333333333333E-2</v>
      </c>
      <c r="AQ70" s="101"/>
      <c r="AR70" s="101"/>
      <c r="AS70" s="101"/>
      <c r="AT70" s="100">
        <f>+Z70</f>
        <v>8.8333333333333333E-2</v>
      </c>
      <c r="AU70" s="101"/>
      <c r="AV70" s="101"/>
      <c r="AW70" s="101"/>
      <c r="AX70" s="100">
        <f>+Z70</f>
        <v>8.8333333333333333E-2</v>
      </c>
      <c r="AY70" s="101"/>
      <c r="AZ70" s="101"/>
      <c r="BA70" s="101"/>
      <c r="BB70" s="100">
        <f>+Z70</f>
        <v>8.8333333333333333E-2</v>
      </c>
      <c r="BC70" s="101"/>
      <c r="BD70" s="101"/>
      <c r="BE70" s="101"/>
      <c r="BF70" s="100">
        <f>+Z70</f>
        <v>8.8333333333333333E-2</v>
      </c>
      <c r="BG70" s="101"/>
      <c r="BH70" s="101"/>
      <c r="BI70" s="101"/>
      <c r="BJ70" s="100">
        <f>+Z70</f>
        <v>8.8333333333333333E-2</v>
      </c>
      <c r="BK70" s="101"/>
      <c r="BL70" s="101"/>
      <c r="BM70" s="101"/>
      <c r="BN70" s="101"/>
      <c r="BO70" s="101"/>
      <c r="BP70" s="101"/>
      <c r="BQ70" s="58"/>
      <c r="BR70" s="42"/>
      <c r="BS70" s="42"/>
      <c r="BT70" s="44"/>
      <c r="BU70" s="44"/>
    </row>
    <row r="71" spans="1:73" s="48" customFormat="1" ht="90" x14ac:dyDescent="0.25">
      <c r="A71" s="44"/>
      <c r="B71" s="102" t="s">
        <v>36</v>
      </c>
      <c r="C71" s="102" t="s">
        <v>42</v>
      </c>
      <c r="D71" s="102" t="s">
        <v>47</v>
      </c>
      <c r="E71" s="61" t="s">
        <v>81</v>
      </c>
      <c r="F71" s="102" t="s">
        <v>75</v>
      </c>
      <c r="G71" s="102" t="s">
        <v>50</v>
      </c>
      <c r="H71" s="145"/>
      <c r="I71" s="55" t="s">
        <v>291</v>
      </c>
      <c r="J71" s="146"/>
      <c r="K71" s="151"/>
      <c r="L71" s="101"/>
      <c r="M71" s="55" t="s">
        <v>292</v>
      </c>
      <c r="N71" s="55" t="s">
        <v>293</v>
      </c>
      <c r="O71" s="56">
        <v>44200</v>
      </c>
      <c r="P71" s="56">
        <v>44561</v>
      </c>
      <c r="Q71" s="57">
        <v>1055514328</v>
      </c>
      <c r="R71" s="100">
        <v>0.03</v>
      </c>
      <c r="S71" s="101"/>
      <c r="T71" s="101"/>
      <c r="U71" s="101"/>
      <c r="V71" s="100">
        <v>0.09</v>
      </c>
      <c r="W71" s="101"/>
      <c r="X71" s="101"/>
      <c r="Y71" s="101"/>
      <c r="Z71" s="100">
        <f>(100%-R71+V71)/12</f>
        <v>8.8333333333333333E-2</v>
      </c>
      <c r="AA71" s="101"/>
      <c r="AB71" s="101"/>
      <c r="AC71" s="101"/>
      <c r="AD71" s="100">
        <f>+Z71</f>
        <v>8.8333333333333333E-2</v>
      </c>
      <c r="AE71" s="101"/>
      <c r="AF71" s="101"/>
      <c r="AG71" s="101"/>
      <c r="AH71" s="100">
        <f>+Z71</f>
        <v>8.8333333333333333E-2</v>
      </c>
      <c r="AI71" s="101"/>
      <c r="AJ71" s="101"/>
      <c r="AK71" s="101"/>
      <c r="AL71" s="100">
        <f>+Z71</f>
        <v>8.8333333333333333E-2</v>
      </c>
      <c r="AM71" s="101"/>
      <c r="AN71" s="101"/>
      <c r="AO71" s="101"/>
      <c r="AP71" s="100">
        <f>+Z71</f>
        <v>8.8333333333333333E-2</v>
      </c>
      <c r="AQ71" s="101"/>
      <c r="AR71" s="101"/>
      <c r="AS71" s="101"/>
      <c r="AT71" s="100">
        <f>+Z71</f>
        <v>8.8333333333333333E-2</v>
      </c>
      <c r="AU71" s="101"/>
      <c r="AV71" s="101"/>
      <c r="AW71" s="101"/>
      <c r="AX71" s="100">
        <f>+Z71</f>
        <v>8.8333333333333333E-2</v>
      </c>
      <c r="AY71" s="101"/>
      <c r="AZ71" s="101"/>
      <c r="BA71" s="101"/>
      <c r="BB71" s="100">
        <f>+Z71</f>
        <v>8.8333333333333333E-2</v>
      </c>
      <c r="BC71" s="101"/>
      <c r="BD71" s="101"/>
      <c r="BE71" s="101"/>
      <c r="BF71" s="100">
        <f>+Z71</f>
        <v>8.8333333333333333E-2</v>
      </c>
      <c r="BG71" s="101"/>
      <c r="BH71" s="101"/>
      <c r="BI71" s="101"/>
      <c r="BJ71" s="100">
        <f>+Z71</f>
        <v>8.8333333333333333E-2</v>
      </c>
      <c r="BK71" s="101"/>
      <c r="BL71" s="101"/>
      <c r="BM71" s="101"/>
      <c r="BN71" s="101"/>
      <c r="BO71" s="101"/>
      <c r="BP71" s="101"/>
      <c r="BQ71" s="58"/>
      <c r="BR71" s="42"/>
      <c r="BS71" s="42"/>
      <c r="BT71" s="44"/>
      <c r="BU71" s="44"/>
    </row>
    <row r="72" spans="1:73" s="48" customFormat="1" ht="90" x14ac:dyDescent="0.25">
      <c r="A72" s="44"/>
      <c r="B72" s="102" t="s">
        <v>36</v>
      </c>
      <c r="C72" s="102" t="s">
        <v>42</v>
      </c>
      <c r="D72" s="102" t="s">
        <v>47</v>
      </c>
      <c r="E72" s="61" t="s">
        <v>81</v>
      </c>
      <c r="F72" s="102" t="s">
        <v>75</v>
      </c>
      <c r="G72" s="102" t="s">
        <v>50</v>
      </c>
      <c r="H72" s="145"/>
      <c r="I72" s="55" t="s">
        <v>294</v>
      </c>
      <c r="J72" s="146"/>
      <c r="K72" s="151"/>
      <c r="L72" s="101"/>
      <c r="M72" s="55" t="s">
        <v>295</v>
      </c>
      <c r="N72" s="55" t="s">
        <v>296</v>
      </c>
      <c r="O72" s="56">
        <v>44200</v>
      </c>
      <c r="P72" s="56">
        <v>44561</v>
      </c>
      <c r="Q72" s="57">
        <v>1055500000</v>
      </c>
      <c r="R72" s="100">
        <v>0.03</v>
      </c>
      <c r="S72" s="101"/>
      <c r="T72" s="101"/>
      <c r="U72" s="101"/>
      <c r="V72" s="100">
        <v>0.09</v>
      </c>
      <c r="W72" s="101"/>
      <c r="X72" s="101"/>
      <c r="Y72" s="101"/>
      <c r="Z72" s="100">
        <f>(100%-R72+V72)/12</f>
        <v>8.8333333333333333E-2</v>
      </c>
      <c r="AA72" s="101"/>
      <c r="AB72" s="101"/>
      <c r="AC72" s="101"/>
      <c r="AD72" s="100">
        <f>+Z72</f>
        <v>8.8333333333333333E-2</v>
      </c>
      <c r="AE72" s="101"/>
      <c r="AF72" s="101"/>
      <c r="AG72" s="101"/>
      <c r="AH72" s="100">
        <f>+Z72</f>
        <v>8.8333333333333333E-2</v>
      </c>
      <c r="AI72" s="101"/>
      <c r="AJ72" s="101"/>
      <c r="AK72" s="101"/>
      <c r="AL72" s="100">
        <f>+Z72</f>
        <v>8.8333333333333333E-2</v>
      </c>
      <c r="AM72" s="101"/>
      <c r="AN72" s="101"/>
      <c r="AO72" s="101"/>
      <c r="AP72" s="100">
        <f>+Z72</f>
        <v>8.8333333333333333E-2</v>
      </c>
      <c r="AQ72" s="101"/>
      <c r="AR72" s="101"/>
      <c r="AS72" s="101"/>
      <c r="AT72" s="100">
        <f>+Z72</f>
        <v>8.8333333333333333E-2</v>
      </c>
      <c r="AU72" s="101"/>
      <c r="AV72" s="101"/>
      <c r="AW72" s="101"/>
      <c r="AX72" s="100">
        <f>+Z72</f>
        <v>8.8333333333333333E-2</v>
      </c>
      <c r="AY72" s="101"/>
      <c r="AZ72" s="101"/>
      <c r="BA72" s="101"/>
      <c r="BB72" s="100">
        <f>+Z72</f>
        <v>8.8333333333333333E-2</v>
      </c>
      <c r="BC72" s="101"/>
      <c r="BD72" s="101"/>
      <c r="BE72" s="101"/>
      <c r="BF72" s="100">
        <f>+Z72</f>
        <v>8.8333333333333333E-2</v>
      </c>
      <c r="BG72" s="101"/>
      <c r="BH72" s="101"/>
      <c r="BI72" s="101"/>
      <c r="BJ72" s="100">
        <f>+Z72</f>
        <v>8.8333333333333333E-2</v>
      </c>
      <c r="BK72" s="101"/>
      <c r="BL72" s="101"/>
      <c r="BM72" s="101"/>
      <c r="BN72" s="101"/>
      <c r="BO72" s="101"/>
      <c r="BP72" s="101"/>
      <c r="BQ72" s="58"/>
      <c r="BR72" s="42"/>
      <c r="BS72" s="42"/>
      <c r="BT72" s="44"/>
      <c r="BU72" s="44"/>
    </row>
    <row r="73" spans="1:73" s="48" customFormat="1" ht="150" x14ac:dyDescent="0.25">
      <c r="A73" s="44"/>
      <c r="B73" s="102" t="s">
        <v>36</v>
      </c>
      <c r="C73" s="102" t="s">
        <v>42</v>
      </c>
      <c r="D73" s="102" t="s">
        <v>47</v>
      </c>
      <c r="E73" s="61" t="s">
        <v>81</v>
      </c>
      <c r="F73" s="102" t="s">
        <v>75</v>
      </c>
      <c r="G73" s="102" t="s">
        <v>50</v>
      </c>
      <c r="H73" s="102" t="s">
        <v>173</v>
      </c>
      <c r="I73" s="55" t="s">
        <v>297</v>
      </c>
      <c r="J73" s="59">
        <v>14500000000</v>
      </c>
      <c r="K73" s="100">
        <v>0.2</v>
      </c>
      <c r="L73" s="101"/>
      <c r="M73" s="55" t="s">
        <v>298</v>
      </c>
      <c r="N73" s="55" t="s">
        <v>299</v>
      </c>
      <c r="O73" s="56">
        <v>44200</v>
      </c>
      <c r="P73" s="56">
        <v>44561</v>
      </c>
      <c r="Q73" s="60">
        <v>14500000000</v>
      </c>
      <c r="R73" s="100">
        <v>0.04</v>
      </c>
      <c r="S73" s="101"/>
      <c r="T73" s="101"/>
      <c r="U73" s="101"/>
      <c r="V73" s="100">
        <v>0.04</v>
      </c>
      <c r="W73" s="101"/>
      <c r="X73" s="101"/>
      <c r="Y73" s="101"/>
      <c r="Z73" s="100">
        <v>0.06</v>
      </c>
      <c r="AA73" s="101"/>
      <c r="AB73" s="101"/>
      <c r="AC73" s="101"/>
      <c r="AD73" s="100">
        <v>0.06</v>
      </c>
      <c r="AE73" s="101"/>
      <c r="AF73" s="101"/>
      <c r="AG73" s="101"/>
      <c r="AH73" s="100">
        <v>0.1</v>
      </c>
      <c r="AI73" s="101"/>
      <c r="AJ73" s="101"/>
      <c r="AK73" s="101"/>
      <c r="AL73" s="100">
        <v>0.1</v>
      </c>
      <c r="AM73" s="101"/>
      <c r="AN73" s="101"/>
      <c r="AO73" s="101"/>
      <c r="AP73" s="100">
        <v>0.1</v>
      </c>
      <c r="AQ73" s="101"/>
      <c r="AR73" s="101"/>
      <c r="AS73" s="101"/>
      <c r="AT73" s="100">
        <v>0.1</v>
      </c>
      <c r="AU73" s="101"/>
      <c r="AV73" s="101"/>
      <c r="AW73" s="101"/>
      <c r="AX73" s="100">
        <v>0.1</v>
      </c>
      <c r="AY73" s="101"/>
      <c r="AZ73" s="101"/>
      <c r="BA73" s="101"/>
      <c r="BB73" s="100">
        <v>0.1</v>
      </c>
      <c r="BC73" s="101"/>
      <c r="BD73" s="101"/>
      <c r="BE73" s="101"/>
      <c r="BF73" s="100">
        <v>0.1</v>
      </c>
      <c r="BG73" s="101"/>
      <c r="BH73" s="101"/>
      <c r="BI73" s="101"/>
      <c r="BJ73" s="100">
        <v>0.1</v>
      </c>
      <c r="BK73" s="101"/>
      <c r="BL73" s="101"/>
      <c r="BM73" s="101"/>
      <c r="BN73" s="101"/>
      <c r="BO73" s="101"/>
      <c r="BP73" s="101"/>
      <c r="BQ73" s="58"/>
      <c r="BR73" s="42"/>
      <c r="BS73" s="42"/>
      <c r="BT73" s="44"/>
      <c r="BU73" s="44"/>
    </row>
    <row r="74" spans="1:73" s="48" customFormat="1" ht="90" x14ac:dyDescent="0.25">
      <c r="A74" s="44"/>
      <c r="B74" s="96" t="s">
        <v>36</v>
      </c>
      <c r="C74" s="102" t="s">
        <v>42</v>
      </c>
      <c r="D74" s="102" t="s">
        <v>47</v>
      </c>
      <c r="E74" s="61" t="s">
        <v>81</v>
      </c>
      <c r="F74" s="102" t="s">
        <v>75</v>
      </c>
      <c r="G74" s="96" t="s">
        <v>50</v>
      </c>
      <c r="H74" s="102" t="s">
        <v>207</v>
      </c>
      <c r="I74" s="98" t="s">
        <v>174</v>
      </c>
      <c r="J74" s="103">
        <v>700000000</v>
      </c>
      <c r="K74" s="100">
        <v>0.2</v>
      </c>
      <c r="L74" s="101"/>
      <c r="M74" s="61" t="s">
        <v>175</v>
      </c>
      <c r="N74" s="61" t="s">
        <v>300</v>
      </c>
      <c r="O74" s="62">
        <v>44200</v>
      </c>
      <c r="P74" s="62">
        <v>44561</v>
      </c>
      <c r="Q74" s="57">
        <v>700000000</v>
      </c>
      <c r="R74" s="100">
        <v>0.03</v>
      </c>
      <c r="S74" s="101"/>
      <c r="T74" s="101"/>
      <c r="U74" s="101"/>
      <c r="V74" s="100">
        <v>7.0000000000000007E-2</v>
      </c>
      <c r="W74" s="101"/>
      <c r="X74" s="101"/>
      <c r="Y74" s="101"/>
      <c r="Z74" s="100">
        <v>0.09</v>
      </c>
      <c r="AA74" s="101"/>
      <c r="AB74" s="101"/>
      <c r="AC74" s="101"/>
      <c r="AD74" s="100">
        <v>0.09</v>
      </c>
      <c r="AE74" s="101"/>
      <c r="AF74" s="101"/>
      <c r="AG74" s="101"/>
      <c r="AH74" s="100">
        <v>0.09</v>
      </c>
      <c r="AI74" s="101"/>
      <c r="AJ74" s="101"/>
      <c r="AK74" s="101"/>
      <c r="AL74" s="100">
        <v>0.09</v>
      </c>
      <c r="AM74" s="101"/>
      <c r="AN74" s="101"/>
      <c r="AO74" s="101"/>
      <c r="AP74" s="100">
        <v>0.09</v>
      </c>
      <c r="AQ74" s="101"/>
      <c r="AR74" s="101"/>
      <c r="AS74" s="101"/>
      <c r="AT74" s="100">
        <v>0.09</v>
      </c>
      <c r="AU74" s="101"/>
      <c r="AV74" s="101"/>
      <c r="AW74" s="101"/>
      <c r="AX74" s="100">
        <v>0.09</v>
      </c>
      <c r="AY74" s="101"/>
      <c r="AZ74" s="101"/>
      <c r="BA74" s="101"/>
      <c r="BB74" s="100">
        <v>0.09</v>
      </c>
      <c r="BC74" s="101"/>
      <c r="BD74" s="101"/>
      <c r="BE74" s="101"/>
      <c r="BF74" s="100">
        <v>0.09</v>
      </c>
      <c r="BG74" s="101"/>
      <c r="BH74" s="101"/>
      <c r="BI74" s="101"/>
      <c r="BJ74" s="100">
        <v>0.09</v>
      </c>
      <c r="BK74" s="101"/>
      <c r="BL74" s="101"/>
      <c r="BM74" s="101"/>
      <c r="BN74" s="101"/>
      <c r="BO74" s="101"/>
      <c r="BP74" s="101"/>
      <c r="BQ74" s="58"/>
      <c r="BR74" s="42"/>
      <c r="BS74" s="42"/>
      <c r="BT74" s="44"/>
      <c r="BU74" s="44"/>
    </row>
    <row r="75" spans="1:73" s="48" customFormat="1" ht="74.25" customHeight="1" x14ac:dyDescent="0.25">
      <c r="A75" s="44"/>
      <c r="B75" s="96" t="s">
        <v>36</v>
      </c>
      <c r="C75" s="102" t="s">
        <v>42</v>
      </c>
      <c r="D75" s="102" t="s">
        <v>47</v>
      </c>
      <c r="E75" s="61" t="s">
        <v>81</v>
      </c>
      <c r="F75" s="102" t="s">
        <v>75</v>
      </c>
      <c r="G75" s="96" t="s">
        <v>50</v>
      </c>
      <c r="H75" s="96" t="s">
        <v>301</v>
      </c>
      <c r="I75" s="61" t="s">
        <v>302</v>
      </c>
      <c r="J75" s="59">
        <v>2500000000</v>
      </c>
      <c r="K75" s="63">
        <v>0.2</v>
      </c>
      <c r="L75" s="101"/>
      <c r="M75" s="61" t="s">
        <v>303</v>
      </c>
      <c r="N75" s="61" t="s">
        <v>304</v>
      </c>
      <c r="O75" s="62">
        <v>44216</v>
      </c>
      <c r="P75" s="62">
        <v>44561</v>
      </c>
      <c r="Q75" s="60">
        <v>2500000000</v>
      </c>
      <c r="R75" s="100">
        <v>0.04</v>
      </c>
      <c r="S75" s="101"/>
      <c r="T75" s="101"/>
      <c r="U75" s="101"/>
      <c r="V75" s="100">
        <v>0.09</v>
      </c>
      <c r="W75" s="101"/>
      <c r="X75" s="101"/>
      <c r="Y75" s="101"/>
      <c r="Z75" s="100">
        <v>0.09</v>
      </c>
      <c r="AA75" s="101"/>
      <c r="AB75" s="101"/>
      <c r="AC75" s="101"/>
      <c r="AD75" s="100">
        <v>0.09</v>
      </c>
      <c r="AE75" s="101"/>
      <c r="AF75" s="101"/>
      <c r="AG75" s="101"/>
      <c r="AH75" s="100">
        <v>0.09</v>
      </c>
      <c r="AI75" s="101"/>
      <c r="AJ75" s="101"/>
      <c r="AK75" s="101"/>
      <c r="AL75" s="100">
        <v>0.09</v>
      </c>
      <c r="AM75" s="101"/>
      <c r="AN75" s="101"/>
      <c r="AO75" s="101"/>
      <c r="AP75" s="100">
        <v>0.09</v>
      </c>
      <c r="AQ75" s="101"/>
      <c r="AR75" s="101"/>
      <c r="AS75" s="101"/>
      <c r="AT75" s="100">
        <v>0.09</v>
      </c>
      <c r="AU75" s="101"/>
      <c r="AV75" s="101"/>
      <c r="AW75" s="101"/>
      <c r="AX75" s="100">
        <v>0.09</v>
      </c>
      <c r="AY75" s="101"/>
      <c r="AZ75" s="101"/>
      <c r="BA75" s="101"/>
      <c r="BB75" s="100">
        <v>0.09</v>
      </c>
      <c r="BC75" s="101"/>
      <c r="BD75" s="101"/>
      <c r="BE75" s="101"/>
      <c r="BF75" s="100">
        <v>0.09</v>
      </c>
      <c r="BG75" s="101"/>
      <c r="BH75" s="101"/>
      <c r="BI75" s="101"/>
      <c r="BJ75" s="100">
        <v>0.09</v>
      </c>
      <c r="BK75" s="101"/>
      <c r="BL75" s="101"/>
      <c r="BM75" s="101"/>
      <c r="BN75" s="101"/>
      <c r="BO75" s="101"/>
      <c r="BP75" s="101"/>
      <c r="BQ75" s="58"/>
      <c r="BR75" s="42"/>
      <c r="BS75" s="42"/>
      <c r="BT75" s="44"/>
      <c r="BU75" s="44"/>
    </row>
    <row r="76" spans="1:73" s="48" customFormat="1" ht="180" x14ac:dyDescent="0.25">
      <c r="A76" s="44"/>
      <c r="B76" s="96" t="s">
        <v>36</v>
      </c>
      <c r="C76" s="102" t="s">
        <v>42</v>
      </c>
      <c r="D76" s="118" t="s">
        <v>46</v>
      </c>
      <c r="E76" s="61" t="s">
        <v>81</v>
      </c>
      <c r="F76" s="102" t="s">
        <v>75</v>
      </c>
      <c r="G76" s="96" t="s">
        <v>50</v>
      </c>
      <c r="H76" s="147" t="s">
        <v>305</v>
      </c>
      <c r="I76" s="152" t="s">
        <v>306</v>
      </c>
      <c r="J76" s="148">
        <v>20427249485</v>
      </c>
      <c r="K76" s="148">
        <v>0.2</v>
      </c>
      <c r="L76" s="119"/>
      <c r="M76" s="55" t="s">
        <v>307</v>
      </c>
      <c r="N76" s="55" t="s">
        <v>308</v>
      </c>
      <c r="O76" s="62">
        <v>44216</v>
      </c>
      <c r="P76" s="62">
        <v>44561</v>
      </c>
      <c r="Q76" s="60">
        <f>1911553000+1500000000+4088447000</f>
        <v>7500000000</v>
      </c>
      <c r="R76" s="100">
        <v>0.03</v>
      </c>
      <c r="S76" s="101"/>
      <c r="T76" s="101"/>
      <c r="U76" s="101"/>
      <c r="V76" s="100">
        <v>7.0000000000000007E-2</v>
      </c>
      <c r="W76" s="101"/>
      <c r="X76" s="101"/>
      <c r="Y76" s="101"/>
      <c r="Z76" s="100">
        <v>0.09</v>
      </c>
      <c r="AA76" s="101"/>
      <c r="AB76" s="101"/>
      <c r="AC76" s="101"/>
      <c r="AD76" s="100">
        <v>0.09</v>
      </c>
      <c r="AE76" s="101"/>
      <c r="AF76" s="101"/>
      <c r="AG76" s="101"/>
      <c r="AH76" s="100">
        <v>0.09</v>
      </c>
      <c r="AI76" s="101"/>
      <c r="AJ76" s="101"/>
      <c r="AK76" s="101"/>
      <c r="AL76" s="100">
        <v>0.09</v>
      </c>
      <c r="AM76" s="101"/>
      <c r="AN76" s="101"/>
      <c r="AO76" s="101"/>
      <c r="AP76" s="100">
        <v>0.09</v>
      </c>
      <c r="AQ76" s="101"/>
      <c r="AR76" s="101"/>
      <c r="AS76" s="101"/>
      <c r="AT76" s="100">
        <v>0.09</v>
      </c>
      <c r="AU76" s="101"/>
      <c r="AV76" s="101"/>
      <c r="AW76" s="101"/>
      <c r="AX76" s="100">
        <v>0.09</v>
      </c>
      <c r="AY76" s="101"/>
      <c r="AZ76" s="101"/>
      <c r="BA76" s="101"/>
      <c r="BB76" s="100">
        <v>0.09</v>
      </c>
      <c r="BC76" s="101"/>
      <c r="BD76" s="101"/>
      <c r="BE76" s="101"/>
      <c r="BF76" s="100">
        <v>0.09</v>
      </c>
      <c r="BG76" s="101"/>
      <c r="BH76" s="101"/>
      <c r="BI76" s="101"/>
      <c r="BJ76" s="100">
        <v>0.09</v>
      </c>
      <c r="BK76" s="101"/>
      <c r="BL76" s="101"/>
      <c r="BM76" s="101"/>
      <c r="BN76" s="101"/>
      <c r="BO76" s="101"/>
      <c r="BP76" s="101"/>
      <c r="BQ76" s="58"/>
      <c r="BR76" s="42"/>
      <c r="BS76" s="42"/>
      <c r="BT76" s="44"/>
      <c r="BU76" s="44"/>
    </row>
    <row r="77" spans="1:73" s="48" customFormat="1" ht="53.25" customHeight="1" x14ac:dyDescent="0.25">
      <c r="A77" s="44"/>
      <c r="B77" s="96" t="s">
        <v>36</v>
      </c>
      <c r="C77" s="102" t="s">
        <v>42</v>
      </c>
      <c r="D77" s="118" t="s">
        <v>46</v>
      </c>
      <c r="E77" s="61" t="s">
        <v>81</v>
      </c>
      <c r="F77" s="102" t="s">
        <v>75</v>
      </c>
      <c r="G77" s="96" t="s">
        <v>50</v>
      </c>
      <c r="H77" s="147"/>
      <c r="I77" s="153" t="s">
        <v>191</v>
      </c>
      <c r="J77" s="148"/>
      <c r="K77" s="148"/>
      <c r="L77" s="119"/>
      <c r="M77" s="55" t="s">
        <v>309</v>
      </c>
      <c r="N77" s="55" t="s">
        <v>308</v>
      </c>
      <c r="O77" s="62">
        <v>44216</v>
      </c>
      <c r="P77" s="62">
        <v>44561</v>
      </c>
      <c r="Q77" s="60">
        <v>8000000000</v>
      </c>
      <c r="R77" s="100">
        <v>0.03</v>
      </c>
      <c r="S77" s="101"/>
      <c r="T77" s="101"/>
      <c r="U77" s="101"/>
      <c r="V77" s="100">
        <v>7.0000000000000007E-2</v>
      </c>
      <c r="W77" s="101"/>
      <c r="X77" s="101"/>
      <c r="Y77" s="101"/>
      <c r="Z77" s="100">
        <v>0.09</v>
      </c>
      <c r="AA77" s="101"/>
      <c r="AB77" s="101"/>
      <c r="AC77" s="101"/>
      <c r="AD77" s="100">
        <v>0.09</v>
      </c>
      <c r="AE77" s="101"/>
      <c r="AF77" s="101"/>
      <c r="AG77" s="101"/>
      <c r="AH77" s="100">
        <v>0.09</v>
      </c>
      <c r="AI77" s="101"/>
      <c r="AJ77" s="101"/>
      <c r="AK77" s="101"/>
      <c r="AL77" s="100">
        <v>0.09</v>
      </c>
      <c r="AM77" s="101"/>
      <c r="AN77" s="101"/>
      <c r="AO77" s="101"/>
      <c r="AP77" s="100">
        <v>0.09</v>
      </c>
      <c r="AQ77" s="101"/>
      <c r="AR77" s="101"/>
      <c r="AS77" s="101"/>
      <c r="AT77" s="100">
        <v>0.09</v>
      </c>
      <c r="AU77" s="101"/>
      <c r="AV77" s="101"/>
      <c r="AW77" s="101"/>
      <c r="AX77" s="100">
        <v>0.09</v>
      </c>
      <c r="AY77" s="101"/>
      <c r="AZ77" s="101"/>
      <c r="BA77" s="101"/>
      <c r="BB77" s="100">
        <v>0.09</v>
      </c>
      <c r="BC77" s="101"/>
      <c r="BD77" s="101"/>
      <c r="BE77" s="101"/>
      <c r="BF77" s="100">
        <v>0.09</v>
      </c>
      <c r="BG77" s="101"/>
      <c r="BH77" s="101"/>
      <c r="BI77" s="101"/>
      <c r="BJ77" s="100">
        <v>0.09</v>
      </c>
      <c r="BK77" s="101"/>
      <c r="BL77" s="101"/>
      <c r="BM77" s="101"/>
      <c r="BN77" s="101"/>
      <c r="BO77" s="101"/>
      <c r="BP77" s="101"/>
      <c r="BQ77" s="58"/>
      <c r="BR77" s="42"/>
      <c r="BS77" s="42"/>
      <c r="BT77" s="44"/>
      <c r="BU77" s="44"/>
    </row>
    <row r="78" spans="1:73" s="48" customFormat="1" ht="120" x14ac:dyDescent="0.25">
      <c r="A78" s="44"/>
      <c r="B78" s="96" t="s">
        <v>36</v>
      </c>
      <c r="C78" s="102" t="s">
        <v>42</v>
      </c>
      <c r="D78" s="118" t="s">
        <v>46</v>
      </c>
      <c r="E78" s="61" t="s">
        <v>81</v>
      </c>
      <c r="F78" s="102" t="s">
        <v>75</v>
      </c>
      <c r="G78" s="96" t="s">
        <v>50</v>
      </c>
      <c r="H78" s="147"/>
      <c r="I78" s="153" t="s">
        <v>310</v>
      </c>
      <c r="J78" s="148"/>
      <c r="K78" s="148"/>
      <c r="L78" s="119"/>
      <c r="M78" s="55" t="s">
        <v>311</v>
      </c>
      <c r="N78" s="55" t="s">
        <v>308</v>
      </c>
      <c r="O78" s="62">
        <v>44216</v>
      </c>
      <c r="P78" s="62">
        <v>44561</v>
      </c>
      <c r="Q78" s="60">
        <v>482556098</v>
      </c>
      <c r="R78" s="100">
        <v>0.03</v>
      </c>
      <c r="S78" s="101"/>
      <c r="T78" s="101"/>
      <c r="U78" s="101"/>
      <c r="V78" s="100">
        <v>7.0000000000000007E-2</v>
      </c>
      <c r="W78" s="101"/>
      <c r="X78" s="101"/>
      <c r="Y78" s="101"/>
      <c r="Z78" s="100">
        <v>0.09</v>
      </c>
      <c r="AA78" s="101"/>
      <c r="AB78" s="101"/>
      <c r="AC78" s="101"/>
      <c r="AD78" s="100">
        <v>0.09</v>
      </c>
      <c r="AE78" s="101"/>
      <c r="AF78" s="101"/>
      <c r="AG78" s="101"/>
      <c r="AH78" s="100">
        <v>0.09</v>
      </c>
      <c r="AI78" s="101"/>
      <c r="AJ78" s="101"/>
      <c r="AK78" s="101"/>
      <c r="AL78" s="100">
        <v>0.09</v>
      </c>
      <c r="AM78" s="101"/>
      <c r="AN78" s="101"/>
      <c r="AO78" s="101"/>
      <c r="AP78" s="100">
        <v>0.09</v>
      </c>
      <c r="AQ78" s="101"/>
      <c r="AR78" s="101"/>
      <c r="AS78" s="101"/>
      <c r="AT78" s="100">
        <v>0.09</v>
      </c>
      <c r="AU78" s="101"/>
      <c r="AV78" s="101"/>
      <c r="AW78" s="101"/>
      <c r="AX78" s="100">
        <v>0.09</v>
      </c>
      <c r="AY78" s="101"/>
      <c r="AZ78" s="101"/>
      <c r="BA78" s="101"/>
      <c r="BB78" s="100">
        <v>0.09</v>
      </c>
      <c r="BC78" s="101"/>
      <c r="BD78" s="101"/>
      <c r="BE78" s="101"/>
      <c r="BF78" s="100">
        <v>0.09</v>
      </c>
      <c r="BG78" s="101"/>
      <c r="BH78" s="101"/>
      <c r="BI78" s="101"/>
      <c r="BJ78" s="100">
        <v>0.09</v>
      </c>
      <c r="BK78" s="101"/>
      <c r="BL78" s="101"/>
      <c r="BM78" s="101"/>
      <c r="BN78" s="101"/>
      <c r="BO78" s="101"/>
      <c r="BP78" s="101"/>
      <c r="BQ78" s="58"/>
      <c r="BR78" s="42"/>
      <c r="BS78" s="42"/>
      <c r="BT78" s="44"/>
      <c r="BU78" s="44"/>
    </row>
    <row r="79" spans="1:73" s="48" customFormat="1" ht="120" x14ac:dyDescent="0.25">
      <c r="A79" s="44"/>
      <c r="B79" s="96" t="s">
        <v>36</v>
      </c>
      <c r="C79" s="102" t="s">
        <v>42</v>
      </c>
      <c r="D79" s="118" t="s">
        <v>46</v>
      </c>
      <c r="E79" s="61" t="s">
        <v>81</v>
      </c>
      <c r="F79" s="102" t="s">
        <v>75</v>
      </c>
      <c r="G79" s="96" t="s">
        <v>50</v>
      </c>
      <c r="H79" s="147"/>
      <c r="I79" s="153" t="s">
        <v>192</v>
      </c>
      <c r="J79" s="148"/>
      <c r="K79" s="148"/>
      <c r="L79" s="119"/>
      <c r="M79" s="55" t="s">
        <v>312</v>
      </c>
      <c r="N79" s="55" t="s">
        <v>308</v>
      </c>
      <c r="O79" s="62">
        <v>44216</v>
      </c>
      <c r="P79" s="62">
        <v>44561</v>
      </c>
      <c r="Q79" s="60">
        <v>4444693387</v>
      </c>
      <c r="R79" s="100">
        <v>0.03</v>
      </c>
      <c r="S79" s="101"/>
      <c r="T79" s="101"/>
      <c r="U79" s="101"/>
      <c r="V79" s="100">
        <v>7.0000000000000007E-2</v>
      </c>
      <c r="W79" s="101"/>
      <c r="X79" s="101"/>
      <c r="Y79" s="101"/>
      <c r="Z79" s="100">
        <v>0.09</v>
      </c>
      <c r="AA79" s="101"/>
      <c r="AB79" s="101"/>
      <c r="AC79" s="101"/>
      <c r="AD79" s="100">
        <v>0.09</v>
      </c>
      <c r="AE79" s="101"/>
      <c r="AF79" s="101"/>
      <c r="AG79" s="101"/>
      <c r="AH79" s="100">
        <v>0.09</v>
      </c>
      <c r="AI79" s="101"/>
      <c r="AJ79" s="101"/>
      <c r="AK79" s="101"/>
      <c r="AL79" s="100">
        <v>0.09</v>
      </c>
      <c r="AM79" s="101"/>
      <c r="AN79" s="101"/>
      <c r="AO79" s="101"/>
      <c r="AP79" s="100">
        <v>0.09</v>
      </c>
      <c r="AQ79" s="101"/>
      <c r="AR79" s="101"/>
      <c r="AS79" s="101"/>
      <c r="AT79" s="100">
        <v>0.09</v>
      </c>
      <c r="AU79" s="101"/>
      <c r="AV79" s="101"/>
      <c r="AW79" s="101"/>
      <c r="AX79" s="100">
        <v>0.09</v>
      </c>
      <c r="AY79" s="101"/>
      <c r="AZ79" s="101"/>
      <c r="BA79" s="101"/>
      <c r="BB79" s="100">
        <v>0.09</v>
      </c>
      <c r="BC79" s="101"/>
      <c r="BD79" s="101"/>
      <c r="BE79" s="101"/>
      <c r="BF79" s="100">
        <v>0.09</v>
      </c>
      <c r="BG79" s="101"/>
      <c r="BH79" s="101"/>
      <c r="BI79" s="101"/>
      <c r="BJ79" s="100">
        <v>0.09</v>
      </c>
      <c r="BK79" s="101"/>
      <c r="BL79" s="101"/>
      <c r="BM79" s="101"/>
      <c r="BN79" s="101"/>
      <c r="BO79" s="101"/>
      <c r="BP79" s="101"/>
      <c r="BQ79" s="58"/>
      <c r="BR79" s="42"/>
      <c r="BS79" s="42"/>
      <c r="BT79" s="44"/>
      <c r="BU79" s="44"/>
    </row>
    <row r="80" spans="1:73" s="48" customFormat="1" ht="75" x14ac:dyDescent="0.25">
      <c r="A80" s="44"/>
      <c r="B80" s="118" t="s">
        <v>38</v>
      </c>
      <c r="C80" s="118"/>
      <c r="D80" s="118"/>
      <c r="E80" s="119"/>
      <c r="F80" s="118"/>
      <c r="G80" s="119" t="s">
        <v>61</v>
      </c>
      <c r="H80" s="118" t="s">
        <v>193</v>
      </c>
      <c r="I80" s="118" t="s">
        <v>196</v>
      </c>
      <c r="J80" s="85">
        <v>0</v>
      </c>
      <c r="K80" s="86">
        <v>0.05</v>
      </c>
      <c r="L80" s="119"/>
      <c r="M80" s="118" t="s">
        <v>199</v>
      </c>
      <c r="N80" s="118" t="s">
        <v>172</v>
      </c>
      <c r="O80" s="68"/>
      <c r="P80" s="68"/>
      <c r="Q80" s="85">
        <v>0</v>
      </c>
      <c r="R80" s="86">
        <v>0</v>
      </c>
      <c r="S80" s="119"/>
      <c r="T80" s="119"/>
      <c r="U80" s="119"/>
      <c r="V80" s="86">
        <v>0</v>
      </c>
      <c r="W80" s="119"/>
      <c r="X80" s="119"/>
      <c r="Y80" s="119"/>
      <c r="Z80" s="86">
        <v>0</v>
      </c>
      <c r="AA80" s="119"/>
      <c r="AB80" s="119"/>
      <c r="AC80" s="119"/>
      <c r="AD80" s="86">
        <v>0</v>
      </c>
      <c r="AE80" s="119"/>
      <c r="AF80" s="119"/>
      <c r="AG80" s="119"/>
      <c r="AH80" s="86">
        <v>0</v>
      </c>
      <c r="AI80" s="119"/>
      <c r="AJ80" s="119"/>
      <c r="AK80" s="119"/>
      <c r="AL80" s="86">
        <v>0</v>
      </c>
      <c r="AM80" s="119"/>
      <c r="AN80" s="119"/>
      <c r="AO80" s="119"/>
      <c r="AP80" s="86"/>
      <c r="AQ80" s="119"/>
      <c r="AR80" s="119"/>
      <c r="AS80" s="119"/>
      <c r="AT80" s="86">
        <v>0</v>
      </c>
      <c r="AU80" s="119"/>
      <c r="AV80" s="119"/>
      <c r="AW80" s="119"/>
      <c r="AX80" s="86">
        <v>0</v>
      </c>
      <c r="AY80" s="119"/>
      <c r="AZ80" s="119"/>
      <c r="BA80" s="119"/>
      <c r="BB80" s="86">
        <v>0.3</v>
      </c>
      <c r="BC80" s="119"/>
      <c r="BD80" s="119"/>
      <c r="BE80" s="119"/>
      <c r="BF80" s="86">
        <v>0.3</v>
      </c>
      <c r="BG80" s="119"/>
      <c r="BH80" s="119"/>
      <c r="BI80" s="119"/>
      <c r="BJ80" s="86">
        <v>0.4</v>
      </c>
      <c r="BK80" s="119"/>
      <c r="BL80" s="119"/>
      <c r="BM80" s="119"/>
      <c r="BN80" s="119"/>
      <c r="BO80" s="119"/>
      <c r="BP80" s="119"/>
      <c r="BQ80" s="54"/>
      <c r="BR80" s="42"/>
      <c r="BS80" s="42"/>
      <c r="BT80" s="44"/>
      <c r="BU80" s="44"/>
    </row>
    <row r="81" spans="1:73" s="48" customFormat="1" ht="75" x14ac:dyDescent="0.25">
      <c r="A81" s="44"/>
      <c r="B81" s="123" t="s">
        <v>38</v>
      </c>
      <c r="C81" s="118" t="s">
        <v>43</v>
      </c>
      <c r="D81" s="118" t="s">
        <v>48</v>
      </c>
      <c r="E81" s="119" t="s">
        <v>83</v>
      </c>
      <c r="F81" s="118"/>
      <c r="G81" s="119" t="s">
        <v>50</v>
      </c>
      <c r="H81" s="118" t="s">
        <v>194</v>
      </c>
      <c r="I81" s="118" t="s">
        <v>197</v>
      </c>
      <c r="J81" s="64">
        <v>1505183000</v>
      </c>
      <c r="K81" s="65">
        <v>0.2</v>
      </c>
      <c r="L81" s="119"/>
      <c r="M81" s="118" t="s">
        <v>200</v>
      </c>
      <c r="N81" s="118" t="s">
        <v>202</v>
      </c>
      <c r="O81" s="66">
        <v>44197</v>
      </c>
      <c r="P81" s="66">
        <v>44561</v>
      </c>
      <c r="Q81" s="64">
        <f>+J81</f>
        <v>1505183000</v>
      </c>
      <c r="R81" s="86">
        <v>0.08</v>
      </c>
      <c r="S81" s="119"/>
      <c r="T81" s="119"/>
      <c r="U81" s="119"/>
      <c r="V81" s="86">
        <v>0.08</v>
      </c>
      <c r="W81" s="119"/>
      <c r="X81" s="119"/>
      <c r="Y81" s="119"/>
      <c r="Z81" s="86">
        <v>0.08</v>
      </c>
      <c r="AA81" s="119"/>
      <c r="AB81" s="119"/>
      <c r="AC81" s="119"/>
      <c r="AD81" s="86">
        <v>0.08</v>
      </c>
      <c r="AE81" s="119"/>
      <c r="AF81" s="119"/>
      <c r="AG81" s="119"/>
      <c r="AH81" s="86">
        <v>0.08</v>
      </c>
      <c r="AI81" s="119"/>
      <c r="AJ81" s="119"/>
      <c r="AK81" s="119"/>
      <c r="AL81" s="86">
        <v>0.08</v>
      </c>
      <c r="AM81" s="119"/>
      <c r="AN81" s="119"/>
      <c r="AO81" s="119"/>
      <c r="AP81" s="86">
        <v>0.08</v>
      </c>
      <c r="AQ81" s="119"/>
      <c r="AR81" s="119"/>
      <c r="AS81" s="119"/>
      <c r="AT81" s="86">
        <v>0.08</v>
      </c>
      <c r="AU81" s="119"/>
      <c r="AV81" s="119"/>
      <c r="AW81" s="119"/>
      <c r="AX81" s="86">
        <v>0.08</v>
      </c>
      <c r="AY81" s="119"/>
      <c r="AZ81" s="119"/>
      <c r="BA81" s="119"/>
      <c r="BB81" s="69">
        <v>0.08</v>
      </c>
      <c r="BC81" s="119"/>
      <c r="BD81" s="119"/>
      <c r="BE81" s="119"/>
      <c r="BF81" s="69">
        <v>0.08</v>
      </c>
      <c r="BG81" s="119"/>
      <c r="BH81" s="119"/>
      <c r="BI81" s="119"/>
      <c r="BJ81" s="69">
        <v>0.12</v>
      </c>
      <c r="BK81" s="119"/>
      <c r="BL81" s="119"/>
      <c r="BM81" s="119"/>
      <c r="BN81" s="119"/>
      <c r="BO81" s="119"/>
      <c r="BP81" s="119"/>
      <c r="BQ81" s="54"/>
      <c r="BR81" s="42"/>
      <c r="BS81" s="42"/>
      <c r="BT81" s="44"/>
      <c r="BU81" s="44"/>
    </row>
    <row r="82" spans="1:73" s="48" customFormat="1" ht="180" x14ac:dyDescent="0.25">
      <c r="A82" s="44"/>
      <c r="B82" s="123" t="s">
        <v>38</v>
      </c>
      <c r="C82" s="118" t="s">
        <v>43</v>
      </c>
      <c r="D82" s="118" t="s">
        <v>48</v>
      </c>
      <c r="E82" s="119" t="s">
        <v>83</v>
      </c>
      <c r="F82" s="118" t="s">
        <v>76</v>
      </c>
      <c r="G82" s="119" t="s">
        <v>50</v>
      </c>
      <c r="H82" s="118" t="s">
        <v>195</v>
      </c>
      <c r="I82" s="118" t="s">
        <v>198</v>
      </c>
      <c r="J82" s="64">
        <v>583329000</v>
      </c>
      <c r="K82" s="65">
        <v>0.15</v>
      </c>
      <c r="L82" s="119"/>
      <c r="M82" s="118" t="s">
        <v>332</v>
      </c>
      <c r="N82" s="118" t="s">
        <v>203</v>
      </c>
      <c r="O82" s="66">
        <v>44377</v>
      </c>
      <c r="P82" s="66">
        <v>44561</v>
      </c>
      <c r="Q82" s="64">
        <f>+J82</f>
        <v>583329000</v>
      </c>
      <c r="R82" s="86"/>
      <c r="S82" s="119"/>
      <c r="T82" s="119"/>
      <c r="U82" s="119"/>
      <c r="V82" s="86"/>
      <c r="W82" s="119"/>
      <c r="X82" s="119"/>
      <c r="Y82" s="119"/>
      <c r="Z82" s="86"/>
      <c r="AA82" s="119"/>
      <c r="AB82" s="119"/>
      <c r="AC82" s="119"/>
      <c r="AD82" s="86"/>
      <c r="AE82" s="119"/>
      <c r="AF82" s="119"/>
      <c r="AG82" s="119"/>
      <c r="AH82" s="86"/>
      <c r="AI82" s="119"/>
      <c r="AJ82" s="119"/>
      <c r="AK82" s="119"/>
      <c r="AL82" s="86">
        <v>0.5</v>
      </c>
      <c r="AM82" s="119"/>
      <c r="AN82" s="119"/>
      <c r="AO82" s="119"/>
      <c r="AP82" s="86"/>
      <c r="AQ82" s="119"/>
      <c r="AR82" s="119"/>
      <c r="AS82" s="119"/>
      <c r="AT82" s="86"/>
      <c r="AU82" s="119"/>
      <c r="AV82" s="119"/>
      <c r="AW82" s="119"/>
      <c r="AX82" s="86"/>
      <c r="AY82" s="119"/>
      <c r="AZ82" s="119"/>
      <c r="BA82" s="119"/>
      <c r="BB82" s="69"/>
      <c r="BC82" s="119"/>
      <c r="BD82" s="119"/>
      <c r="BE82" s="119"/>
      <c r="BF82" s="69"/>
      <c r="BG82" s="119"/>
      <c r="BH82" s="119"/>
      <c r="BI82" s="119"/>
      <c r="BJ82" s="69">
        <v>0.5</v>
      </c>
      <c r="BK82" s="119"/>
      <c r="BL82" s="119"/>
      <c r="BM82" s="119"/>
      <c r="BN82" s="119"/>
      <c r="BO82" s="119"/>
      <c r="BP82" s="119"/>
      <c r="BQ82" s="54"/>
      <c r="BR82" s="42"/>
      <c r="BS82" s="42"/>
      <c r="BT82" s="44"/>
      <c r="BU82" s="44"/>
    </row>
    <row r="83" spans="1:73" s="48" customFormat="1" ht="105" x14ac:dyDescent="0.25">
      <c r="A83" s="44"/>
      <c r="B83" s="118" t="s">
        <v>38</v>
      </c>
      <c r="C83" s="118" t="s">
        <v>42</v>
      </c>
      <c r="D83" s="118" t="s">
        <v>46</v>
      </c>
      <c r="E83" s="119" t="s">
        <v>83</v>
      </c>
      <c r="F83" s="118" t="s">
        <v>76</v>
      </c>
      <c r="G83" s="119" t="s">
        <v>50</v>
      </c>
      <c r="H83" s="67" t="s">
        <v>333</v>
      </c>
      <c r="I83" s="118" t="s">
        <v>334</v>
      </c>
      <c r="J83" s="64">
        <v>5838000000</v>
      </c>
      <c r="K83" s="65">
        <v>0.15</v>
      </c>
      <c r="L83" s="119"/>
      <c r="M83" s="118" t="s">
        <v>335</v>
      </c>
      <c r="N83" s="118" t="s">
        <v>204</v>
      </c>
      <c r="O83" s="66">
        <v>44197</v>
      </c>
      <c r="P83" s="66">
        <v>44561</v>
      </c>
      <c r="Q83" s="64">
        <v>5838000000</v>
      </c>
      <c r="R83" s="86">
        <v>0.08</v>
      </c>
      <c r="S83" s="119"/>
      <c r="T83" s="119"/>
      <c r="U83" s="119"/>
      <c r="V83" s="86">
        <v>0.08</v>
      </c>
      <c r="W83" s="119"/>
      <c r="X83" s="119"/>
      <c r="Y83" s="119"/>
      <c r="Z83" s="86">
        <v>0.08</v>
      </c>
      <c r="AA83" s="119"/>
      <c r="AB83" s="119"/>
      <c r="AC83" s="119"/>
      <c r="AD83" s="86">
        <v>0.08</v>
      </c>
      <c r="AE83" s="119"/>
      <c r="AF83" s="119"/>
      <c r="AG83" s="119"/>
      <c r="AH83" s="86">
        <v>0.08</v>
      </c>
      <c r="AI83" s="119"/>
      <c r="AJ83" s="119"/>
      <c r="AK83" s="119"/>
      <c r="AL83" s="86">
        <v>0.08</v>
      </c>
      <c r="AM83" s="119"/>
      <c r="AN83" s="119"/>
      <c r="AO83" s="119"/>
      <c r="AP83" s="86">
        <v>0.08</v>
      </c>
      <c r="AQ83" s="119"/>
      <c r="AR83" s="119"/>
      <c r="AS83" s="119"/>
      <c r="AT83" s="86">
        <v>0.08</v>
      </c>
      <c r="AU83" s="119"/>
      <c r="AV83" s="119"/>
      <c r="AW83" s="119"/>
      <c r="AX83" s="86">
        <v>0.08</v>
      </c>
      <c r="AY83" s="119"/>
      <c r="AZ83" s="119"/>
      <c r="BA83" s="119"/>
      <c r="BB83" s="69">
        <v>0.08</v>
      </c>
      <c r="BC83" s="119"/>
      <c r="BD83" s="119"/>
      <c r="BE83" s="119"/>
      <c r="BF83" s="69">
        <v>0.08</v>
      </c>
      <c r="BG83" s="119"/>
      <c r="BH83" s="119"/>
      <c r="BI83" s="119"/>
      <c r="BJ83" s="69">
        <v>0.12</v>
      </c>
      <c r="BK83" s="119"/>
      <c r="BL83" s="119"/>
      <c r="BM83" s="119"/>
      <c r="BN83" s="119"/>
      <c r="BO83" s="119"/>
      <c r="BP83" s="119"/>
      <c r="BQ83" s="54"/>
      <c r="BR83" s="42"/>
      <c r="BS83" s="42"/>
      <c r="BT83" s="44"/>
      <c r="BU83" s="44"/>
    </row>
    <row r="84" spans="1:73" s="48" customFormat="1" ht="105" x14ac:dyDescent="0.25">
      <c r="A84" s="44"/>
      <c r="B84" s="118" t="s">
        <v>38</v>
      </c>
      <c r="C84" s="118" t="s">
        <v>42</v>
      </c>
      <c r="D84" s="118" t="s">
        <v>46</v>
      </c>
      <c r="E84" s="119" t="s">
        <v>84</v>
      </c>
      <c r="F84" s="118" t="s">
        <v>74</v>
      </c>
      <c r="G84" s="119" t="s">
        <v>50</v>
      </c>
      <c r="H84" s="67" t="s">
        <v>341</v>
      </c>
      <c r="I84" s="118" t="s">
        <v>336</v>
      </c>
      <c r="J84" s="64">
        <v>1000000000</v>
      </c>
      <c r="K84" s="65">
        <v>0.15</v>
      </c>
      <c r="L84" s="119"/>
      <c r="M84" s="118" t="s">
        <v>335</v>
      </c>
      <c r="N84" s="118" t="s">
        <v>204</v>
      </c>
      <c r="O84" s="66">
        <v>44197</v>
      </c>
      <c r="P84" s="66">
        <v>44561</v>
      </c>
      <c r="Q84" s="85">
        <f>+J84</f>
        <v>1000000000</v>
      </c>
      <c r="R84" s="86">
        <v>0.08</v>
      </c>
      <c r="S84" s="119"/>
      <c r="T84" s="119"/>
      <c r="U84" s="119"/>
      <c r="V84" s="86">
        <v>0.08</v>
      </c>
      <c r="W84" s="119"/>
      <c r="X84" s="119"/>
      <c r="Y84" s="119"/>
      <c r="Z84" s="86">
        <v>0.08</v>
      </c>
      <c r="AA84" s="119"/>
      <c r="AB84" s="119"/>
      <c r="AC84" s="119"/>
      <c r="AD84" s="86">
        <v>0.08</v>
      </c>
      <c r="AE84" s="119"/>
      <c r="AF84" s="119"/>
      <c r="AG84" s="119"/>
      <c r="AH84" s="86">
        <v>0.08</v>
      </c>
      <c r="AI84" s="119"/>
      <c r="AJ84" s="119"/>
      <c r="AK84" s="119"/>
      <c r="AL84" s="86">
        <v>0.08</v>
      </c>
      <c r="AM84" s="119"/>
      <c r="AN84" s="119"/>
      <c r="AO84" s="119"/>
      <c r="AP84" s="86">
        <v>0.08</v>
      </c>
      <c r="AQ84" s="119"/>
      <c r="AR84" s="119"/>
      <c r="AS84" s="119"/>
      <c r="AT84" s="86">
        <v>0.08</v>
      </c>
      <c r="AU84" s="119"/>
      <c r="AV84" s="119"/>
      <c r="AW84" s="119"/>
      <c r="AX84" s="86">
        <v>0.08</v>
      </c>
      <c r="AY84" s="119"/>
      <c r="AZ84" s="119"/>
      <c r="BA84" s="119"/>
      <c r="BB84" s="69">
        <v>0.08</v>
      </c>
      <c r="BC84" s="119"/>
      <c r="BD84" s="119"/>
      <c r="BE84" s="119"/>
      <c r="BF84" s="69">
        <v>0.08</v>
      </c>
      <c r="BG84" s="119"/>
      <c r="BH84" s="119"/>
      <c r="BI84" s="119"/>
      <c r="BJ84" s="69">
        <v>0.12</v>
      </c>
      <c r="BK84" s="119"/>
      <c r="BL84" s="119"/>
      <c r="BM84" s="119"/>
      <c r="BN84" s="119"/>
      <c r="BO84" s="119"/>
      <c r="BP84" s="119"/>
      <c r="BQ84" s="54"/>
      <c r="BR84" s="42"/>
      <c r="BS84" s="42"/>
      <c r="BT84" s="44"/>
      <c r="BU84" s="44"/>
    </row>
    <row r="85" spans="1:73" s="48" customFormat="1" ht="105" x14ac:dyDescent="0.25">
      <c r="A85" s="44"/>
      <c r="B85" s="118" t="s">
        <v>38</v>
      </c>
      <c r="C85" s="118" t="s">
        <v>42</v>
      </c>
      <c r="D85" s="118" t="s">
        <v>46</v>
      </c>
      <c r="E85" s="119" t="s">
        <v>84</v>
      </c>
      <c r="F85" s="118" t="s">
        <v>74</v>
      </c>
      <c r="G85" s="119" t="s">
        <v>50</v>
      </c>
      <c r="H85" s="67" t="s">
        <v>337</v>
      </c>
      <c r="I85" s="118" t="s">
        <v>338</v>
      </c>
      <c r="J85" s="64">
        <v>3466151000</v>
      </c>
      <c r="K85" s="65">
        <v>0.15</v>
      </c>
      <c r="L85" s="119"/>
      <c r="M85" s="118" t="s">
        <v>339</v>
      </c>
      <c r="N85" s="118" t="s">
        <v>340</v>
      </c>
      <c r="O85" s="66">
        <v>44197</v>
      </c>
      <c r="P85" s="66">
        <v>44561</v>
      </c>
      <c r="Q85" s="85">
        <f>+J85</f>
        <v>3466151000</v>
      </c>
      <c r="R85" s="86">
        <v>0</v>
      </c>
      <c r="S85" s="119"/>
      <c r="T85" s="119"/>
      <c r="U85" s="119"/>
      <c r="V85" s="86">
        <v>0</v>
      </c>
      <c r="W85" s="119"/>
      <c r="X85" s="119"/>
      <c r="Y85" s="119"/>
      <c r="Z85" s="86">
        <v>0.25</v>
      </c>
      <c r="AA85" s="119"/>
      <c r="AB85" s="119"/>
      <c r="AC85" s="119"/>
      <c r="AD85" s="86">
        <v>0</v>
      </c>
      <c r="AE85" s="119"/>
      <c r="AF85" s="119"/>
      <c r="AG85" s="119"/>
      <c r="AH85" s="86">
        <v>0</v>
      </c>
      <c r="AI85" s="119"/>
      <c r="AJ85" s="119"/>
      <c r="AK85" s="119"/>
      <c r="AL85" s="86">
        <v>0.25</v>
      </c>
      <c r="AM85" s="119"/>
      <c r="AN85" s="119"/>
      <c r="AO85" s="119"/>
      <c r="AP85" s="86">
        <v>0</v>
      </c>
      <c r="AQ85" s="119"/>
      <c r="AR85" s="119"/>
      <c r="AS85" s="119"/>
      <c r="AT85" s="86">
        <v>0</v>
      </c>
      <c r="AU85" s="119"/>
      <c r="AV85" s="119"/>
      <c r="AW85" s="119"/>
      <c r="AX85" s="86">
        <v>0.25</v>
      </c>
      <c r="AY85" s="119"/>
      <c r="AZ85" s="119"/>
      <c r="BA85" s="119"/>
      <c r="BB85" s="69">
        <v>0</v>
      </c>
      <c r="BC85" s="119"/>
      <c r="BD85" s="119"/>
      <c r="BE85" s="119"/>
      <c r="BF85" s="69">
        <v>0</v>
      </c>
      <c r="BG85" s="119"/>
      <c r="BH85" s="119"/>
      <c r="BI85" s="119"/>
      <c r="BJ85" s="69">
        <v>0.25</v>
      </c>
      <c r="BK85" s="119"/>
      <c r="BL85" s="119"/>
      <c r="BM85" s="119"/>
      <c r="BN85" s="119"/>
      <c r="BO85" s="119"/>
      <c r="BP85" s="119"/>
      <c r="BQ85" s="54"/>
      <c r="BR85" s="42"/>
      <c r="BS85" s="42"/>
      <c r="BT85" s="44"/>
      <c r="BU85" s="44"/>
    </row>
    <row r="86" spans="1:73" s="48" customFormat="1" ht="105" x14ac:dyDescent="0.25">
      <c r="A86" s="44"/>
      <c r="B86" s="123" t="s">
        <v>38</v>
      </c>
      <c r="C86" s="118" t="s">
        <v>42</v>
      </c>
      <c r="D86" s="118" t="s">
        <v>46</v>
      </c>
      <c r="E86" s="119" t="s">
        <v>84</v>
      </c>
      <c r="F86" s="118" t="s">
        <v>74</v>
      </c>
      <c r="G86" s="119" t="s">
        <v>50</v>
      </c>
      <c r="H86" s="118" t="s">
        <v>209</v>
      </c>
      <c r="I86" s="118" t="s">
        <v>208</v>
      </c>
      <c r="J86" s="64">
        <v>100000000</v>
      </c>
      <c r="K86" s="65">
        <v>0.15</v>
      </c>
      <c r="L86" s="118">
        <v>3396</v>
      </c>
      <c r="M86" s="118" t="s">
        <v>201</v>
      </c>
      <c r="N86" s="118" t="s">
        <v>205</v>
      </c>
      <c r="O86" s="66">
        <v>44197</v>
      </c>
      <c r="P86" s="66">
        <v>44561</v>
      </c>
      <c r="Q86" s="85">
        <f>+J86</f>
        <v>100000000</v>
      </c>
      <c r="R86" s="86">
        <v>0.08</v>
      </c>
      <c r="S86" s="119"/>
      <c r="T86" s="119"/>
      <c r="U86" s="119"/>
      <c r="V86" s="86">
        <v>0.08</v>
      </c>
      <c r="W86" s="119"/>
      <c r="X86" s="119"/>
      <c r="Y86" s="119"/>
      <c r="Z86" s="86">
        <v>0.08</v>
      </c>
      <c r="AA86" s="119"/>
      <c r="AB86" s="119"/>
      <c r="AC86" s="119"/>
      <c r="AD86" s="86">
        <v>0.08</v>
      </c>
      <c r="AE86" s="119"/>
      <c r="AF86" s="119"/>
      <c r="AG86" s="119"/>
      <c r="AH86" s="86">
        <v>0.08</v>
      </c>
      <c r="AI86" s="119"/>
      <c r="AJ86" s="119"/>
      <c r="AK86" s="119"/>
      <c r="AL86" s="86">
        <v>0.08</v>
      </c>
      <c r="AM86" s="119"/>
      <c r="AN86" s="119"/>
      <c r="AO86" s="119"/>
      <c r="AP86" s="86">
        <v>0.08</v>
      </c>
      <c r="AQ86" s="119"/>
      <c r="AR86" s="119"/>
      <c r="AS86" s="119"/>
      <c r="AT86" s="86">
        <v>0.08</v>
      </c>
      <c r="AU86" s="119"/>
      <c r="AV86" s="119"/>
      <c r="AW86" s="119"/>
      <c r="AX86" s="86">
        <v>0.08</v>
      </c>
      <c r="AY86" s="119"/>
      <c r="AZ86" s="119"/>
      <c r="BA86" s="119"/>
      <c r="BB86" s="69">
        <v>0.08</v>
      </c>
      <c r="BC86" s="119"/>
      <c r="BD86" s="119"/>
      <c r="BE86" s="119"/>
      <c r="BF86" s="69">
        <v>0.08</v>
      </c>
      <c r="BG86" s="119"/>
      <c r="BH86" s="119"/>
      <c r="BI86" s="119"/>
      <c r="BJ86" s="69">
        <v>0.12</v>
      </c>
      <c r="BK86" s="119"/>
      <c r="BL86" s="119"/>
      <c r="BM86" s="119"/>
      <c r="BN86" s="119"/>
      <c r="BO86" s="119"/>
      <c r="BP86" s="119"/>
      <c r="BQ86" s="54"/>
      <c r="BR86" s="42"/>
      <c r="BS86" s="42"/>
      <c r="BT86" s="44"/>
      <c r="BU86" s="44"/>
    </row>
    <row r="87" spans="1:73" s="48" customFormat="1" ht="90" x14ac:dyDescent="0.25">
      <c r="A87" s="44"/>
      <c r="B87" s="118" t="s">
        <v>35</v>
      </c>
      <c r="C87" s="118" t="s">
        <v>42</v>
      </c>
      <c r="D87" s="118" t="s">
        <v>47</v>
      </c>
      <c r="E87" s="131" t="s">
        <v>81</v>
      </c>
      <c r="F87" s="118" t="s">
        <v>75</v>
      </c>
      <c r="G87" s="119" t="s">
        <v>50</v>
      </c>
      <c r="H87" s="72" t="s">
        <v>217</v>
      </c>
      <c r="I87" s="72" t="s">
        <v>218</v>
      </c>
      <c r="J87" s="73">
        <v>1969799000</v>
      </c>
      <c r="K87" s="92">
        <v>5.3557234844379693E-2</v>
      </c>
      <c r="L87" s="72" t="s">
        <v>219</v>
      </c>
      <c r="M87" s="72" t="s">
        <v>220</v>
      </c>
      <c r="N87" s="72" t="s">
        <v>221</v>
      </c>
      <c r="O87" s="132">
        <v>44228</v>
      </c>
      <c r="P87" s="132">
        <v>44530</v>
      </c>
      <c r="Q87" s="133">
        <v>1969799000</v>
      </c>
      <c r="R87" s="74">
        <v>8.3333333333333329E-2</v>
      </c>
      <c r="S87" s="119"/>
      <c r="T87" s="119"/>
      <c r="U87" s="119"/>
      <c r="V87" s="74">
        <v>8.3333333333333329E-2</v>
      </c>
      <c r="W87" s="119"/>
      <c r="X87" s="119"/>
      <c r="Y87" s="119"/>
      <c r="Z87" s="74">
        <v>8.3333333333333329E-2</v>
      </c>
      <c r="AA87" s="119"/>
      <c r="AB87" s="119"/>
      <c r="AC87" s="119"/>
      <c r="AD87" s="74">
        <v>8.3333333333333329E-2</v>
      </c>
      <c r="AE87" s="119"/>
      <c r="AF87" s="119"/>
      <c r="AG87" s="119"/>
      <c r="AH87" s="74">
        <v>8.3333333333333329E-2</v>
      </c>
      <c r="AI87" s="119"/>
      <c r="AJ87" s="119"/>
      <c r="AK87" s="119"/>
      <c r="AL87" s="74">
        <v>8.3333333333333329E-2</v>
      </c>
      <c r="AM87" s="119"/>
      <c r="AN87" s="119"/>
      <c r="AO87" s="119"/>
      <c r="AP87" s="74">
        <v>8.3333333333333329E-2</v>
      </c>
      <c r="AQ87" s="119"/>
      <c r="AR87" s="119"/>
      <c r="AS87" s="119"/>
      <c r="AT87" s="74">
        <v>8.3333333333333329E-2</v>
      </c>
      <c r="AU87" s="119"/>
      <c r="AV87" s="119"/>
      <c r="AW87" s="119"/>
      <c r="AX87" s="74">
        <v>8.3333333333333329E-2</v>
      </c>
      <c r="AY87" s="119"/>
      <c r="AZ87" s="119"/>
      <c r="BA87" s="119"/>
      <c r="BB87" s="74">
        <v>8.3333333333333329E-2</v>
      </c>
      <c r="BC87" s="119"/>
      <c r="BD87" s="119"/>
      <c r="BE87" s="119"/>
      <c r="BF87" s="74">
        <v>8.3333333333333329E-2</v>
      </c>
      <c r="BG87" s="119"/>
      <c r="BH87" s="119"/>
      <c r="BI87" s="119"/>
      <c r="BJ87" s="74">
        <v>8.3333333333333329E-2</v>
      </c>
      <c r="BK87" s="119"/>
      <c r="BL87" s="119"/>
      <c r="BM87" s="119"/>
      <c r="BN87" s="119"/>
      <c r="BO87" s="119"/>
      <c r="BP87" s="119"/>
      <c r="BQ87" s="117"/>
      <c r="BR87" s="42"/>
      <c r="BS87" s="42"/>
      <c r="BT87" s="44"/>
      <c r="BU87" s="44"/>
    </row>
    <row r="88" spans="1:73" s="48" customFormat="1" ht="90" x14ac:dyDescent="0.25">
      <c r="A88" s="44"/>
      <c r="B88" s="118" t="s">
        <v>35</v>
      </c>
      <c r="C88" s="118" t="s">
        <v>42</v>
      </c>
      <c r="D88" s="118" t="s">
        <v>47</v>
      </c>
      <c r="E88" s="131" t="s">
        <v>81</v>
      </c>
      <c r="F88" s="118" t="s">
        <v>75</v>
      </c>
      <c r="G88" s="119" t="s">
        <v>50</v>
      </c>
      <c r="H88" s="177" t="s">
        <v>222</v>
      </c>
      <c r="I88" s="177" t="s">
        <v>223</v>
      </c>
      <c r="J88" s="178">
        <v>8600000000</v>
      </c>
      <c r="K88" s="179">
        <v>0.2338270146657935</v>
      </c>
      <c r="L88" s="177" t="s">
        <v>219</v>
      </c>
      <c r="M88" s="95" t="s">
        <v>224</v>
      </c>
      <c r="N88" s="95" t="s">
        <v>225</v>
      </c>
      <c r="O88" s="80">
        <v>44228</v>
      </c>
      <c r="P88" s="80">
        <v>44530</v>
      </c>
      <c r="Q88" s="81">
        <v>1720000000</v>
      </c>
      <c r="R88" s="75">
        <v>0</v>
      </c>
      <c r="S88" s="119"/>
      <c r="T88" s="119"/>
      <c r="U88" s="119"/>
      <c r="V88" s="75">
        <v>0</v>
      </c>
      <c r="W88" s="119"/>
      <c r="X88" s="119"/>
      <c r="Y88" s="119"/>
      <c r="Z88" s="75">
        <v>0</v>
      </c>
      <c r="AA88" s="119"/>
      <c r="AB88" s="119"/>
      <c r="AC88" s="119"/>
      <c r="AD88" s="75">
        <v>0</v>
      </c>
      <c r="AE88" s="119"/>
      <c r="AF88" s="119"/>
      <c r="AG88" s="119"/>
      <c r="AH88" s="75">
        <v>0</v>
      </c>
      <c r="AI88" s="119"/>
      <c r="AJ88" s="119"/>
      <c r="AK88" s="119"/>
      <c r="AL88" s="75">
        <v>0</v>
      </c>
      <c r="AM88" s="119"/>
      <c r="AN88" s="119"/>
      <c r="AO88" s="119"/>
      <c r="AP88" s="75">
        <v>0</v>
      </c>
      <c r="AQ88" s="119"/>
      <c r="AR88" s="119"/>
      <c r="AS88" s="119"/>
      <c r="AT88" s="75">
        <v>0</v>
      </c>
      <c r="AU88" s="119"/>
      <c r="AV88" s="119"/>
      <c r="AW88" s="119"/>
      <c r="AX88" s="75">
        <v>0</v>
      </c>
      <c r="AY88" s="119"/>
      <c r="AZ88" s="119"/>
      <c r="BA88" s="119"/>
      <c r="BB88" s="75">
        <v>0</v>
      </c>
      <c r="BC88" s="119"/>
      <c r="BD88" s="119"/>
      <c r="BE88" s="119"/>
      <c r="BF88" s="75">
        <v>1</v>
      </c>
      <c r="BG88" s="119"/>
      <c r="BH88" s="119"/>
      <c r="BI88" s="119"/>
      <c r="BJ88" s="75">
        <v>0</v>
      </c>
      <c r="BK88" s="119"/>
      <c r="BL88" s="119"/>
      <c r="BM88" s="119"/>
      <c r="BN88" s="119"/>
      <c r="BO88" s="119"/>
      <c r="BP88" s="119"/>
      <c r="BQ88" s="117"/>
      <c r="BR88" s="42"/>
      <c r="BS88" s="42"/>
      <c r="BT88" s="44"/>
      <c r="BU88" s="44"/>
    </row>
    <row r="89" spans="1:73" s="48" customFormat="1" ht="90" x14ac:dyDescent="0.25">
      <c r="A89" s="44"/>
      <c r="B89" s="118" t="s">
        <v>35</v>
      </c>
      <c r="C89" s="118" t="s">
        <v>42</v>
      </c>
      <c r="D89" s="118" t="s">
        <v>47</v>
      </c>
      <c r="E89" s="131" t="s">
        <v>81</v>
      </c>
      <c r="F89" s="118" t="s">
        <v>75</v>
      </c>
      <c r="G89" s="119" t="s">
        <v>50</v>
      </c>
      <c r="H89" s="177"/>
      <c r="I89" s="177"/>
      <c r="J89" s="178"/>
      <c r="K89" s="179"/>
      <c r="L89" s="177"/>
      <c r="M89" s="95" t="s">
        <v>226</v>
      </c>
      <c r="N89" s="95" t="s">
        <v>227</v>
      </c>
      <c r="O89" s="80">
        <v>44228</v>
      </c>
      <c r="P89" s="80">
        <v>44530</v>
      </c>
      <c r="Q89" s="81">
        <v>258000000</v>
      </c>
      <c r="R89" s="75">
        <v>0</v>
      </c>
      <c r="S89" s="119"/>
      <c r="T89" s="119"/>
      <c r="U89" s="119"/>
      <c r="V89" s="75">
        <v>0</v>
      </c>
      <c r="W89" s="119"/>
      <c r="X89" s="119"/>
      <c r="Y89" s="119"/>
      <c r="Z89" s="75">
        <v>0</v>
      </c>
      <c r="AA89" s="119"/>
      <c r="AB89" s="119"/>
      <c r="AC89" s="119"/>
      <c r="AD89" s="75">
        <v>0</v>
      </c>
      <c r="AE89" s="119"/>
      <c r="AF89" s="119"/>
      <c r="AG89" s="119"/>
      <c r="AH89" s="75">
        <v>0</v>
      </c>
      <c r="AI89" s="119"/>
      <c r="AJ89" s="119"/>
      <c r="AK89" s="119"/>
      <c r="AL89" s="75">
        <v>0</v>
      </c>
      <c r="AM89" s="119"/>
      <c r="AN89" s="119"/>
      <c r="AO89" s="119"/>
      <c r="AP89" s="75">
        <v>0</v>
      </c>
      <c r="AQ89" s="119"/>
      <c r="AR89" s="119"/>
      <c r="AS89" s="119"/>
      <c r="AT89" s="75">
        <v>0</v>
      </c>
      <c r="AU89" s="119"/>
      <c r="AV89" s="119"/>
      <c r="AW89" s="119"/>
      <c r="AX89" s="75">
        <v>0</v>
      </c>
      <c r="AY89" s="119"/>
      <c r="AZ89" s="119"/>
      <c r="BA89" s="119"/>
      <c r="BB89" s="75">
        <v>0</v>
      </c>
      <c r="BC89" s="119"/>
      <c r="BD89" s="119"/>
      <c r="BE89" s="119"/>
      <c r="BF89" s="75">
        <v>1</v>
      </c>
      <c r="BG89" s="119"/>
      <c r="BH89" s="119"/>
      <c r="BI89" s="119"/>
      <c r="BJ89" s="75">
        <v>0</v>
      </c>
      <c r="BK89" s="119"/>
      <c r="BL89" s="119"/>
      <c r="BM89" s="119"/>
      <c r="BN89" s="119"/>
      <c r="BO89" s="119"/>
      <c r="BP89" s="119"/>
      <c r="BQ89" s="117"/>
      <c r="BR89" s="42"/>
      <c r="BS89" s="42"/>
      <c r="BT89" s="44"/>
      <c r="BU89" s="44"/>
    </row>
    <row r="90" spans="1:73" s="48" customFormat="1" ht="90" x14ac:dyDescent="0.25">
      <c r="A90" s="44"/>
      <c r="B90" s="118" t="s">
        <v>35</v>
      </c>
      <c r="C90" s="118" t="s">
        <v>42</v>
      </c>
      <c r="D90" s="118" t="s">
        <v>47</v>
      </c>
      <c r="E90" s="131" t="s">
        <v>81</v>
      </c>
      <c r="F90" s="118" t="s">
        <v>75</v>
      </c>
      <c r="G90" s="119" t="s">
        <v>50</v>
      </c>
      <c r="H90" s="177"/>
      <c r="I90" s="177"/>
      <c r="J90" s="178"/>
      <c r="K90" s="179"/>
      <c r="L90" s="177"/>
      <c r="M90" s="95" t="s">
        <v>228</v>
      </c>
      <c r="N90" s="95" t="s">
        <v>229</v>
      </c>
      <c r="O90" s="80">
        <v>44228</v>
      </c>
      <c r="P90" s="80">
        <v>44530</v>
      </c>
      <c r="Q90" s="81">
        <v>6622000000</v>
      </c>
      <c r="R90" s="75">
        <v>0</v>
      </c>
      <c r="S90" s="119"/>
      <c r="T90" s="119"/>
      <c r="U90" s="119"/>
      <c r="V90" s="75">
        <v>0</v>
      </c>
      <c r="W90" s="119"/>
      <c r="X90" s="119"/>
      <c r="Y90" s="119"/>
      <c r="Z90" s="75">
        <v>0</v>
      </c>
      <c r="AA90" s="119"/>
      <c r="AB90" s="119"/>
      <c r="AC90" s="119"/>
      <c r="AD90" s="75">
        <v>0</v>
      </c>
      <c r="AE90" s="119"/>
      <c r="AF90" s="119"/>
      <c r="AG90" s="119"/>
      <c r="AH90" s="75">
        <v>0</v>
      </c>
      <c r="AI90" s="119"/>
      <c r="AJ90" s="119"/>
      <c r="AK90" s="119"/>
      <c r="AL90" s="75">
        <v>0</v>
      </c>
      <c r="AM90" s="119"/>
      <c r="AN90" s="119"/>
      <c r="AO90" s="119"/>
      <c r="AP90" s="75">
        <v>0</v>
      </c>
      <c r="AQ90" s="119"/>
      <c r="AR90" s="119"/>
      <c r="AS90" s="119"/>
      <c r="AT90" s="75">
        <v>0</v>
      </c>
      <c r="AU90" s="119"/>
      <c r="AV90" s="119"/>
      <c r="AW90" s="119"/>
      <c r="AX90" s="75">
        <v>0</v>
      </c>
      <c r="AY90" s="119"/>
      <c r="AZ90" s="119"/>
      <c r="BA90" s="119"/>
      <c r="BB90" s="75">
        <v>0</v>
      </c>
      <c r="BC90" s="119"/>
      <c r="BD90" s="119"/>
      <c r="BE90" s="119"/>
      <c r="BF90" s="75">
        <v>1</v>
      </c>
      <c r="BG90" s="119"/>
      <c r="BH90" s="119"/>
      <c r="BI90" s="119"/>
      <c r="BJ90" s="75">
        <v>0</v>
      </c>
      <c r="BK90" s="119"/>
      <c r="BL90" s="119"/>
      <c r="BM90" s="119"/>
      <c r="BN90" s="119"/>
      <c r="BO90" s="119"/>
      <c r="BP90" s="119"/>
      <c r="BQ90" s="117"/>
      <c r="BR90" s="42"/>
      <c r="BS90" s="42"/>
      <c r="BT90" s="44"/>
      <c r="BU90" s="44"/>
    </row>
    <row r="91" spans="1:73" s="48" customFormat="1" ht="90" x14ac:dyDescent="0.25">
      <c r="A91" s="44"/>
      <c r="B91" s="118" t="s">
        <v>35</v>
      </c>
      <c r="C91" s="118" t="s">
        <v>42</v>
      </c>
      <c r="D91" s="118" t="s">
        <v>47</v>
      </c>
      <c r="E91" s="131" t="s">
        <v>81</v>
      </c>
      <c r="F91" s="118" t="s">
        <v>75</v>
      </c>
      <c r="G91" s="119" t="s">
        <v>50</v>
      </c>
      <c r="H91" s="174" t="s">
        <v>230</v>
      </c>
      <c r="I91" s="174" t="s">
        <v>231</v>
      </c>
      <c r="J91" s="175">
        <v>8520933000</v>
      </c>
      <c r="K91" s="176">
        <v>0.23167724715781904</v>
      </c>
      <c r="L91" s="174" t="s">
        <v>232</v>
      </c>
      <c r="M91" s="87" t="s">
        <v>233</v>
      </c>
      <c r="N91" s="87" t="s">
        <v>234</v>
      </c>
      <c r="O91" s="76">
        <v>44228</v>
      </c>
      <c r="P91" s="76">
        <v>44530</v>
      </c>
      <c r="Q91" s="88">
        <v>0</v>
      </c>
      <c r="R91" s="77">
        <v>0</v>
      </c>
      <c r="S91" s="119"/>
      <c r="T91" s="119"/>
      <c r="U91" s="119"/>
      <c r="V91" s="77">
        <v>0.2</v>
      </c>
      <c r="W91" s="119"/>
      <c r="X91" s="119"/>
      <c r="Y91" s="119"/>
      <c r="Z91" s="77">
        <v>0</v>
      </c>
      <c r="AA91" s="119"/>
      <c r="AB91" s="119"/>
      <c r="AC91" s="119"/>
      <c r="AD91" s="77">
        <v>0.2</v>
      </c>
      <c r="AE91" s="119"/>
      <c r="AF91" s="119"/>
      <c r="AG91" s="119"/>
      <c r="AH91" s="77">
        <v>0</v>
      </c>
      <c r="AI91" s="119"/>
      <c r="AJ91" s="119"/>
      <c r="AK91" s="119"/>
      <c r="AL91" s="77">
        <v>0.2</v>
      </c>
      <c r="AM91" s="119"/>
      <c r="AN91" s="119"/>
      <c r="AO91" s="119"/>
      <c r="AP91" s="77">
        <v>0</v>
      </c>
      <c r="AQ91" s="119"/>
      <c r="AR91" s="119"/>
      <c r="AS91" s="119"/>
      <c r="AT91" s="77">
        <v>0.2</v>
      </c>
      <c r="AU91" s="119"/>
      <c r="AV91" s="119"/>
      <c r="AW91" s="119"/>
      <c r="AX91" s="77">
        <v>0</v>
      </c>
      <c r="AY91" s="119"/>
      <c r="AZ91" s="119"/>
      <c r="BA91" s="119"/>
      <c r="BB91" s="77">
        <v>0.2</v>
      </c>
      <c r="BC91" s="119"/>
      <c r="BD91" s="119"/>
      <c r="BE91" s="119"/>
      <c r="BF91" s="77">
        <v>0</v>
      </c>
      <c r="BG91" s="119"/>
      <c r="BH91" s="119"/>
      <c r="BI91" s="119"/>
      <c r="BJ91" s="77">
        <v>0</v>
      </c>
      <c r="BK91" s="119"/>
      <c r="BL91" s="119"/>
      <c r="BM91" s="119"/>
      <c r="BN91" s="119"/>
      <c r="BO91" s="119"/>
      <c r="BP91" s="119"/>
      <c r="BQ91" s="117"/>
      <c r="BR91" s="42"/>
      <c r="BS91" s="42"/>
      <c r="BT91" s="44"/>
      <c r="BU91" s="44"/>
    </row>
    <row r="92" spans="1:73" s="48" customFormat="1" ht="90" x14ac:dyDescent="0.25">
      <c r="A92" s="44"/>
      <c r="B92" s="118" t="s">
        <v>35</v>
      </c>
      <c r="C92" s="118" t="s">
        <v>42</v>
      </c>
      <c r="D92" s="118" t="s">
        <v>47</v>
      </c>
      <c r="E92" s="131" t="s">
        <v>81</v>
      </c>
      <c r="F92" s="118" t="s">
        <v>75</v>
      </c>
      <c r="G92" s="119" t="s">
        <v>50</v>
      </c>
      <c r="H92" s="174"/>
      <c r="I92" s="174"/>
      <c r="J92" s="175"/>
      <c r="K92" s="176"/>
      <c r="L92" s="174"/>
      <c r="M92" s="87" t="s">
        <v>235</v>
      </c>
      <c r="N92" s="87" t="s">
        <v>236</v>
      </c>
      <c r="O92" s="76">
        <v>44228</v>
      </c>
      <c r="P92" s="76">
        <v>44530</v>
      </c>
      <c r="Q92" s="88">
        <v>1412933000</v>
      </c>
      <c r="R92" s="77">
        <v>0</v>
      </c>
      <c r="S92" s="119"/>
      <c r="T92" s="119"/>
      <c r="U92" s="119"/>
      <c r="V92" s="77">
        <v>0.2</v>
      </c>
      <c r="W92" s="119"/>
      <c r="X92" s="119"/>
      <c r="Y92" s="119"/>
      <c r="Z92" s="77">
        <v>0</v>
      </c>
      <c r="AA92" s="119"/>
      <c r="AB92" s="119"/>
      <c r="AC92" s="119"/>
      <c r="AD92" s="77">
        <v>0.2</v>
      </c>
      <c r="AE92" s="119"/>
      <c r="AF92" s="119"/>
      <c r="AG92" s="119"/>
      <c r="AH92" s="77">
        <v>0</v>
      </c>
      <c r="AI92" s="119"/>
      <c r="AJ92" s="119"/>
      <c r="AK92" s="119"/>
      <c r="AL92" s="77">
        <v>0.2</v>
      </c>
      <c r="AM92" s="119"/>
      <c r="AN92" s="119"/>
      <c r="AO92" s="119"/>
      <c r="AP92" s="77">
        <v>0</v>
      </c>
      <c r="AQ92" s="119"/>
      <c r="AR92" s="119"/>
      <c r="AS92" s="119"/>
      <c r="AT92" s="77">
        <v>0.2</v>
      </c>
      <c r="AU92" s="119"/>
      <c r="AV92" s="119"/>
      <c r="AW92" s="119"/>
      <c r="AX92" s="77">
        <v>0</v>
      </c>
      <c r="AY92" s="119"/>
      <c r="AZ92" s="119"/>
      <c r="BA92" s="119"/>
      <c r="BB92" s="77">
        <v>0.2</v>
      </c>
      <c r="BC92" s="119"/>
      <c r="BD92" s="119"/>
      <c r="BE92" s="119"/>
      <c r="BF92" s="77">
        <v>0</v>
      </c>
      <c r="BG92" s="119"/>
      <c r="BH92" s="119"/>
      <c r="BI92" s="119"/>
      <c r="BJ92" s="77">
        <v>0</v>
      </c>
      <c r="BK92" s="119"/>
      <c r="BL92" s="119"/>
      <c r="BM92" s="119"/>
      <c r="BN92" s="119"/>
      <c r="BO92" s="119"/>
      <c r="BP92" s="119"/>
      <c r="BQ92" s="117"/>
      <c r="BR92" s="42"/>
      <c r="BS92" s="42"/>
      <c r="BT92" s="44"/>
      <c r="BU92" s="44"/>
    </row>
    <row r="93" spans="1:73" s="48" customFormat="1" ht="90" x14ac:dyDescent="0.25">
      <c r="A93" s="44"/>
      <c r="B93" s="118" t="s">
        <v>35</v>
      </c>
      <c r="C93" s="118" t="s">
        <v>42</v>
      </c>
      <c r="D93" s="118" t="s">
        <v>47</v>
      </c>
      <c r="E93" s="131" t="s">
        <v>81</v>
      </c>
      <c r="F93" s="118" t="s">
        <v>75</v>
      </c>
      <c r="G93" s="119" t="s">
        <v>50</v>
      </c>
      <c r="H93" s="174"/>
      <c r="I93" s="174"/>
      <c r="J93" s="175"/>
      <c r="K93" s="176"/>
      <c r="L93" s="174"/>
      <c r="M93" s="87" t="s">
        <v>237</v>
      </c>
      <c r="N93" s="87" t="s">
        <v>238</v>
      </c>
      <c r="O93" s="76">
        <v>44228</v>
      </c>
      <c r="P93" s="76">
        <v>44530</v>
      </c>
      <c r="Q93" s="88">
        <v>7108000000</v>
      </c>
      <c r="R93" s="77">
        <v>0</v>
      </c>
      <c r="S93" s="119"/>
      <c r="T93" s="119"/>
      <c r="U93" s="119"/>
      <c r="V93" s="77">
        <v>0.2</v>
      </c>
      <c r="W93" s="119"/>
      <c r="X93" s="119"/>
      <c r="Y93" s="119"/>
      <c r="Z93" s="77">
        <v>0</v>
      </c>
      <c r="AA93" s="119"/>
      <c r="AB93" s="119"/>
      <c r="AC93" s="119"/>
      <c r="AD93" s="77">
        <v>0.2</v>
      </c>
      <c r="AE93" s="119"/>
      <c r="AF93" s="119"/>
      <c r="AG93" s="119"/>
      <c r="AH93" s="77">
        <v>0</v>
      </c>
      <c r="AI93" s="119"/>
      <c r="AJ93" s="119"/>
      <c r="AK93" s="119"/>
      <c r="AL93" s="77">
        <v>0.2</v>
      </c>
      <c r="AM93" s="119"/>
      <c r="AN93" s="119"/>
      <c r="AO93" s="119"/>
      <c r="AP93" s="77">
        <v>0</v>
      </c>
      <c r="AQ93" s="119"/>
      <c r="AR93" s="119"/>
      <c r="AS93" s="119"/>
      <c r="AT93" s="77">
        <v>0.2</v>
      </c>
      <c r="AU93" s="119"/>
      <c r="AV93" s="119"/>
      <c r="AW93" s="119"/>
      <c r="AX93" s="77">
        <v>0</v>
      </c>
      <c r="AY93" s="119"/>
      <c r="AZ93" s="119"/>
      <c r="BA93" s="119"/>
      <c r="BB93" s="77">
        <v>0.2</v>
      </c>
      <c r="BC93" s="119"/>
      <c r="BD93" s="119"/>
      <c r="BE93" s="119"/>
      <c r="BF93" s="77">
        <v>0</v>
      </c>
      <c r="BG93" s="119"/>
      <c r="BH93" s="119"/>
      <c r="BI93" s="119"/>
      <c r="BJ93" s="77">
        <v>0</v>
      </c>
      <c r="BK93" s="119"/>
      <c r="BL93" s="119"/>
      <c r="BM93" s="119"/>
      <c r="BN93" s="119"/>
      <c r="BO93" s="119"/>
      <c r="BP93" s="119"/>
      <c r="BQ93" s="117"/>
      <c r="BR93" s="42"/>
      <c r="BS93" s="42"/>
      <c r="BT93" s="44"/>
      <c r="BU93" s="44"/>
    </row>
    <row r="94" spans="1:73" s="48" customFormat="1" ht="90" x14ac:dyDescent="0.25">
      <c r="A94" s="44"/>
      <c r="B94" s="118" t="s">
        <v>35</v>
      </c>
      <c r="C94" s="118" t="s">
        <v>42</v>
      </c>
      <c r="D94" s="118" t="s">
        <v>47</v>
      </c>
      <c r="E94" s="131" t="s">
        <v>81</v>
      </c>
      <c r="F94" s="118" t="s">
        <v>75</v>
      </c>
      <c r="G94" s="119" t="s">
        <v>50</v>
      </c>
      <c r="H94" s="87" t="s">
        <v>239</v>
      </c>
      <c r="I94" s="87" t="s">
        <v>240</v>
      </c>
      <c r="J94" s="88">
        <v>605000000</v>
      </c>
      <c r="K94" s="89">
        <v>1.6449458589861052E-2</v>
      </c>
      <c r="L94" s="87" t="s">
        <v>219</v>
      </c>
      <c r="M94" s="87" t="s">
        <v>241</v>
      </c>
      <c r="N94" s="87" t="s">
        <v>242</v>
      </c>
      <c r="O94" s="76"/>
      <c r="P94" s="76"/>
      <c r="Q94" s="88">
        <v>605000000</v>
      </c>
      <c r="R94" s="77">
        <v>0</v>
      </c>
      <c r="S94" s="119"/>
      <c r="T94" s="119"/>
      <c r="U94" s="119"/>
      <c r="V94" s="77">
        <v>0.2</v>
      </c>
      <c r="W94" s="119"/>
      <c r="X94" s="119"/>
      <c r="Y94" s="119"/>
      <c r="Z94" s="77">
        <v>0</v>
      </c>
      <c r="AA94" s="119"/>
      <c r="AB94" s="119"/>
      <c r="AC94" s="119"/>
      <c r="AD94" s="77">
        <v>0.2</v>
      </c>
      <c r="AE94" s="119"/>
      <c r="AF94" s="119"/>
      <c r="AG94" s="119"/>
      <c r="AH94" s="77">
        <v>0</v>
      </c>
      <c r="AI94" s="119"/>
      <c r="AJ94" s="119"/>
      <c r="AK94" s="119"/>
      <c r="AL94" s="77">
        <v>0.2</v>
      </c>
      <c r="AM94" s="119"/>
      <c r="AN94" s="119"/>
      <c r="AO94" s="119"/>
      <c r="AP94" s="77">
        <v>0</v>
      </c>
      <c r="AQ94" s="119"/>
      <c r="AR94" s="119"/>
      <c r="AS94" s="119"/>
      <c r="AT94" s="77">
        <v>0.2</v>
      </c>
      <c r="AU94" s="119"/>
      <c r="AV94" s="119"/>
      <c r="AW94" s="119"/>
      <c r="AX94" s="77">
        <v>0</v>
      </c>
      <c r="AY94" s="119"/>
      <c r="AZ94" s="119"/>
      <c r="BA94" s="119"/>
      <c r="BB94" s="77">
        <v>0.2</v>
      </c>
      <c r="BC94" s="119"/>
      <c r="BD94" s="119"/>
      <c r="BE94" s="119"/>
      <c r="BF94" s="77">
        <v>0</v>
      </c>
      <c r="BG94" s="119"/>
      <c r="BH94" s="119"/>
      <c r="BI94" s="119"/>
      <c r="BJ94" s="77">
        <v>0</v>
      </c>
      <c r="BK94" s="119"/>
      <c r="BL94" s="119"/>
      <c r="BM94" s="119"/>
      <c r="BN94" s="119"/>
      <c r="BO94" s="119"/>
      <c r="BP94" s="119"/>
      <c r="BQ94" s="117"/>
      <c r="BR94" s="42"/>
      <c r="BS94" s="42"/>
      <c r="BT94" s="44"/>
      <c r="BU94" s="44"/>
    </row>
    <row r="95" spans="1:73" s="48" customFormat="1" ht="70.5" customHeight="1" x14ac:dyDescent="0.25">
      <c r="A95" s="44"/>
      <c r="B95" s="118" t="s">
        <v>35</v>
      </c>
      <c r="C95" s="118" t="s">
        <v>42</v>
      </c>
      <c r="D95" s="118" t="s">
        <v>47</v>
      </c>
      <c r="E95" s="131" t="s">
        <v>81</v>
      </c>
      <c r="F95" s="118" t="s">
        <v>75</v>
      </c>
      <c r="G95" s="119" t="s">
        <v>50</v>
      </c>
      <c r="H95" s="174" t="s">
        <v>243</v>
      </c>
      <c r="I95" s="174" t="s">
        <v>244</v>
      </c>
      <c r="J95" s="175">
        <v>9300000000</v>
      </c>
      <c r="K95" s="179">
        <v>0.252859446092079</v>
      </c>
      <c r="L95" s="174" t="s">
        <v>219</v>
      </c>
      <c r="M95" s="87" t="s">
        <v>245</v>
      </c>
      <c r="N95" s="87" t="s">
        <v>246</v>
      </c>
      <c r="O95" s="76"/>
      <c r="P95" s="76"/>
      <c r="Q95" s="88">
        <v>1500000000</v>
      </c>
      <c r="R95" s="77">
        <v>0</v>
      </c>
      <c r="S95" s="119"/>
      <c r="T95" s="119"/>
      <c r="U95" s="119"/>
      <c r="V95" s="77">
        <v>0.2</v>
      </c>
      <c r="W95" s="119"/>
      <c r="X95" s="119"/>
      <c r="Y95" s="119"/>
      <c r="Z95" s="77">
        <v>0</v>
      </c>
      <c r="AA95" s="119"/>
      <c r="AB95" s="119"/>
      <c r="AC95" s="119"/>
      <c r="AD95" s="77">
        <v>0.2</v>
      </c>
      <c r="AE95" s="119"/>
      <c r="AF95" s="119"/>
      <c r="AG95" s="119"/>
      <c r="AH95" s="77">
        <v>0</v>
      </c>
      <c r="AI95" s="119"/>
      <c r="AJ95" s="119"/>
      <c r="AK95" s="119"/>
      <c r="AL95" s="77">
        <v>0.2</v>
      </c>
      <c r="AM95" s="119"/>
      <c r="AN95" s="119"/>
      <c r="AO95" s="119"/>
      <c r="AP95" s="77">
        <v>0</v>
      </c>
      <c r="AQ95" s="119"/>
      <c r="AR95" s="119"/>
      <c r="AS95" s="119"/>
      <c r="AT95" s="77">
        <v>0.2</v>
      </c>
      <c r="AU95" s="119"/>
      <c r="AV95" s="119"/>
      <c r="AW95" s="119"/>
      <c r="AX95" s="77">
        <v>0</v>
      </c>
      <c r="AY95" s="119"/>
      <c r="AZ95" s="119"/>
      <c r="BA95" s="119"/>
      <c r="BB95" s="77">
        <v>0.2</v>
      </c>
      <c r="BC95" s="119"/>
      <c r="BD95" s="119"/>
      <c r="BE95" s="119"/>
      <c r="BF95" s="77">
        <v>0</v>
      </c>
      <c r="BG95" s="119"/>
      <c r="BH95" s="119"/>
      <c r="BI95" s="119"/>
      <c r="BJ95" s="77">
        <v>0</v>
      </c>
      <c r="BK95" s="119"/>
      <c r="BL95" s="119"/>
      <c r="BM95" s="119"/>
      <c r="BN95" s="119"/>
      <c r="BO95" s="119"/>
      <c r="BP95" s="119"/>
      <c r="BQ95" s="117"/>
      <c r="BR95" s="42"/>
      <c r="BS95" s="42"/>
      <c r="BT95" s="44"/>
      <c r="BU95" s="44"/>
    </row>
    <row r="96" spans="1:73" s="48" customFormat="1" ht="48.75" customHeight="1" x14ac:dyDescent="0.25">
      <c r="A96" s="44"/>
      <c r="B96" s="118" t="s">
        <v>35</v>
      </c>
      <c r="C96" s="118" t="s">
        <v>42</v>
      </c>
      <c r="D96" s="118" t="s">
        <v>47</v>
      </c>
      <c r="E96" s="131" t="s">
        <v>81</v>
      </c>
      <c r="F96" s="118" t="s">
        <v>75</v>
      </c>
      <c r="G96" s="119" t="s">
        <v>50</v>
      </c>
      <c r="H96" s="174"/>
      <c r="I96" s="174"/>
      <c r="J96" s="175"/>
      <c r="K96" s="179"/>
      <c r="L96" s="174"/>
      <c r="M96" s="87" t="s">
        <v>247</v>
      </c>
      <c r="N96" s="87" t="s">
        <v>248</v>
      </c>
      <c r="O96" s="76"/>
      <c r="P96" s="76"/>
      <c r="Q96" s="88">
        <v>7800000000</v>
      </c>
      <c r="R96" s="77">
        <v>0</v>
      </c>
      <c r="S96" s="119"/>
      <c r="T96" s="119"/>
      <c r="U96" s="119"/>
      <c r="V96" s="77">
        <v>0.2</v>
      </c>
      <c r="W96" s="119"/>
      <c r="X96" s="119"/>
      <c r="Y96" s="119"/>
      <c r="Z96" s="77">
        <v>0</v>
      </c>
      <c r="AA96" s="119"/>
      <c r="AB96" s="119"/>
      <c r="AC96" s="119"/>
      <c r="AD96" s="77">
        <v>0.2</v>
      </c>
      <c r="AE96" s="119"/>
      <c r="AF96" s="119"/>
      <c r="AG96" s="119"/>
      <c r="AH96" s="77">
        <v>0</v>
      </c>
      <c r="AI96" s="119"/>
      <c r="AJ96" s="119"/>
      <c r="AK96" s="119"/>
      <c r="AL96" s="77">
        <v>0.2</v>
      </c>
      <c r="AM96" s="119"/>
      <c r="AN96" s="119"/>
      <c r="AO96" s="119"/>
      <c r="AP96" s="77">
        <v>0</v>
      </c>
      <c r="AQ96" s="119"/>
      <c r="AR96" s="119"/>
      <c r="AS96" s="119"/>
      <c r="AT96" s="77">
        <v>0.2</v>
      </c>
      <c r="AU96" s="119"/>
      <c r="AV96" s="119"/>
      <c r="AW96" s="119"/>
      <c r="AX96" s="77">
        <v>0</v>
      </c>
      <c r="AY96" s="119"/>
      <c r="AZ96" s="119"/>
      <c r="BA96" s="119"/>
      <c r="BB96" s="77">
        <v>0.2</v>
      </c>
      <c r="BC96" s="119"/>
      <c r="BD96" s="119"/>
      <c r="BE96" s="119"/>
      <c r="BF96" s="77">
        <v>0</v>
      </c>
      <c r="BG96" s="119"/>
      <c r="BH96" s="119"/>
      <c r="BI96" s="119"/>
      <c r="BJ96" s="77">
        <v>0</v>
      </c>
      <c r="BK96" s="119"/>
      <c r="BL96" s="119"/>
      <c r="BM96" s="119"/>
      <c r="BN96" s="119"/>
      <c r="BO96" s="119"/>
      <c r="BP96" s="119"/>
      <c r="BQ96" s="117"/>
      <c r="BR96" s="42"/>
      <c r="BS96" s="42"/>
      <c r="BT96" s="44"/>
      <c r="BU96" s="44"/>
    </row>
    <row r="97" spans="1:73" s="48" customFormat="1" ht="72.75" customHeight="1" x14ac:dyDescent="0.25">
      <c r="A97" s="44"/>
      <c r="B97" s="118" t="s">
        <v>35</v>
      </c>
      <c r="C97" s="118" t="s">
        <v>42</v>
      </c>
      <c r="D97" s="118" t="s">
        <v>47</v>
      </c>
      <c r="E97" s="131" t="s">
        <v>81</v>
      </c>
      <c r="F97" s="118" t="s">
        <v>75</v>
      </c>
      <c r="G97" s="119" t="s">
        <v>50</v>
      </c>
      <c r="H97" s="174" t="s">
        <v>249</v>
      </c>
      <c r="I97" s="174" t="s">
        <v>250</v>
      </c>
      <c r="J97" s="175">
        <v>1000000000</v>
      </c>
      <c r="K97" s="179">
        <v>2.7189187751836454E-2</v>
      </c>
      <c r="L97" s="174" t="s">
        <v>219</v>
      </c>
      <c r="M97" s="87" t="s">
        <v>251</v>
      </c>
      <c r="N97" s="87" t="s">
        <v>252</v>
      </c>
      <c r="O97" s="76"/>
      <c r="P97" s="76"/>
      <c r="Q97" s="88">
        <v>800000000</v>
      </c>
      <c r="R97" s="77">
        <v>0</v>
      </c>
      <c r="S97" s="119"/>
      <c r="T97" s="119"/>
      <c r="U97" s="119"/>
      <c r="V97" s="77">
        <v>0.2</v>
      </c>
      <c r="W97" s="119"/>
      <c r="X97" s="119"/>
      <c r="Y97" s="119"/>
      <c r="Z97" s="77">
        <v>0</v>
      </c>
      <c r="AA97" s="119"/>
      <c r="AB97" s="119"/>
      <c r="AC97" s="119"/>
      <c r="AD97" s="77">
        <v>0.2</v>
      </c>
      <c r="AE97" s="119"/>
      <c r="AF97" s="119"/>
      <c r="AG97" s="119"/>
      <c r="AH97" s="77">
        <v>0</v>
      </c>
      <c r="AI97" s="119"/>
      <c r="AJ97" s="119"/>
      <c r="AK97" s="119"/>
      <c r="AL97" s="77">
        <v>0.2</v>
      </c>
      <c r="AM97" s="119"/>
      <c r="AN97" s="119"/>
      <c r="AO97" s="119"/>
      <c r="AP97" s="77">
        <v>0</v>
      </c>
      <c r="AQ97" s="119"/>
      <c r="AR97" s="119"/>
      <c r="AS97" s="119"/>
      <c r="AT97" s="77">
        <v>0.2</v>
      </c>
      <c r="AU97" s="119"/>
      <c r="AV97" s="119"/>
      <c r="AW97" s="119"/>
      <c r="AX97" s="77">
        <v>0</v>
      </c>
      <c r="AY97" s="119"/>
      <c r="AZ97" s="119"/>
      <c r="BA97" s="119"/>
      <c r="BB97" s="77">
        <v>0.2</v>
      </c>
      <c r="BC97" s="119"/>
      <c r="BD97" s="119"/>
      <c r="BE97" s="119"/>
      <c r="BF97" s="77">
        <v>0</v>
      </c>
      <c r="BG97" s="119"/>
      <c r="BH97" s="119"/>
      <c r="BI97" s="119"/>
      <c r="BJ97" s="77">
        <v>0</v>
      </c>
      <c r="BK97" s="119"/>
      <c r="BL97" s="119"/>
      <c r="BM97" s="119"/>
      <c r="BN97" s="119"/>
      <c r="BO97" s="119"/>
      <c r="BP97" s="119"/>
      <c r="BQ97" s="117"/>
      <c r="BR97" s="42"/>
      <c r="BS97" s="42"/>
      <c r="BT97" s="44"/>
      <c r="BU97" s="44"/>
    </row>
    <row r="98" spans="1:73" s="48" customFormat="1" ht="90" x14ac:dyDescent="0.25">
      <c r="A98" s="44"/>
      <c r="B98" s="118" t="s">
        <v>35</v>
      </c>
      <c r="C98" s="118" t="s">
        <v>42</v>
      </c>
      <c r="D98" s="118" t="s">
        <v>47</v>
      </c>
      <c r="E98" s="131" t="s">
        <v>81</v>
      </c>
      <c r="F98" s="118" t="s">
        <v>75</v>
      </c>
      <c r="G98" s="119" t="s">
        <v>50</v>
      </c>
      <c r="H98" s="174"/>
      <c r="I98" s="174"/>
      <c r="J98" s="175"/>
      <c r="K98" s="179"/>
      <c r="L98" s="174"/>
      <c r="M98" s="87" t="s">
        <v>253</v>
      </c>
      <c r="N98" s="87" t="s">
        <v>254</v>
      </c>
      <c r="O98" s="76"/>
      <c r="P98" s="76"/>
      <c r="Q98" s="88">
        <v>200000000</v>
      </c>
      <c r="R98" s="77">
        <v>0</v>
      </c>
      <c r="S98" s="119"/>
      <c r="T98" s="119"/>
      <c r="U98" s="119"/>
      <c r="V98" s="77">
        <v>0.2</v>
      </c>
      <c r="W98" s="119"/>
      <c r="X98" s="119"/>
      <c r="Y98" s="119"/>
      <c r="Z98" s="77">
        <v>0</v>
      </c>
      <c r="AA98" s="119"/>
      <c r="AB98" s="119"/>
      <c r="AC98" s="119"/>
      <c r="AD98" s="77">
        <v>0.2</v>
      </c>
      <c r="AE98" s="119"/>
      <c r="AF98" s="119"/>
      <c r="AG98" s="119"/>
      <c r="AH98" s="77">
        <v>0</v>
      </c>
      <c r="AI98" s="119"/>
      <c r="AJ98" s="119"/>
      <c r="AK98" s="119"/>
      <c r="AL98" s="77">
        <v>0.2</v>
      </c>
      <c r="AM98" s="119"/>
      <c r="AN98" s="119"/>
      <c r="AO98" s="119"/>
      <c r="AP98" s="77">
        <v>0</v>
      </c>
      <c r="AQ98" s="119"/>
      <c r="AR98" s="119"/>
      <c r="AS98" s="119"/>
      <c r="AT98" s="77">
        <v>0.2</v>
      </c>
      <c r="AU98" s="119"/>
      <c r="AV98" s="119"/>
      <c r="AW98" s="119"/>
      <c r="AX98" s="77">
        <v>0</v>
      </c>
      <c r="AY98" s="119"/>
      <c r="AZ98" s="119"/>
      <c r="BA98" s="119"/>
      <c r="BB98" s="77">
        <v>0.2</v>
      </c>
      <c r="BC98" s="119"/>
      <c r="BD98" s="119"/>
      <c r="BE98" s="119"/>
      <c r="BF98" s="77">
        <v>0</v>
      </c>
      <c r="BG98" s="119"/>
      <c r="BH98" s="119"/>
      <c r="BI98" s="119"/>
      <c r="BJ98" s="77">
        <v>0</v>
      </c>
      <c r="BK98" s="119"/>
      <c r="BL98" s="119"/>
      <c r="BM98" s="119"/>
      <c r="BN98" s="119"/>
      <c r="BO98" s="119"/>
      <c r="BP98" s="119"/>
      <c r="BQ98" s="117"/>
      <c r="BR98" s="42"/>
      <c r="BS98" s="42"/>
      <c r="BT98" s="44"/>
      <c r="BU98" s="44"/>
    </row>
    <row r="99" spans="1:73" s="48" customFormat="1" ht="173.25" customHeight="1" x14ac:dyDescent="0.25">
      <c r="A99" s="44"/>
      <c r="B99" s="118" t="s">
        <v>35</v>
      </c>
      <c r="C99" s="118" t="s">
        <v>42</v>
      </c>
      <c r="D99" s="118" t="s">
        <v>47</v>
      </c>
      <c r="E99" s="131" t="s">
        <v>81</v>
      </c>
      <c r="F99" s="118" t="s">
        <v>75</v>
      </c>
      <c r="G99" s="119" t="s">
        <v>50</v>
      </c>
      <c r="H99" s="174" t="s">
        <v>255</v>
      </c>
      <c r="I99" s="174" t="s">
        <v>256</v>
      </c>
      <c r="J99" s="175">
        <v>1283933000</v>
      </c>
      <c r="K99" s="179">
        <v>3.4909095397778631E-2</v>
      </c>
      <c r="L99" s="174" t="s">
        <v>219</v>
      </c>
      <c r="M99" s="87" t="s">
        <v>257</v>
      </c>
      <c r="N99" s="87" t="s">
        <v>258</v>
      </c>
      <c r="O99" s="76"/>
      <c r="P99" s="76"/>
      <c r="Q99" s="88">
        <v>185000000</v>
      </c>
      <c r="R99" s="77">
        <v>0</v>
      </c>
      <c r="S99" s="119"/>
      <c r="T99" s="119"/>
      <c r="U99" s="119"/>
      <c r="V99" s="77">
        <v>0.2</v>
      </c>
      <c r="W99" s="119"/>
      <c r="X99" s="119"/>
      <c r="Y99" s="119"/>
      <c r="Z99" s="77">
        <v>0</v>
      </c>
      <c r="AA99" s="119"/>
      <c r="AB99" s="119"/>
      <c r="AC99" s="119"/>
      <c r="AD99" s="77">
        <v>0.2</v>
      </c>
      <c r="AE99" s="119"/>
      <c r="AF99" s="119"/>
      <c r="AG99" s="119"/>
      <c r="AH99" s="77">
        <v>0</v>
      </c>
      <c r="AI99" s="119"/>
      <c r="AJ99" s="119"/>
      <c r="AK99" s="119"/>
      <c r="AL99" s="77">
        <v>0.2</v>
      </c>
      <c r="AM99" s="119"/>
      <c r="AN99" s="119"/>
      <c r="AO99" s="119"/>
      <c r="AP99" s="77">
        <v>0</v>
      </c>
      <c r="AQ99" s="119"/>
      <c r="AR99" s="119"/>
      <c r="AS99" s="119"/>
      <c r="AT99" s="77">
        <v>0.2</v>
      </c>
      <c r="AU99" s="119"/>
      <c r="AV99" s="119"/>
      <c r="AW99" s="119"/>
      <c r="AX99" s="77">
        <v>0</v>
      </c>
      <c r="AY99" s="119"/>
      <c r="AZ99" s="119"/>
      <c r="BA99" s="119"/>
      <c r="BB99" s="77">
        <v>0.2</v>
      </c>
      <c r="BC99" s="119"/>
      <c r="BD99" s="119"/>
      <c r="BE99" s="119"/>
      <c r="BF99" s="77">
        <v>0</v>
      </c>
      <c r="BG99" s="119"/>
      <c r="BH99" s="119"/>
      <c r="BI99" s="119"/>
      <c r="BJ99" s="77">
        <v>0</v>
      </c>
      <c r="BK99" s="119"/>
      <c r="BL99" s="119"/>
      <c r="BM99" s="119"/>
      <c r="BN99" s="119"/>
      <c r="BO99" s="119"/>
      <c r="BP99" s="119"/>
      <c r="BQ99" s="117"/>
      <c r="BR99" s="42"/>
      <c r="BS99" s="42"/>
      <c r="BT99" s="44"/>
      <c r="BU99" s="44"/>
    </row>
    <row r="100" spans="1:73" s="48" customFormat="1" ht="90" x14ac:dyDescent="0.25">
      <c r="A100" s="44"/>
      <c r="B100" s="118" t="s">
        <v>35</v>
      </c>
      <c r="C100" s="118" t="s">
        <v>42</v>
      </c>
      <c r="D100" s="118" t="s">
        <v>47</v>
      </c>
      <c r="E100" s="131" t="s">
        <v>81</v>
      </c>
      <c r="F100" s="118" t="s">
        <v>75</v>
      </c>
      <c r="G100" s="119" t="s">
        <v>50</v>
      </c>
      <c r="H100" s="174"/>
      <c r="I100" s="174"/>
      <c r="J100" s="175"/>
      <c r="K100" s="179"/>
      <c r="L100" s="174"/>
      <c r="M100" s="87" t="s">
        <v>259</v>
      </c>
      <c r="N100" s="87" t="s">
        <v>260</v>
      </c>
      <c r="O100" s="76"/>
      <c r="P100" s="76"/>
      <c r="Q100" s="88">
        <v>841405000</v>
      </c>
      <c r="R100" s="77">
        <v>0</v>
      </c>
      <c r="S100" s="119"/>
      <c r="T100" s="119"/>
      <c r="U100" s="119"/>
      <c r="V100" s="77">
        <v>0.2</v>
      </c>
      <c r="W100" s="119"/>
      <c r="X100" s="119"/>
      <c r="Y100" s="119"/>
      <c r="Z100" s="77">
        <v>0</v>
      </c>
      <c r="AA100" s="119"/>
      <c r="AB100" s="119"/>
      <c r="AC100" s="119"/>
      <c r="AD100" s="77">
        <v>0.2</v>
      </c>
      <c r="AE100" s="119"/>
      <c r="AF100" s="119"/>
      <c r="AG100" s="119"/>
      <c r="AH100" s="77">
        <v>0</v>
      </c>
      <c r="AI100" s="119"/>
      <c r="AJ100" s="119"/>
      <c r="AK100" s="119"/>
      <c r="AL100" s="77">
        <v>0.2</v>
      </c>
      <c r="AM100" s="119"/>
      <c r="AN100" s="119"/>
      <c r="AO100" s="119"/>
      <c r="AP100" s="77">
        <v>0</v>
      </c>
      <c r="AQ100" s="119"/>
      <c r="AR100" s="119"/>
      <c r="AS100" s="119"/>
      <c r="AT100" s="77">
        <v>0.2</v>
      </c>
      <c r="AU100" s="119"/>
      <c r="AV100" s="119"/>
      <c r="AW100" s="119"/>
      <c r="AX100" s="77">
        <v>0</v>
      </c>
      <c r="AY100" s="119"/>
      <c r="AZ100" s="119"/>
      <c r="BA100" s="119"/>
      <c r="BB100" s="77">
        <v>0.2</v>
      </c>
      <c r="BC100" s="119"/>
      <c r="BD100" s="119"/>
      <c r="BE100" s="119"/>
      <c r="BF100" s="77">
        <v>0</v>
      </c>
      <c r="BG100" s="119"/>
      <c r="BH100" s="119"/>
      <c r="BI100" s="119"/>
      <c r="BJ100" s="77">
        <v>0</v>
      </c>
      <c r="BK100" s="119"/>
      <c r="BL100" s="119"/>
      <c r="BM100" s="119"/>
      <c r="BN100" s="119"/>
      <c r="BO100" s="119"/>
      <c r="BP100" s="119"/>
      <c r="BQ100" s="117"/>
      <c r="BR100" s="42"/>
      <c r="BS100" s="42"/>
      <c r="BT100" s="44"/>
      <c r="BU100" s="44"/>
    </row>
    <row r="101" spans="1:73" s="48" customFormat="1" ht="90" x14ac:dyDescent="0.25">
      <c r="A101" s="44"/>
      <c r="B101" s="118" t="s">
        <v>35</v>
      </c>
      <c r="C101" s="118" t="s">
        <v>42</v>
      </c>
      <c r="D101" s="118" t="s">
        <v>47</v>
      </c>
      <c r="E101" s="131" t="s">
        <v>81</v>
      </c>
      <c r="F101" s="118" t="s">
        <v>75</v>
      </c>
      <c r="G101" s="119" t="s">
        <v>50</v>
      </c>
      <c r="H101" s="174"/>
      <c r="I101" s="174"/>
      <c r="J101" s="175"/>
      <c r="K101" s="179"/>
      <c r="L101" s="174"/>
      <c r="M101" s="87" t="s">
        <v>261</v>
      </c>
      <c r="N101" s="87" t="s">
        <v>262</v>
      </c>
      <c r="O101" s="76"/>
      <c r="P101" s="76"/>
      <c r="Q101" s="88">
        <v>257528000</v>
      </c>
      <c r="R101" s="77">
        <v>0</v>
      </c>
      <c r="S101" s="119"/>
      <c r="T101" s="119"/>
      <c r="U101" s="119"/>
      <c r="V101" s="77">
        <v>0.2</v>
      </c>
      <c r="W101" s="119"/>
      <c r="X101" s="119"/>
      <c r="Y101" s="119"/>
      <c r="Z101" s="77">
        <v>0</v>
      </c>
      <c r="AA101" s="119"/>
      <c r="AB101" s="119"/>
      <c r="AC101" s="119"/>
      <c r="AD101" s="77">
        <v>0.2</v>
      </c>
      <c r="AE101" s="119"/>
      <c r="AF101" s="119"/>
      <c r="AG101" s="119"/>
      <c r="AH101" s="77">
        <v>0</v>
      </c>
      <c r="AI101" s="119"/>
      <c r="AJ101" s="119"/>
      <c r="AK101" s="119"/>
      <c r="AL101" s="77">
        <v>0.2</v>
      </c>
      <c r="AM101" s="119"/>
      <c r="AN101" s="119"/>
      <c r="AO101" s="119"/>
      <c r="AP101" s="77">
        <v>0</v>
      </c>
      <c r="AQ101" s="119"/>
      <c r="AR101" s="119"/>
      <c r="AS101" s="119"/>
      <c r="AT101" s="77">
        <v>0.2</v>
      </c>
      <c r="AU101" s="119"/>
      <c r="AV101" s="119"/>
      <c r="AW101" s="119"/>
      <c r="AX101" s="77">
        <v>0</v>
      </c>
      <c r="AY101" s="119"/>
      <c r="AZ101" s="119"/>
      <c r="BA101" s="119"/>
      <c r="BB101" s="77">
        <v>0.2</v>
      </c>
      <c r="BC101" s="119"/>
      <c r="BD101" s="119"/>
      <c r="BE101" s="119"/>
      <c r="BF101" s="77">
        <v>0</v>
      </c>
      <c r="BG101" s="119"/>
      <c r="BH101" s="119"/>
      <c r="BI101" s="119"/>
      <c r="BJ101" s="77">
        <v>0</v>
      </c>
      <c r="BK101" s="119"/>
      <c r="BL101" s="119"/>
      <c r="BM101" s="119"/>
      <c r="BN101" s="119"/>
      <c r="BO101" s="119"/>
      <c r="BP101" s="119"/>
      <c r="BQ101" s="117"/>
      <c r="BR101" s="42"/>
      <c r="BS101" s="42"/>
      <c r="BT101" s="44"/>
      <c r="BU101" s="44"/>
    </row>
    <row r="102" spans="1:73" s="48" customFormat="1" ht="60" customHeight="1" x14ac:dyDescent="0.25">
      <c r="A102" s="44"/>
      <c r="B102" s="118" t="s">
        <v>35</v>
      </c>
      <c r="C102" s="118" t="s">
        <v>42</v>
      </c>
      <c r="D102" s="118" t="s">
        <v>47</v>
      </c>
      <c r="E102" s="131" t="s">
        <v>81</v>
      </c>
      <c r="F102" s="118" t="s">
        <v>75</v>
      </c>
      <c r="G102" s="119" t="s">
        <v>50</v>
      </c>
      <c r="H102" s="174" t="s">
        <v>399</v>
      </c>
      <c r="I102" s="174" t="s">
        <v>263</v>
      </c>
      <c r="J102" s="175">
        <v>850838000</v>
      </c>
      <c r="K102" s="179">
        <v>2.3133594128397023E-2</v>
      </c>
      <c r="L102" s="174" t="s">
        <v>219</v>
      </c>
      <c r="M102" s="87" t="s">
        <v>264</v>
      </c>
      <c r="N102" s="87" t="s">
        <v>265</v>
      </c>
      <c r="O102" s="76"/>
      <c r="P102" s="76"/>
      <c r="Q102" s="88">
        <v>425000000</v>
      </c>
      <c r="R102" s="77">
        <v>0</v>
      </c>
      <c r="S102" s="119"/>
      <c r="T102" s="119"/>
      <c r="U102" s="119"/>
      <c r="V102" s="77">
        <v>0.2</v>
      </c>
      <c r="W102" s="119"/>
      <c r="X102" s="119"/>
      <c r="Y102" s="119"/>
      <c r="Z102" s="77">
        <v>0</v>
      </c>
      <c r="AA102" s="119"/>
      <c r="AB102" s="119"/>
      <c r="AC102" s="119"/>
      <c r="AD102" s="77">
        <v>0.2</v>
      </c>
      <c r="AE102" s="119"/>
      <c r="AF102" s="119"/>
      <c r="AG102" s="119"/>
      <c r="AH102" s="77">
        <v>0</v>
      </c>
      <c r="AI102" s="119"/>
      <c r="AJ102" s="119"/>
      <c r="AK102" s="119"/>
      <c r="AL102" s="77">
        <v>0.2</v>
      </c>
      <c r="AM102" s="119"/>
      <c r="AN102" s="119"/>
      <c r="AO102" s="119"/>
      <c r="AP102" s="77">
        <v>0</v>
      </c>
      <c r="AQ102" s="119"/>
      <c r="AR102" s="119"/>
      <c r="AS102" s="119"/>
      <c r="AT102" s="77">
        <v>0.2</v>
      </c>
      <c r="AU102" s="119"/>
      <c r="AV102" s="119"/>
      <c r="AW102" s="119"/>
      <c r="AX102" s="77">
        <v>0</v>
      </c>
      <c r="AY102" s="119"/>
      <c r="AZ102" s="119"/>
      <c r="BA102" s="119"/>
      <c r="BB102" s="77">
        <v>0.2</v>
      </c>
      <c r="BC102" s="119"/>
      <c r="BD102" s="119"/>
      <c r="BE102" s="119"/>
      <c r="BF102" s="77">
        <v>0</v>
      </c>
      <c r="BG102" s="119"/>
      <c r="BH102" s="119"/>
      <c r="BI102" s="119"/>
      <c r="BJ102" s="77">
        <v>0</v>
      </c>
      <c r="BK102" s="119"/>
      <c r="BL102" s="119"/>
      <c r="BM102" s="119"/>
      <c r="BN102" s="119"/>
      <c r="BO102" s="119"/>
      <c r="BP102" s="119"/>
      <c r="BQ102" s="117"/>
      <c r="BR102" s="42"/>
      <c r="BS102" s="42"/>
      <c r="BT102" s="44"/>
      <c r="BU102" s="44"/>
    </row>
    <row r="103" spans="1:73" s="48" customFormat="1" ht="90" x14ac:dyDescent="0.25">
      <c r="A103" s="44"/>
      <c r="B103" s="118" t="s">
        <v>35</v>
      </c>
      <c r="C103" s="118" t="s">
        <v>42</v>
      </c>
      <c r="D103" s="118" t="s">
        <v>47</v>
      </c>
      <c r="E103" s="131" t="s">
        <v>81</v>
      </c>
      <c r="F103" s="118" t="s">
        <v>75</v>
      </c>
      <c r="G103" s="119" t="s">
        <v>50</v>
      </c>
      <c r="H103" s="174"/>
      <c r="I103" s="174"/>
      <c r="J103" s="175"/>
      <c r="K103" s="179"/>
      <c r="L103" s="174"/>
      <c r="M103" s="87" t="s">
        <v>266</v>
      </c>
      <c r="N103" s="87" t="s">
        <v>267</v>
      </c>
      <c r="O103" s="76"/>
      <c r="P103" s="76"/>
      <c r="Q103" s="88">
        <v>400000000</v>
      </c>
      <c r="R103" s="77">
        <v>0</v>
      </c>
      <c r="S103" s="119"/>
      <c r="T103" s="119"/>
      <c r="U103" s="119"/>
      <c r="V103" s="77">
        <v>0.2</v>
      </c>
      <c r="W103" s="119"/>
      <c r="X103" s="119"/>
      <c r="Y103" s="119"/>
      <c r="Z103" s="77">
        <v>0</v>
      </c>
      <c r="AA103" s="119"/>
      <c r="AB103" s="119"/>
      <c r="AC103" s="119"/>
      <c r="AD103" s="77">
        <v>0.2</v>
      </c>
      <c r="AE103" s="119"/>
      <c r="AF103" s="119"/>
      <c r="AG103" s="119"/>
      <c r="AH103" s="77">
        <v>0</v>
      </c>
      <c r="AI103" s="119"/>
      <c r="AJ103" s="119"/>
      <c r="AK103" s="119"/>
      <c r="AL103" s="77">
        <v>0.2</v>
      </c>
      <c r="AM103" s="119"/>
      <c r="AN103" s="119"/>
      <c r="AO103" s="119"/>
      <c r="AP103" s="77">
        <v>0</v>
      </c>
      <c r="AQ103" s="119"/>
      <c r="AR103" s="119"/>
      <c r="AS103" s="119"/>
      <c r="AT103" s="77">
        <v>0.2</v>
      </c>
      <c r="AU103" s="119"/>
      <c r="AV103" s="119"/>
      <c r="AW103" s="119"/>
      <c r="AX103" s="77">
        <v>0</v>
      </c>
      <c r="AY103" s="119"/>
      <c r="AZ103" s="119"/>
      <c r="BA103" s="119"/>
      <c r="BB103" s="77">
        <v>0.2</v>
      </c>
      <c r="BC103" s="119"/>
      <c r="BD103" s="119"/>
      <c r="BE103" s="119"/>
      <c r="BF103" s="77">
        <v>0</v>
      </c>
      <c r="BG103" s="119"/>
      <c r="BH103" s="119"/>
      <c r="BI103" s="119"/>
      <c r="BJ103" s="77">
        <v>0</v>
      </c>
      <c r="BK103" s="119"/>
      <c r="BL103" s="119"/>
      <c r="BM103" s="119"/>
      <c r="BN103" s="119"/>
      <c r="BO103" s="119"/>
      <c r="BP103" s="119"/>
      <c r="BQ103" s="117"/>
      <c r="BR103" s="42"/>
      <c r="BS103" s="42"/>
      <c r="BT103" s="44"/>
      <c r="BU103" s="44"/>
    </row>
    <row r="104" spans="1:73" s="48" customFormat="1" ht="90" x14ac:dyDescent="0.25">
      <c r="A104" s="44"/>
      <c r="B104" s="118" t="s">
        <v>35</v>
      </c>
      <c r="C104" s="118" t="s">
        <v>42</v>
      </c>
      <c r="D104" s="118" t="s">
        <v>47</v>
      </c>
      <c r="E104" s="131" t="s">
        <v>82</v>
      </c>
      <c r="F104" s="118" t="s">
        <v>75</v>
      </c>
      <c r="G104" s="119" t="s">
        <v>50</v>
      </c>
      <c r="H104" s="182" t="s">
        <v>268</v>
      </c>
      <c r="I104" s="182" t="s">
        <v>269</v>
      </c>
      <c r="J104" s="183">
        <v>1816454000</v>
      </c>
      <c r="K104" s="176">
        <v>4.938790884857433E-2</v>
      </c>
      <c r="L104" s="182" t="s">
        <v>270</v>
      </c>
      <c r="M104" s="93" t="s">
        <v>271</v>
      </c>
      <c r="N104" s="93" t="s">
        <v>272</v>
      </c>
      <c r="O104" s="78">
        <v>44228</v>
      </c>
      <c r="P104" s="78">
        <v>44530</v>
      </c>
      <c r="Q104" s="94">
        <v>235868000</v>
      </c>
      <c r="R104" s="79">
        <v>0</v>
      </c>
      <c r="S104" s="119"/>
      <c r="T104" s="119"/>
      <c r="U104" s="119"/>
      <c r="V104" s="79">
        <v>0.1</v>
      </c>
      <c r="W104" s="119"/>
      <c r="X104" s="119"/>
      <c r="Y104" s="119"/>
      <c r="Z104" s="79">
        <v>0.1</v>
      </c>
      <c r="AA104" s="119"/>
      <c r="AB104" s="119"/>
      <c r="AC104" s="119"/>
      <c r="AD104" s="79">
        <v>0.1</v>
      </c>
      <c r="AE104" s="119"/>
      <c r="AF104" s="119"/>
      <c r="AG104" s="119"/>
      <c r="AH104" s="79">
        <v>0.1</v>
      </c>
      <c r="AI104" s="119"/>
      <c r="AJ104" s="119"/>
      <c r="AK104" s="119"/>
      <c r="AL104" s="79">
        <v>0.1</v>
      </c>
      <c r="AM104" s="119"/>
      <c r="AN104" s="119"/>
      <c r="AO104" s="119"/>
      <c r="AP104" s="79">
        <v>0.1</v>
      </c>
      <c r="AQ104" s="119"/>
      <c r="AR104" s="119"/>
      <c r="AS104" s="119"/>
      <c r="AT104" s="79">
        <v>0.1</v>
      </c>
      <c r="AU104" s="119"/>
      <c r="AV104" s="119"/>
      <c r="AW104" s="119"/>
      <c r="AX104" s="79">
        <v>0.1</v>
      </c>
      <c r="AY104" s="119"/>
      <c r="AZ104" s="119"/>
      <c r="BA104" s="119"/>
      <c r="BB104" s="79">
        <v>0.1</v>
      </c>
      <c r="BC104" s="119"/>
      <c r="BD104" s="119"/>
      <c r="BE104" s="119"/>
      <c r="BF104" s="79">
        <v>0.1</v>
      </c>
      <c r="BG104" s="119"/>
      <c r="BH104" s="119"/>
      <c r="BI104" s="119"/>
      <c r="BJ104" s="79">
        <v>0</v>
      </c>
      <c r="BK104" s="119"/>
      <c r="BL104" s="119"/>
      <c r="BM104" s="119"/>
      <c r="BN104" s="119"/>
      <c r="BO104" s="119"/>
      <c r="BP104" s="119"/>
      <c r="BQ104" s="117"/>
      <c r="BR104" s="42"/>
      <c r="BS104" s="42"/>
      <c r="BT104" s="44"/>
      <c r="BU104" s="44"/>
    </row>
    <row r="105" spans="1:73" s="48" customFormat="1" ht="90" x14ac:dyDescent="0.25">
      <c r="A105" s="44"/>
      <c r="B105" s="118" t="s">
        <v>35</v>
      </c>
      <c r="C105" s="118" t="s">
        <v>42</v>
      </c>
      <c r="D105" s="118" t="s">
        <v>47</v>
      </c>
      <c r="E105" s="131" t="s">
        <v>82</v>
      </c>
      <c r="F105" s="118" t="s">
        <v>75</v>
      </c>
      <c r="G105" s="119" t="s">
        <v>50</v>
      </c>
      <c r="H105" s="182"/>
      <c r="I105" s="182"/>
      <c r="J105" s="183"/>
      <c r="K105" s="176"/>
      <c r="L105" s="182"/>
      <c r="M105" s="93" t="s">
        <v>273</v>
      </c>
      <c r="N105" s="93" t="s">
        <v>274</v>
      </c>
      <c r="O105" s="78">
        <v>44228</v>
      </c>
      <c r="P105" s="78">
        <v>44530</v>
      </c>
      <c r="Q105" s="94">
        <v>200000000</v>
      </c>
      <c r="R105" s="79">
        <v>0</v>
      </c>
      <c r="S105" s="119"/>
      <c r="T105" s="119"/>
      <c r="U105" s="119"/>
      <c r="V105" s="79">
        <v>0.1</v>
      </c>
      <c r="W105" s="119"/>
      <c r="X105" s="119"/>
      <c r="Y105" s="119"/>
      <c r="Z105" s="79">
        <v>0.1</v>
      </c>
      <c r="AA105" s="119"/>
      <c r="AB105" s="119"/>
      <c r="AC105" s="119"/>
      <c r="AD105" s="79">
        <v>0.1</v>
      </c>
      <c r="AE105" s="119"/>
      <c r="AF105" s="119"/>
      <c r="AG105" s="119"/>
      <c r="AH105" s="79">
        <v>0.1</v>
      </c>
      <c r="AI105" s="119"/>
      <c r="AJ105" s="119"/>
      <c r="AK105" s="119"/>
      <c r="AL105" s="79">
        <v>0.1</v>
      </c>
      <c r="AM105" s="119"/>
      <c r="AN105" s="119"/>
      <c r="AO105" s="119"/>
      <c r="AP105" s="79">
        <v>0.1</v>
      </c>
      <c r="AQ105" s="119"/>
      <c r="AR105" s="119"/>
      <c r="AS105" s="119"/>
      <c r="AT105" s="79">
        <v>0.1</v>
      </c>
      <c r="AU105" s="119"/>
      <c r="AV105" s="119"/>
      <c r="AW105" s="119"/>
      <c r="AX105" s="79">
        <v>0.1</v>
      </c>
      <c r="AY105" s="119"/>
      <c r="AZ105" s="119"/>
      <c r="BA105" s="119"/>
      <c r="BB105" s="79">
        <v>0.1</v>
      </c>
      <c r="BC105" s="119"/>
      <c r="BD105" s="119"/>
      <c r="BE105" s="119"/>
      <c r="BF105" s="79">
        <v>0.1</v>
      </c>
      <c r="BG105" s="119"/>
      <c r="BH105" s="119"/>
      <c r="BI105" s="119"/>
      <c r="BJ105" s="79">
        <v>0</v>
      </c>
      <c r="BK105" s="119"/>
      <c r="BL105" s="119"/>
      <c r="BM105" s="119"/>
      <c r="BN105" s="119"/>
      <c r="BO105" s="119"/>
      <c r="BP105" s="119"/>
      <c r="BQ105" s="117"/>
      <c r="BR105" s="42"/>
      <c r="BS105" s="42"/>
      <c r="BT105" s="44"/>
      <c r="BU105" s="44"/>
    </row>
    <row r="106" spans="1:73" s="48" customFormat="1" ht="105" x14ac:dyDescent="0.25">
      <c r="A106" s="44"/>
      <c r="B106" s="118" t="s">
        <v>35</v>
      </c>
      <c r="C106" s="118" t="s">
        <v>42</v>
      </c>
      <c r="D106" s="118" t="s">
        <v>47</v>
      </c>
      <c r="E106" s="131" t="s">
        <v>82</v>
      </c>
      <c r="F106" s="118" t="s">
        <v>75</v>
      </c>
      <c r="G106" s="119" t="s">
        <v>50</v>
      </c>
      <c r="H106" s="182"/>
      <c r="I106" s="182"/>
      <c r="J106" s="183"/>
      <c r="K106" s="176"/>
      <c r="L106" s="182"/>
      <c r="M106" s="95" t="s">
        <v>275</v>
      </c>
      <c r="N106" s="95" t="s">
        <v>276</v>
      </c>
      <c r="O106" s="80">
        <v>44228</v>
      </c>
      <c r="P106" s="80">
        <v>44530</v>
      </c>
      <c r="Q106" s="81">
        <v>1380586000</v>
      </c>
      <c r="R106" s="79">
        <v>0</v>
      </c>
      <c r="S106" s="119"/>
      <c r="T106" s="119"/>
      <c r="U106" s="119"/>
      <c r="V106" s="79">
        <v>0.1</v>
      </c>
      <c r="W106" s="119"/>
      <c r="X106" s="119"/>
      <c r="Y106" s="119"/>
      <c r="Z106" s="79">
        <v>0.1</v>
      </c>
      <c r="AA106" s="119"/>
      <c r="AB106" s="119"/>
      <c r="AC106" s="119"/>
      <c r="AD106" s="79">
        <v>0.1</v>
      </c>
      <c r="AE106" s="119"/>
      <c r="AF106" s="119"/>
      <c r="AG106" s="119"/>
      <c r="AH106" s="79">
        <v>0.1</v>
      </c>
      <c r="AI106" s="119"/>
      <c r="AJ106" s="119"/>
      <c r="AK106" s="119"/>
      <c r="AL106" s="79">
        <v>0.1</v>
      </c>
      <c r="AM106" s="119"/>
      <c r="AN106" s="119"/>
      <c r="AO106" s="119"/>
      <c r="AP106" s="79">
        <v>0.1</v>
      </c>
      <c r="AQ106" s="119"/>
      <c r="AR106" s="119"/>
      <c r="AS106" s="119"/>
      <c r="AT106" s="79">
        <v>0.1</v>
      </c>
      <c r="AU106" s="119"/>
      <c r="AV106" s="119"/>
      <c r="AW106" s="119"/>
      <c r="AX106" s="79">
        <v>0.1</v>
      </c>
      <c r="AY106" s="119"/>
      <c r="AZ106" s="119"/>
      <c r="BA106" s="119"/>
      <c r="BB106" s="79">
        <v>0.1</v>
      </c>
      <c r="BC106" s="119"/>
      <c r="BD106" s="119"/>
      <c r="BE106" s="119"/>
      <c r="BF106" s="79">
        <v>0.1</v>
      </c>
      <c r="BG106" s="119"/>
      <c r="BH106" s="119"/>
      <c r="BI106" s="119"/>
      <c r="BJ106" s="79">
        <v>0</v>
      </c>
      <c r="BK106" s="119"/>
      <c r="BL106" s="119"/>
      <c r="BM106" s="119"/>
      <c r="BN106" s="119"/>
      <c r="BO106" s="119"/>
      <c r="BP106" s="119"/>
      <c r="BQ106" s="117"/>
      <c r="BR106" s="42"/>
      <c r="BS106" s="42"/>
      <c r="BT106" s="44"/>
      <c r="BU106" s="44"/>
    </row>
    <row r="107" spans="1:73" s="48" customFormat="1" ht="90" x14ac:dyDescent="0.25">
      <c r="A107" s="44"/>
      <c r="B107" s="118" t="s">
        <v>35</v>
      </c>
      <c r="C107" s="118" t="s">
        <v>42</v>
      </c>
      <c r="D107" s="118" t="s">
        <v>47</v>
      </c>
      <c r="E107" s="131" t="s">
        <v>81</v>
      </c>
      <c r="F107" s="118" t="s">
        <v>75</v>
      </c>
      <c r="G107" s="119" t="s">
        <v>50</v>
      </c>
      <c r="H107" s="180" t="s">
        <v>277</v>
      </c>
      <c r="I107" s="180" t="s">
        <v>278</v>
      </c>
      <c r="J107" s="181">
        <v>2832369000</v>
      </c>
      <c r="K107" s="176">
        <v>7.7009812523481269E-2</v>
      </c>
      <c r="L107" s="180" t="s">
        <v>279</v>
      </c>
      <c r="M107" s="90" t="s">
        <v>280</v>
      </c>
      <c r="N107" s="90" t="s">
        <v>281</v>
      </c>
      <c r="O107" s="82">
        <v>44228</v>
      </c>
      <c r="P107" s="82">
        <v>44530</v>
      </c>
      <c r="Q107" s="91">
        <v>608225000</v>
      </c>
      <c r="R107" s="79">
        <v>0</v>
      </c>
      <c r="S107" s="119"/>
      <c r="T107" s="119"/>
      <c r="U107" s="119"/>
      <c r="V107" s="79">
        <v>0.1</v>
      </c>
      <c r="W107" s="119"/>
      <c r="X107" s="119"/>
      <c r="Y107" s="119"/>
      <c r="Z107" s="79">
        <v>0.1</v>
      </c>
      <c r="AA107" s="119"/>
      <c r="AB107" s="119"/>
      <c r="AC107" s="119"/>
      <c r="AD107" s="79">
        <v>0.1</v>
      </c>
      <c r="AE107" s="119"/>
      <c r="AF107" s="119"/>
      <c r="AG107" s="119"/>
      <c r="AH107" s="79">
        <v>0.1</v>
      </c>
      <c r="AI107" s="119"/>
      <c r="AJ107" s="119"/>
      <c r="AK107" s="119"/>
      <c r="AL107" s="79">
        <v>0.1</v>
      </c>
      <c r="AM107" s="119"/>
      <c r="AN107" s="119"/>
      <c r="AO107" s="119"/>
      <c r="AP107" s="79">
        <v>0.1</v>
      </c>
      <c r="AQ107" s="119"/>
      <c r="AR107" s="119"/>
      <c r="AS107" s="119"/>
      <c r="AT107" s="79">
        <v>0.1</v>
      </c>
      <c r="AU107" s="119"/>
      <c r="AV107" s="119"/>
      <c r="AW107" s="119"/>
      <c r="AX107" s="79">
        <v>0.1</v>
      </c>
      <c r="AY107" s="119"/>
      <c r="AZ107" s="119"/>
      <c r="BA107" s="119"/>
      <c r="BB107" s="79">
        <v>0.1</v>
      </c>
      <c r="BC107" s="119"/>
      <c r="BD107" s="119"/>
      <c r="BE107" s="119"/>
      <c r="BF107" s="79">
        <v>0.1</v>
      </c>
      <c r="BG107" s="119"/>
      <c r="BH107" s="119"/>
      <c r="BI107" s="119"/>
      <c r="BJ107" s="79">
        <v>0</v>
      </c>
      <c r="BK107" s="119"/>
      <c r="BL107" s="119"/>
      <c r="BM107" s="119"/>
      <c r="BN107" s="119"/>
      <c r="BO107" s="119"/>
      <c r="BP107" s="119"/>
      <c r="BQ107" s="117"/>
      <c r="BR107" s="42"/>
      <c r="BS107" s="42"/>
      <c r="BT107" s="44"/>
      <c r="BU107" s="44"/>
    </row>
    <row r="108" spans="1:73" s="48" customFormat="1" ht="90" x14ac:dyDescent="0.25">
      <c r="A108" s="44"/>
      <c r="B108" s="118" t="s">
        <v>35</v>
      </c>
      <c r="C108" s="118" t="s">
        <v>42</v>
      </c>
      <c r="D108" s="118" t="s">
        <v>47</v>
      </c>
      <c r="E108" s="131" t="s">
        <v>81</v>
      </c>
      <c r="F108" s="118" t="s">
        <v>75</v>
      </c>
      <c r="G108" s="119" t="s">
        <v>50</v>
      </c>
      <c r="H108" s="180"/>
      <c r="I108" s="180"/>
      <c r="J108" s="181"/>
      <c r="K108" s="176"/>
      <c r="L108" s="180"/>
      <c r="M108" s="90" t="s">
        <v>282</v>
      </c>
      <c r="N108" s="90" t="s">
        <v>283</v>
      </c>
      <c r="O108" s="82">
        <v>44228</v>
      </c>
      <c r="P108" s="82">
        <v>44530</v>
      </c>
      <c r="Q108" s="91">
        <v>619896000</v>
      </c>
      <c r="R108" s="79">
        <v>0</v>
      </c>
      <c r="S108" s="119"/>
      <c r="T108" s="119"/>
      <c r="U108" s="119"/>
      <c r="V108" s="79">
        <v>0.1</v>
      </c>
      <c r="W108" s="119"/>
      <c r="X108" s="119"/>
      <c r="Y108" s="119"/>
      <c r="Z108" s="79">
        <v>0.1</v>
      </c>
      <c r="AA108" s="119"/>
      <c r="AB108" s="119"/>
      <c r="AC108" s="119"/>
      <c r="AD108" s="79">
        <v>0.1</v>
      </c>
      <c r="AE108" s="119"/>
      <c r="AF108" s="119"/>
      <c r="AG108" s="119"/>
      <c r="AH108" s="79">
        <v>0.1</v>
      </c>
      <c r="AI108" s="119"/>
      <c r="AJ108" s="119"/>
      <c r="AK108" s="119"/>
      <c r="AL108" s="79">
        <v>0.1</v>
      </c>
      <c r="AM108" s="119"/>
      <c r="AN108" s="119"/>
      <c r="AO108" s="119"/>
      <c r="AP108" s="79">
        <v>0.1</v>
      </c>
      <c r="AQ108" s="119"/>
      <c r="AR108" s="119"/>
      <c r="AS108" s="119"/>
      <c r="AT108" s="79">
        <v>0.1</v>
      </c>
      <c r="AU108" s="119"/>
      <c r="AV108" s="119"/>
      <c r="AW108" s="119"/>
      <c r="AX108" s="79">
        <v>0.1</v>
      </c>
      <c r="AY108" s="119"/>
      <c r="AZ108" s="119"/>
      <c r="BA108" s="119"/>
      <c r="BB108" s="79">
        <v>0.1</v>
      </c>
      <c r="BC108" s="119"/>
      <c r="BD108" s="119"/>
      <c r="BE108" s="119"/>
      <c r="BF108" s="79">
        <v>0.1</v>
      </c>
      <c r="BG108" s="119"/>
      <c r="BH108" s="119"/>
      <c r="BI108" s="119"/>
      <c r="BJ108" s="79">
        <v>0</v>
      </c>
      <c r="BK108" s="119"/>
      <c r="BL108" s="119"/>
      <c r="BM108" s="119"/>
      <c r="BN108" s="119"/>
      <c r="BO108" s="119"/>
      <c r="BP108" s="119"/>
      <c r="BQ108" s="117"/>
      <c r="BR108" s="42"/>
      <c r="BS108" s="42"/>
      <c r="BT108" s="44"/>
      <c r="BU108" s="44"/>
    </row>
    <row r="109" spans="1:73" s="48" customFormat="1" ht="105" x14ac:dyDescent="0.25">
      <c r="A109" s="44"/>
      <c r="B109" s="118" t="s">
        <v>35</v>
      </c>
      <c r="C109" s="118" t="s">
        <v>42</v>
      </c>
      <c r="D109" s="118" t="s">
        <v>47</v>
      </c>
      <c r="E109" s="131" t="s">
        <v>81</v>
      </c>
      <c r="F109" s="118" t="s">
        <v>75</v>
      </c>
      <c r="G109" s="119" t="s">
        <v>50</v>
      </c>
      <c r="H109" s="180"/>
      <c r="I109" s="180"/>
      <c r="J109" s="181"/>
      <c r="K109" s="176"/>
      <c r="L109" s="180"/>
      <c r="M109" s="90" t="s">
        <v>284</v>
      </c>
      <c r="N109" s="90" t="s">
        <v>285</v>
      </c>
      <c r="O109" s="82">
        <v>44228</v>
      </c>
      <c r="P109" s="82">
        <v>44530</v>
      </c>
      <c r="Q109" s="91">
        <v>1052528000</v>
      </c>
      <c r="R109" s="79">
        <v>0</v>
      </c>
      <c r="S109" s="119"/>
      <c r="T109" s="119"/>
      <c r="U109" s="119"/>
      <c r="V109" s="79">
        <v>0.1</v>
      </c>
      <c r="W109" s="119"/>
      <c r="X109" s="119"/>
      <c r="Y109" s="119"/>
      <c r="Z109" s="79">
        <v>0.1</v>
      </c>
      <c r="AA109" s="119"/>
      <c r="AB109" s="119"/>
      <c r="AC109" s="119"/>
      <c r="AD109" s="79">
        <v>0.1</v>
      </c>
      <c r="AE109" s="119"/>
      <c r="AF109" s="119"/>
      <c r="AG109" s="119"/>
      <c r="AH109" s="79">
        <v>0.1</v>
      </c>
      <c r="AI109" s="119"/>
      <c r="AJ109" s="119"/>
      <c r="AK109" s="119"/>
      <c r="AL109" s="79">
        <v>0.1</v>
      </c>
      <c r="AM109" s="119"/>
      <c r="AN109" s="119"/>
      <c r="AO109" s="119"/>
      <c r="AP109" s="79">
        <v>0.1</v>
      </c>
      <c r="AQ109" s="119"/>
      <c r="AR109" s="119"/>
      <c r="AS109" s="119"/>
      <c r="AT109" s="79">
        <v>0.1</v>
      </c>
      <c r="AU109" s="119"/>
      <c r="AV109" s="119"/>
      <c r="AW109" s="119"/>
      <c r="AX109" s="79">
        <v>0.1</v>
      </c>
      <c r="AY109" s="119"/>
      <c r="AZ109" s="119"/>
      <c r="BA109" s="119"/>
      <c r="BB109" s="79">
        <v>0.1</v>
      </c>
      <c r="BC109" s="119"/>
      <c r="BD109" s="119"/>
      <c r="BE109" s="119"/>
      <c r="BF109" s="79">
        <v>0.1</v>
      </c>
      <c r="BG109" s="119"/>
      <c r="BH109" s="119"/>
      <c r="BI109" s="119"/>
      <c r="BJ109" s="79">
        <v>0</v>
      </c>
      <c r="BK109" s="119"/>
      <c r="BL109" s="119"/>
      <c r="BM109" s="119"/>
      <c r="BN109" s="119"/>
      <c r="BO109" s="119"/>
      <c r="BP109" s="119"/>
      <c r="BQ109" s="117"/>
      <c r="BR109" s="42"/>
      <c r="BS109" s="42"/>
      <c r="BT109" s="44"/>
      <c r="BU109" s="44"/>
    </row>
    <row r="110" spans="1:73" s="48" customFormat="1" ht="90" x14ac:dyDescent="0.25">
      <c r="A110" s="44"/>
      <c r="B110" s="118" t="s">
        <v>35</v>
      </c>
      <c r="C110" s="118" t="s">
        <v>42</v>
      </c>
      <c r="D110" s="118" t="s">
        <v>47</v>
      </c>
      <c r="E110" s="131" t="s">
        <v>81</v>
      </c>
      <c r="F110" s="118" t="s">
        <v>75</v>
      </c>
      <c r="G110" s="119" t="s">
        <v>50</v>
      </c>
      <c r="H110" s="180"/>
      <c r="I110" s="180"/>
      <c r="J110" s="181"/>
      <c r="K110" s="176"/>
      <c r="L110" s="180"/>
      <c r="M110" s="90" t="s">
        <v>286</v>
      </c>
      <c r="N110" s="90" t="s">
        <v>287</v>
      </c>
      <c r="O110" s="82">
        <v>44228</v>
      </c>
      <c r="P110" s="82">
        <v>44530</v>
      </c>
      <c r="Q110" s="91">
        <v>551720000</v>
      </c>
      <c r="R110" s="79">
        <v>0</v>
      </c>
      <c r="S110" s="119"/>
      <c r="T110" s="119"/>
      <c r="U110" s="119"/>
      <c r="V110" s="79">
        <v>0.1</v>
      </c>
      <c r="W110" s="119"/>
      <c r="X110" s="119"/>
      <c r="Y110" s="119"/>
      <c r="Z110" s="79">
        <v>0.1</v>
      </c>
      <c r="AA110" s="119"/>
      <c r="AB110" s="119"/>
      <c r="AC110" s="119"/>
      <c r="AD110" s="79">
        <v>0.1</v>
      </c>
      <c r="AE110" s="119"/>
      <c r="AF110" s="119"/>
      <c r="AG110" s="119"/>
      <c r="AH110" s="79">
        <v>0.1</v>
      </c>
      <c r="AI110" s="119"/>
      <c r="AJ110" s="119"/>
      <c r="AK110" s="119"/>
      <c r="AL110" s="79">
        <v>0.1</v>
      </c>
      <c r="AM110" s="119"/>
      <c r="AN110" s="119"/>
      <c r="AO110" s="119"/>
      <c r="AP110" s="79">
        <v>0.1</v>
      </c>
      <c r="AQ110" s="119"/>
      <c r="AR110" s="119"/>
      <c r="AS110" s="119"/>
      <c r="AT110" s="79">
        <v>0.1</v>
      </c>
      <c r="AU110" s="119"/>
      <c r="AV110" s="119"/>
      <c r="AW110" s="119"/>
      <c r="AX110" s="79">
        <v>0.1</v>
      </c>
      <c r="AY110" s="119"/>
      <c r="AZ110" s="119"/>
      <c r="BA110" s="119"/>
      <c r="BB110" s="79">
        <v>0.1</v>
      </c>
      <c r="BC110" s="119"/>
      <c r="BD110" s="119"/>
      <c r="BE110" s="119"/>
      <c r="BF110" s="79">
        <v>0.1</v>
      </c>
      <c r="BG110" s="119"/>
      <c r="BH110" s="119"/>
      <c r="BI110" s="119"/>
      <c r="BJ110" s="79">
        <v>0</v>
      </c>
      <c r="BK110" s="119"/>
      <c r="BL110" s="119"/>
      <c r="BM110" s="119"/>
      <c r="BN110" s="119"/>
      <c r="BO110" s="119"/>
      <c r="BP110" s="119"/>
      <c r="BQ110" s="117"/>
      <c r="BR110" s="42"/>
      <c r="BS110" s="42"/>
      <c r="BT110" s="44"/>
      <c r="BU110" s="44"/>
    </row>
    <row r="111" spans="1:73" s="48" customFormat="1" x14ac:dyDescent="0.25">
      <c r="A111" s="44"/>
      <c r="B111" s="51"/>
      <c r="C111" s="51"/>
      <c r="D111" s="51"/>
      <c r="E111" s="52"/>
      <c r="F111" s="53"/>
      <c r="G111" s="52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42"/>
      <c r="BS111" s="42"/>
      <c r="BT111" s="44"/>
      <c r="BU111" s="44"/>
    </row>
    <row r="112" spans="1:73" s="48" customFormat="1" x14ac:dyDescent="0.25">
      <c r="A112" s="44"/>
      <c r="B112" s="51"/>
      <c r="C112" s="51"/>
      <c r="D112" s="51"/>
      <c r="E112" s="52"/>
      <c r="F112" s="53"/>
      <c r="G112" s="52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2"/>
      <c r="BS112" s="42"/>
      <c r="BT112" s="44"/>
      <c r="BU112" s="44"/>
    </row>
    <row r="113" spans="1:73" s="48" customFormat="1" x14ac:dyDescent="0.25">
      <c r="A113" s="44"/>
      <c r="B113" s="51"/>
      <c r="C113" s="51"/>
      <c r="D113" s="51"/>
      <c r="E113" s="52"/>
      <c r="F113" s="53"/>
      <c r="G113" s="52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2"/>
      <c r="BS113" s="42"/>
      <c r="BT113" s="44"/>
      <c r="BU113" s="44"/>
    </row>
    <row r="114" spans="1:73" s="48" customFormat="1" x14ac:dyDescent="0.25">
      <c r="A114" s="44"/>
      <c r="B114" s="51"/>
      <c r="C114" s="51"/>
      <c r="D114" s="51"/>
      <c r="E114" s="52"/>
      <c r="F114" s="53"/>
      <c r="G114" s="52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2"/>
      <c r="BS114" s="42"/>
      <c r="BT114" s="44"/>
      <c r="BU114" s="44"/>
    </row>
    <row r="115" spans="1:73" s="48" customFormat="1" x14ac:dyDescent="0.25">
      <c r="A115" s="44"/>
      <c r="B115" s="51"/>
      <c r="C115" s="51"/>
      <c r="D115" s="51"/>
      <c r="E115" s="52"/>
      <c r="F115" s="53"/>
      <c r="G115" s="52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2"/>
      <c r="BS115" s="42"/>
      <c r="BT115" s="44"/>
      <c r="BU115" s="44"/>
    </row>
    <row r="116" spans="1:73" s="48" customFormat="1" x14ac:dyDescent="0.25">
      <c r="A116" s="44"/>
      <c r="B116" s="51"/>
      <c r="C116" s="51"/>
      <c r="D116" s="51"/>
      <c r="E116" s="52"/>
      <c r="F116" s="53"/>
      <c r="G116" s="52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2"/>
      <c r="BS116" s="42"/>
      <c r="BT116" s="44"/>
      <c r="BU116" s="44"/>
    </row>
    <row r="117" spans="1:73" s="48" customFormat="1" x14ac:dyDescent="0.25">
      <c r="A117" s="44"/>
      <c r="B117" s="51"/>
      <c r="C117" s="51"/>
      <c r="D117" s="51"/>
      <c r="E117" s="52"/>
      <c r="F117" s="53"/>
      <c r="G117" s="52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2"/>
      <c r="BS117" s="42"/>
      <c r="BT117" s="44"/>
      <c r="BU117" s="44"/>
    </row>
    <row r="118" spans="1:73" s="48" customFormat="1" x14ac:dyDescent="0.25">
      <c r="A118" s="44"/>
      <c r="B118" s="51"/>
      <c r="C118" s="51"/>
      <c r="D118" s="51"/>
      <c r="E118" s="52"/>
      <c r="F118" s="53"/>
      <c r="G118" s="52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2"/>
      <c r="BS118" s="42"/>
      <c r="BT118" s="44"/>
      <c r="BU118" s="44"/>
    </row>
    <row r="119" spans="1:73" s="48" customFormat="1" x14ac:dyDescent="0.25">
      <c r="A119" s="44"/>
      <c r="B119" s="51"/>
      <c r="C119" s="51"/>
      <c r="D119" s="51"/>
      <c r="E119" s="52"/>
      <c r="F119" s="53"/>
      <c r="G119" s="52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2"/>
      <c r="BS119" s="42"/>
      <c r="BT119" s="44"/>
      <c r="BU119" s="44"/>
    </row>
    <row r="120" spans="1:73" s="48" customFormat="1" x14ac:dyDescent="0.25">
      <c r="A120" s="44"/>
      <c r="B120" s="51"/>
      <c r="C120" s="51"/>
      <c r="D120" s="51"/>
      <c r="E120" s="52"/>
      <c r="F120" s="53"/>
      <c r="G120" s="52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2"/>
      <c r="BS120" s="42"/>
      <c r="BT120" s="44"/>
      <c r="BU120" s="44"/>
    </row>
    <row r="121" spans="1:73" s="48" customFormat="1" x14ac:dyDescent="0.25">
      <c r="A121" s="44"/>
      <c r="B121" s="51"/>
      <c r="C121" s="51"/>
      <c r="D121" s="51"/>
      <c r="E121" s="52"/>
      <c r="F121" s="53"/>
      <c r="G121" s="52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2"/>
      <c r="BS121" s="44"/>
      <c r="BT121" s="44"/>
      <c r="BU121" s="44"/>
    </row>
    <row r="122" spans="1:73" s="48" customFormat="1" x14ac:dyDescent="0.25">
      <c r="A122" s="44"/>
      <c r="B122" s="51"/>
      <c r="C122" s="51"/>
      <c r="D122" s="51"/>
      <c r="E122" s="52"/>
      <c r="F122" s="53"/>
      <c r="G122" s="52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2"/>
      <c r="BS122" s="44"/>
      <c r="BT122" s="44"/>
      <c r="BU122" s="44"/>
    </row>
    <row r="123" spans="1:73" s="48" customFormat="1" x14ac:dyDescent="0.25">
      <c r="A123" s="44"/>
      <c r="B123" s="51"/>
      <c r="C123" s="51"/>
      <c r="D123" s="51"/>
      <c r="E123" s="52"/>
      <c r="F123" s="53"/>
      <c r="G123" s="52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  <c r="BR123" s="42"/>
      <c r="BS123" s="44"/>
      <c r="BT123" s="44"/>
      <c r="BU123" s="44"/>
    </row>
    <row r="124" spans="1:73" s="48" customFormat="1" x14ac:dyDescent="0.25">
      <c r="A124" s="44"/>
      <c r="B124" s="51"/>
      <c r="C124" s="51"/>
      <c r="D124" s="51"/>
      <c r="E124" s="52"/>
      <c r="F124" s="53"/>
      <c r="G124" s="52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2"/>
      <c r="BS124" s="44"/>
      <c r="BT124" s="44"/>
      <c r="BU124" s="44"/>
    </row>
    <row r="125" spans="1:73" s="48" customFormat="1" x14ac:dyDescent="0.25">
      <c r="A125" s="44"/>
      <c r="B125" s="51"/>
      <c r="C125" s="51"/>
      <c r="D125" s="51"/>
      <c r="E125" s="52"/>
      <c r="F125" s="53"/>
      <c r="G125" s="52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2"/>
      <c r="BS125" s="44"/>
      <c r="BT125" s="44"/>
      <c r="BU125" s="44"/>
    </row>
    <row r="126" spans="1:73" s="48" customFormat="1" x14ac:dyDescent="0.25">
      <c r="A126" s="44"/>
      <c r="B126" s="51"/>
      <c r="C126" s="51"/>
      <c r="D126" s="51"/>
      <c r="E126" s="52"/>
      <c r="F126" s="53"/>
      <c r="G126" s="52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2"/>
      <c r="BS126" s="44"/>
      <c r="BT126" s="44"/>
      <c r="BU126" s="44"/>
    </row>
    <row r="127" spans="1:73" s="48" customFormat="1" x14ac:dyDescent="0.25">
      <c r="A127" s="44"/>
      <c r="B127" s="51"/>
      <c r="C127" s="51"/>
      <c r="D127" s="51"/>
      <c r="E127" s="52"/>
      <c r="F127" s="53"/>
      <c r="G127" s="52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2"/>
      <c r="BS127" s="44"/>
      <c r="BT127" s="44"/>
      <c r="BU127" s="44"/>
    </row>
    <row r="128" spans="1:73" s="48" customFormat="1" x14ac:dyDescent="0.25">
      <c r="A128" s="44"/>
      <c r="B128" s="51"/>
      <c r="C128" s="51"/>
      <c r="D128" s="51"/>
      <c r="E128" s="52"/>
      <c r="F128" s="53"/>
      <c r="G128" s="52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2"/>
      <c r="BS128" s="44"/>
      <c r="BT128" s="44"/>
      <c r="BU128" s="44"/>
    </row>
    <row r="129" spans="1:73" s="48" customFormat="1" x14ac:dyDescent="0.25">
      <c r="A129" s="44"/>
      <c r="B129" s="51"/>
      <c r="C129" s="51"/>
      <c r="D129" s="51"/>
      <c r="E129" s="52"/>
      <c r="F129" s="53"/>
      <c r="G129" s="52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2"/>
      <c r="BS129" s="44"/>
      <c r="BT129" s="44"/>
      <c r="BU129" s="44"/>
    </row>
    <row r="130" spans="1:73" s="48" customFormat="1" x14ac:dyDescent="0.25">
      <c r="A130" s="44"/>
      <c r="B130" s="51"/>
      <c r="C130" s="51"/>
      <c r="D130" s="51"/>
      <c r="E130" s="52"/>
      <c r="F130" s="53"/>
      <c r="G130" s="52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2"/>
      <c r="BS130" s="44"/>
      <c r="BT130" s="44"/>
      <c r="BU130" s="44"/>
    </row>
    <row r="131" spans="1:73" s="48" customFormat="1" x14ac:dyDescent="0.25">
      <c r="A131" s="44"/>
      <c r="B131" s="51"/>
      <c r="C131" s="51"/>
      <c r="D131" s="51"/>
      <c r="E131" s="52"/>
      <c r="F131" s="53"/>
      <c r="G131" s="52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2"/>
      <c r="BS131" s="44"/>
      <c r="BT131" s="44"/>
      <c r="BU131" s="44"/>
    </row>
    <row r="132" spans="1:73" s="48" customFormat="1" x14ac:dyDescent="0.25">
      <c r="A132" s="44"/>
      <c r="B132" s="51"/>
      <c r="C132" s="51"/>
      <c r="D132" s="51"/>
      <c r="E132" s="52"/>
      <c r="F132" s="53"/>
      <c r="G132" s="52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2"/>
      <c r="BS132" s="44"/>
      <c r="BT132" s="44"/>
      <c r="BU132" s="44"/>
    </row>
    <row r="133" spans="1:73" s="48" customFormat="1" x14ac:dyDescent="0.25">
      <c r="A133" s="44"/>
      <c r="B133" s="51"/>
      <c r="C133" s="51"/>
      <c r="D133" s="51"/>
      <c r="E133" s="52"/>
      <c r="F133" s="53"/>
      <c r="G133" s="52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2"/>
      <c r="BS133" s="44"/>
      <c r="BT133" s="44"/>
      <c r="BU133" s="44"/>
    </row>
    <row r="134" spans="1:73" s="48" customFormat="1" x14ac:dyDescent="0.25">
      <c r="A134" s="44"/>
      <c r="B134" s="51"/>
      <c r="C134" s="51"/>
      <c r="D134" s="51"/>
      <c r="E134" s="52"/>
      <c r="F134" s="53"/>
      <c r="G134" s="52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2"/>
      <c r="BS134" s="44"/>
      <c r="BT134" s="44"/>
      <c r="BU134" s="44"/>
    </row>
    <row r="135" spans="1:73" s="48" customFormat="1" x14ac:dyDescent="0.25">
      <c r="A135" s="44"/>
      <c r="B135" s="51"/>
      <c r="C135" s="51"/>
      <c r="D135" s="51"/>
      <c r="E135" s="52"/>
      <c r="F135" s="53"/>
      <c r="G135" s="52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2"/>
      <c r="BS135" s="44"/>
      <c r="BT135" s="44"/>
      <c r="BU135" s="44"/>
    </row>
    <row r="136" spans="1:73" s="48" customFormat="1" x14ac:dyDescent="0.25">
      <c r="A136" s="44"/>
      <c r="B136" s="51"/>
      <c r="C136" s="51"/>
      <c r="D136" s="51"/>
      <c r="E136" s="52"/>
      <c r="F136" s="53"/>
      <c r="G136" s="52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2"/>
      <c r="BS136" s="44"/>
      <c r="BT136" s="44"/>
      <c r="BU136" s="44"/>
    </row>
    <row r="137" spans="1:73" s="48" customFormat="1" x14ac:dyDescent="0.25">
      <c r="A137" s="44"/>
      <c r="B137" s="51"/>
      <c r="C137" s="51"/>
      <c r="D137" s="51"/>
      <c r="E137" s="52"/>
      <c r="F137" s="53"/>
      <c r="G137" s="52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  <c r="BR137" s="42"/>
      <c r="BS137" s="44"/>
      <c r="BT137" s="44"/>
      <c r="BU137" s="44"/>
    </row>
    <row r="138" spans="1:73" s="48" customFormat="1" x14ac:dyDescent="0.25">
      <c r="A138" s="44"/>
      <c r="B138" s="51"/>
      <c r="C138" s="51"/>
      <c r="D138" s="51"/>
      <c r="E138" s="52"/>
      <c r="F138" s="53"/>
      <c r="G138" s="52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2"/>
      <c r="BS138" s="44"/>
      <c r="BT138" s="44"/>
      <c r="BU138" s="44"/>
    </row>
    <row r="139" spans="1:73" s="48" customFormat="1" x14ac:dyDescent="0.25">
      <c r="A139" s="44"/>
      <c r="B139" s="51"/>
      <c r="C139" s="51"/>
      <c r="D139" s="51"/>
      <c r="E139" s="52"/>
      <c r="F139" s="53"/>
      <c r="G139" s="52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2"/>
      <c r="BS139" s="44"/>
      <c r="BT139" s="44"/>
      <c r="BU139" s="44"/>
    </row>
    <row r="140" spans="1:73" s="48" customForma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4"/>
      <c r="BT140" s="44"/>
      <c r="BU140" s="44"/>
    </row>
    <row r="141" spans="1:73" s="48" customForma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4"/>
      <c r="BT141" s="44"/>
      <c r="BU141" s="44"/>
    </row>
    <row r="142" spans="1:73" s="48" customForma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4"/>
      <c r="BT142" s="44"/>
      <c r="BU142" s="44"/>
    </row>
    <row r="143" spans="1:73" s="48" customForma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4"/>
      <c r="BT143" s="44"/>
      <c r="BU143" s="44"/>
    </row>
    <row r="144" spans="1:73" s="48" customForma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4"/>
      <c r="BT144" s="44"/>
      <c r="BU144" s="44"/>
    </row>
    <row r="145" spans="1:73" s="48" customForma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4"/>
      <c r="BT145" s="44"/>
      <c r="BU145" s="44"/>
    </row>
    <row r="146" spans="1:73" s="48" customForma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4"/>
      <c r="BT146" s="44"/>
      <c r="BU146" s="44"/>
    </row>
    <row r="147" spans="1:73" s="48" customForma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4"/>
      <c r="BT147" s="44"/>
      <c r="BU147" s="44"/>
    </row>
    <row r="148" spans="1:73" s="48" customForma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4"/>
      <c r="BT148" s="44"/>
      <c r="BU148" s="44"/>
    </row>
    <row r="149" spans="1:73" s="48" customForma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4"/>
      <c r="BT149" s="44"/>
      <c r="BU149" s="44"/>
    </row>
    <row r="150" spans="1:73" s="48" customForma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4"/>
      <c r="BT150" s="44"/>
      <c r="BU150" s="44"/>
    </row>
    <row r="151" spans="1:73" s="48" customForma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4"/>
      <c r="BT151" s="44"/>
      <c r="BU151" s="44"/>
    </row>
    <row r="152" spans="1:73" s="48" customForma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4"/>
      <c r="BT152" s="44"/>
      <c r="BU152" s="44"/>
    </row>
    <row r="153" spans="1:73" s="48" customForma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4"/>
      <c r="BT153" s="44"/>
      <c r="BU153" s="44"/>
    </row>
    <row r="154" spans="1:73" s="48" customForma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4"/>
      <c r="BT154" s="44"/>
      <c r="BU154" s="44"/>
    </row>
    <row r="155" spans="1:73" s="48" customForma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4"/>
      <c r="BT155" s="44"/>
      <c r="BU155" s="44"/>
    </row>
    <row r="156" spans="1:73" s="48" customForma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4"/>
      <c r="BT156" s="44"/>
      <c r="BU156" s="44"/>
    </row>
    <row r="157" spans="1:73" s="48" customForma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4"/>
      <c r="BT157" s="44"/>
      <c r="BU157" s="44"/>
    </row>
    <row r="158" spans="1:73" s="48" customForma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4"/>
      <c r="BT158" s="44"/>
      <c r="BU158" s="44"/>
    </row>
    <row r="159" spans="1:73" s="48" customForma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4"/>
      <c r="BT159" s="44"/>
      <c r="BU159" s="44"/>
    </row>
    <row r="160" spans="1:73" s="48" customForma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4"/>
      <c r="BT160" s="44"/>
      <c r="BU160" s="44"/>
    </row>
    <row r="161" spans="1:73" s="48" customForma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4"/>
      <c r="BT161" s="44"/>
      <c r="BU161" s="44"/>
    </row>
    <row r="162" spans="1:73" s="48" customForma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4"/>
      <c r="BT162" s="44"/>
      <c r="BU162" s="44"/>
    </row>
    <row r="163" spans="1:73" s="48" customForma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4"/>
      <c r="BT163" s="44"/>
      <c r="BU163" s="44"/>
    </row>
    <row r="164" spans="1:73" s="48" customForma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4"/>
      <c r="BT164" s="44"/>
      <c r="BU164" s="44"/>
    </row>
    <row r="165" spans="1:73" s="48" customForma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4"/>
      <c r="BT165" s="44"/>
      <c r="BU165" s="44"/>
    </row>
    <row r="166" spans="1:73" s="48" customForma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4"/>
      <c r="BT166" s="44"/>
      <c r="BU166" s="44"/>
    </row>
    <row r="167" spans="1:73" s="48" customForma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4"/>
      <c r="BT167" s="44"/>
      <c r="BU167" s="44"/>
    </row>
    <row r="168" spans="1:73" s="48" customForma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4"/>
      <c r="BT168" s="44"/>
      <c r="BU168" s="44"/>
    </row>
    <row r="169" spans="1:73" s="48" customForma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4"/>
      <c r="BT169" s="44"/>
      <c r="BU169" s="44"/>
    </row>
    <row r="170" spans="1:73" s="48" customForma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4"/>
      <c r="BT170" s="44"/>
      <c r="BU170" s="44"/>
    </row>
    <row r="171" spans="1:73" s="48" customForma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4"/>
      <c r="BT171" s="44"/>
      <c r="BU171" s="44"/>
    </row>
    <row r="172" spans="1:73" s="48" customForma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4"/>
      <c r="BT172" s="44"/>
      <c r="BU172" s="44"/>
    </row>
    <row r="173" spans="1:73" s="48" customForma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4"/>
      <c r="BT173" s="44"/>
      <c r="BU173" s="44"/>
    </row>
    <row r="174" spans="1:73" s="48" customForma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4"/>
      <c r="BT174" s="44"/>
      <c r="BU174" s="44"/>
    </row>
    <row r="175" spans="1:73" s="48" customForma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4"/>
      <c r="BT175" s="44"/>
      <c r="BU175" s="44"/>
    </row>
    <row r="176" spans="1:73" s="48" customForma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4"/>
      <c r="BT176" s="44"/>
      <c r="BU176" s="44"/>
    </row>
    <row r="177" spans="1:73" s="48" customForma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4"/>
      <c r="BT177" s="44"/>
      <c r="BU177" s="44"/>
    </row>
    <row r="178" spans="1:73" s="48" customForma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4"/>
      <c r="BT178" s="44"/>
      <c r="BU178" s="44"/>
    </row>
    <row r="179" spans="1:73" s="48" customForma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4"/>
      <c r="BT179" s="44"/>
      <c r="BU179" s="44"/>
    </row>
    <row r="180" spans="1:73" s="48" customForma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4"/>
      <c r="BT180" s="44"/>
      <c r="BU180" s="44"/>
    </row>
    <row r="181" spans="1:73" s="48" customForma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4"/>
      <c r="BT181" s="44"/>
      <c r="BU181" s="44"/>
    </row>
    <row r="182" spans="1:73" s="48" customForma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4"/>
      <c r="BT182" s="44"/>
      <c r="BU182" s="44"/>
    </row>
    <row r="183" spans="1:73" s="48" customForma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4"/>
      <c r="BT183" s="44"/>
      <c r="BU183" s="44"/>
    </row>
    <row r="184" spans="1:73" s="48" customForma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4"/>
      <c r="BT184" s="44"/>
      <c r="BU184" s="44"/>
    </row>
    <row r="185" spans="1:73" s="48" customForma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4"/>
      <c r="BT185" s="44"/>
      <c r="BU185" s="44"/>
    </row>
    <row r="186" spans="1:73" s="48" customForma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4"/>
      <c r="BT186" s="44"/>
      <c r="BU186" s="44"/>
    </row>
    <row r="187" spans="1:73" s="48" customForma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4"/>
      <c r="BT187" s="44"/>
      <c r="BU187" s="44"/>
    </row>
    <row r="188" spans="1:73" s="48" customForma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4"/>
      <c r="BT188" s="44"/>
      <c r="BU188" s="44"/>
    </row>
    <row r="189" spans="1:73" s="48" customForma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4"/>
      <c r="BT189" s="44"/>
      <c r="BU189" s="44"/>
    </row>
    <row r="190" spans="1:73" s="48" customForma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4"/>
      <c r="BT190" s="44"/>
      <c r="BU190" s="44"/>
    </row>
    <row r="191" spans="1:73" s="48" customForma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4"/>
      <c r="BT191" s="44"/>
      <c r="BU191" s="44"/>
    </row>
    <row r="192" spans="1:73" s="48" customForma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4"/>
      <c r="BT192" s="44"/>
      <c r="BU192" s="44"/>
    </row>
    <row r="193" spans="1:73" s="48" customForma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4"/>
      <c r="BT193" s="44"/>
      <c r="BU193" s="44"/>
    </row>
    <row r="194" spans="1:73" s="48" customForma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4"/>
      <c r="BT194" s="44"/>
      <c r="BU194" s="44"/>
    </row>
    <row r="195" spans="1:73" s="48" customForma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4"/>
      <c r="BT195" s="44"/>
      <c r="BU195" s="44"/>
    </row>
    <row r="196" spans="1:73" s="48" customForma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4"/>
      <c r="BT196" s="44"/>
      <c r="BU196" s="44"/>
    </row>
    <row r="197" spans="1:73" s="48" customForma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4"/>
      <c r="BT197" s="44"/>
      <c r="BU197" s="44"/>
    </row>
    <row r="198" spans="1:73" s="48" customForma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4"/>
      <c r="BT198" s="44"/>
      <c r="BU198" s="44"/>
    </row>
    <row r="199" spans="1:73" s="48" customForma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4"/>
      <c r="BT199" s="44"/>
      <c r="BU199" s="44"/>
    </row>
    <row r="200" spans="1:73" s="48" customForma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4"/>
      <c r="BT200" s="44"/>
      <c r="BU200" s="44"/>
    </row>
    <row r="201" spans="1:73" s="48" customForma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4"/>
      <c r="BT201" s="44"/>
      <c r="BU201" s="44"/>
    </row>
    <row r="202" spans="1:73" s="48" customForma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4"/>
      <c r="BT202" s="44"/>
      <c r="BU202" s="44"/>
    </row>
    <row r="203" spans="1:73" s="48" customForma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4"/>
      <c r="BT203" s="44"/>
      <c r="BU203" s="44"/>
    </row>
    <row r="204" spans="1:73" s="48" customForma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4"/>
      <c r="BT204" s="44"/>
      <c r="BU204" s="44"/>
    </row>
    <row r="205" spans="1:73" s="48" customForma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4"/>
      <c r="BT205" s="44"/>
      <c r="BU205" s="44"/>
    </row>
    <row r="206" spans="1:73" s="48" customForma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4"/>
      <c r="BT206" s="44"/>
      <c r="BU206" s="44"/>
    </row>
    <row r="207" spans="1:73" s="48" customForma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4"/>
      <c r="BT207" s="44"/>
      <c r="BU207" s="44"/>
    </row>
    <row r="208" spans="1:73" s="48" customForma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4"/>
      <c r="BT208" s="44"/>
      <c r="BU208" s="44"/>
    </row>
    <row r="209" spans="1:73" s="48" customForma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4"/>
      <c r="BT209" s="44"/>
      <c r="BU209" s="44"/>
    </row>
    <row r="210" spans="1:73" s="48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4"/>
      <c r="BT210" s="44"/>
      <c r="BU210" s="44"/>
    </row>
    <row r="211" spans="1:73" s="48" customForma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4"/>
      <c r="BT211" s="44"/>
      <c r="BU211" s="44"/>
    </row>
    <row r="212" spans="1:73" s="48" customForma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4"/>
      <c r="BT212" s="44"/>
      <c r="BU212" s="44"/>
    </row>
    <row r="213" spans="1:73" s="48" customForma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4"/>
      <c r="BT213" s="44"/>
      <c r="BU213" s="44"/>
    </row>
    <row r="214" spans="1:73" s="48" customForma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4"/>
      <c r="BT214" s="44"/>
      <c r="BU214" s="44"/>
    </row>
    <row r="215" spans="1:73" s="48" customForma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4"/>
      <c r="BT215" s="44"/>
      <c r="BU215" s="44"/>
    </row>
    <row r="216" spans="1:73" s="48" customForma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4"/>
      <c r="BT216" s="44"/>
      <c r="BU216" s="44"/>
    </row>
    <row r="217" spans="1:73" s="48" customForma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4"/>
      <c r="BT217" s="44"/>
      <c r="BU217" s="44"/>
    </row>
    <row r="218" spans="1:73" s="48" customForma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4"/>
      <c r="BT218" s="44"/>
      <c r="BU218" s="44"/>
    </row>
    <row r="219" spans="1:73" s="48" customForma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4"/>
      <c r="BT219" s="44"/>
      <c r="BU219" s="44"/>
    </row>
    <row r="220" spans="1:73" s="48" customForma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4"/>
      <c r="BT220" s="44"/>
      <c r="BU220" s="44"/>
    </row>
    <row r="221" spans="1:73" s="48" customForma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4"/>
      <c r="BT221" s="44"/>
      <c r="BU221" s="44"/>
    </row>
    <row r="222" spans="1:73" s="48" customForma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4"/>
      <c r="BT222" s="44"/>
      <c r="BU222" s="44"/>
    </row>
    <row r="223" spans="1:73" s="48" customForma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4"/>
      <c r="BT223" s="44"/>
      <c r="BU223" s="44"/>
    </row>
    <row r="224" spans="1:73" s="48" customForma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4"/>
      <c r="BT224" s="44"/>
      <c r="BU224" s="44"/>
    </row>
    <row r="225" spans="1:73" s="48" customForma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4"/>
      <c r="BT225" s="44"/>
      <c r="BU225" s="44"/>
    </row>
    <row r="226" spans="1:73" s="48" customForma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4"/>
      <c r="BT226" s="44"/>
      <c r="BU226" s="44"/>
    </row>
    <row r="227" spans="1:73" s="48" customForma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4"/>
      <c r="BT227" s="44"/>
      <c r="BU227" s="44"/>
    </row>
    <row r="228" spans="1:73" s="48" customForma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4"/>
      <c r="BT228" s="44"/>
      <c r="BU228" s="44"/>
    </row>
    <row r="229" spans="1:73" s="48" customForma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4"/>
      <c r="BT229" s="44"/>
      <c r="BU229" s="44"/>
    </row>
    <row r="230" spans="1:73" s="137" customFormat="1" x14ac:dyDescent="0.25">
      <c r="A230" s="31"/>
      <c r="B230" s="31"/>
      <c r="C230" s="31"/>
      <c r="D230" s="31"/>
      <c r="E230" s="31"/>
      <c r="F230" s="31"/>
      <c r="G230" s="31"/>
      <c r="H230" s="31"/>
      <c r="I230" s="31"/>
      <c r="J230" s="32"/>
      <c r="K230" s="33"/>
      <c r="L230" s="31"/>
      <c r="M230" s="31"/>
      <c r="N230" s="31"/>
      <c r="O230" s="34"/>
      <c r="P230" s="34"/>
      <c r="Q230" s="32"/>
      <c r="R230" s="35"/>
      <c r="S230" s="35"/>
      <c r="T230" s="32"/>
      <c r="U230" s="31"/>
      <c r="V230" s="35"/>
      <c r="W230" s="35"/>
      <c r="X230" s="32"/>
      <c r="Y230" s="31"/>
      <c r="Z230" s="35"/>
      <c r="AA230" s="35"/>
      <c r="AB230" s="32"/>
      <c r="AC230" s="31"/>
      <c r="AD230" s="35"/>
      <c r="AE230" s="35"/>
      <c r="AF230" s="32"/>
      <c r="AG230" s="31"/>
      <c r="AH230" s="35"/>
      <c r="AI230" s="35"/>
      <c r="AJ230" s="32"/>
      <c r="AK230" s="31"/>
      <c r="AL230" s="35"/>
      <c r="AM230" s="35"/>
      <c r="AN230" s="32"/>
      <c r="AO230" s="31"/>
      <c r="AP230" s="35"/>
      <c r="AQ230" s="35"/>
      <c r="AR230" s="32"/>
      <c r="AS230" s="31"/>
      <c r="AT230" s="35"/>
      <c r="AU230" s="35"/>
      <c r="AV230" s="32"/>
      <c r="AW230" s="31"/>
      <c r="AX230" s="35"/>
      <c r="AY230" s="35"/>
      <c r="AZ230" s="32"/>
      <c r="BA230" s="31"/>
      <c r="BB230" s="35"/>
      <c r="BC230" s="35"/>
      <c r="BD230" s="32"/>
      <c r="BE230" s="31"/>
      <c r="BF230" s="35"/>
      <c r="BG230" s="35"/>
      <c r="BH230" s="32"/>
      <c r="BI230" s="31"/>
      <c r="BJ230" s="35"/>
      <c r="BK230" s="35"/>
      <c r="BL230" s="32"/>
      <c r="BM230" s="31"/>
      <c r="BN230" s="26"/>
      <c r="BO230" s="26"/>
      <c r="BP230" s="36"/>
      <c r="BQ230" s="26"/>
      <c r="BR230" s="37"/>
      <c r="BS230" s="31"/>
      <c r="BT230" s="31"/>
      <c r="BU230" s="31"/>
    </row>
    <row r="231" spans="1:73" s="137" customFormat="1" x14ac:dyDescent="0.25">
      <c r="A231" s="31"/>
      <c r="B231" s="31"/>
      <c r="C231" s="31"/>
      <c r="D231" s="31"/>
      <c r="E231" s="31"/>
      <c r="F231" s="31"/>
      <c r="G231" s="31"/>
      <c r="H231" s="31"/>
      <c r="I231" s="31"/>
      <c r="J231" s="32"/>
      <c r="K231" s="33"/>
      <c r="L231" s="31"/>
      <c r="M231" s="31"/>
      <c r="N231" s="31"/>
      <c r="O231" s="34"/>
      <c r="P231" s="34"/>
      <c r="Q231" s="32"/>
      <c r="R231" s="35"/>
      <c r="S231" s="35"/>
      <c r="T231" s="32"/>
      <c r="U231" s="31"/>
      <c r="V231" s="35"/>
      <c r="W231" s="35"/>
      <c r="X231" s="32"/>
      <c r="Y231" s="31"/>
      <c r="Z231" s="35"/>
      <c r="AA231" s="35"/>
      <c r="AB231" s="32"/>
      <c r="AC231" s="31"/>
      <c r="AD231" s="35"/>
      <c r="AE231" s="35"/>
      <c r="AF231" s="32"/>
      <c r="AG231" s="31"/>
      <c r="AH231" s="35"/>
      <c r="AI231" s="35"/>
      <c r="AJ231" s="32"/>
      <c r="AK231" s="31"/>
      <c r="AL231" s="35"/>
      <c r="AM231" s="35"/>
      <c r="AN231" s="32"/>
      <c r="AO231" s="31"/>
      <c r="AP231" s="35"/>
      <c r="AQ231" s="35"/>
      <c r="AR231" s="32"/>
      <c r="AS231" s="31"/>
      <c r="AT231" s="35"/>
      <c r="AU231" s="35"/>
      <c r="AV231" s="32"/>
      <c r="AW231" s="31"/>
      <c r="AX231" s="35"/>
      <c r="AY231" s="35"/>
      <c r="AZ231" s="32"/>
      <c r="BA231" s="31"/>
      <c r="BB231" s="35"/>
      <c r="BC231" s="35"/>
      <c r="BD231" s="32"/>
      <c r="BE231" s="31"/>
      <c r="BF231" s="35"/>
      <c r="BG231" s="35"/>
      <c r="BH231" s="32"/>
      <c r="BI231" s="31"/>
      <c r="BJ231" s="35"/>
      <c r="BK231" s="35"/>
      <c r="BL231" s="32"/>
      <c r="BM231" s="31"/>
      <c r="BN231" s="26"/>
      <c r="BO231" s="26"/>
      <c r="BP231" s="36"/>
      <c r="BQ231" s="26"/>
      <c r="BR231" s="37"/>
      <c r="BS231" s="31"/>
      <c r="BT231" s="31"/>
      <c r="BU231" s="31"/>
    </row>
    <row r="232" spans="1:73" s="137" customFormat="1" x14ac:dyDescent="0.25">
      <c r="A232" s="31"/>
      <c r="B232" s="31"/>
      <c r="C232" s="31"/>
      <c r="D232" s="31"/>
      <c r="E232" s="31"/>
      <c r="F232" s="31"/>
      <c r="G232" s="31"/>
      <c r="H232" s="31"/>
      <c r="I232" s="31"/>
      <c r="J232" s="32"/>
      <c r="K232" s="33"/>
      <c r="L232" s="31"/>
      <c r="M232" s="31"/>
      <c r="N232" s="31"/>
      <c r="O232" s="34"/>
      <c r="P232" s="34"/>
      <c r="Q232" s="32"/>
      <c r="R232" s="35"/>
      <c r="S232" s="35"/>
      <c r="T232" s="32"/>
      <c r="U232" s="31"/>
      <c r="V232" s="35"/>
      <c r="W232" s="35"/>
      <c r="X232" s="32"/>
      <c r="Y232" s="31"/>
      <c r="Z232" s="35"/>
      <c r="AA232" s="35"/>
      <c r="AB232" s="32"/>
      <c r="AC232" s="31"/>
      <c r="AD232" s="35"/>
      <c r="AE232" s="35"/>
      <c r="AF232" s="32"/>
      <c r="AG232" s="31"/>
      <c r="AH232" s="35"/>
      <c r="AI232" s="35"/>
      <c r="AJ232" s="32"/>
      <c r="AK232" s="31"/>
      <c r="AL232" s="35"/>
      <c r="AM232" s="35"/>
      <c r="AN232" s="32"/>
      <c r="AO232" s="31"/>
      <c r="AP232" s="35"/>
      <c r="AQ232" s="35"/>
      <c r="AR232" s="32"/>
      <c r="AS232" s="31"/>
      <c r="AT232" s="35"/>
      <c r="AU232" s="35"/>
      <c r="AV232" s="32"/>
      <c r="AW232" s="31"/>
      <c r="AX232" s="35"/>
      <c r="AY232" s="35"/>
      <c r="AZ232" s="32"/>
      <c r="BA232" s="31"/>
      <c r="BB232" s="35"/>
      <c r="BC232" s="35"/>
      <c r="BD232" s="32"/>
      <c r="BE232" s="31"/>
      <c r="BF232" s="35"/>
      <c r="BG232" s="35"/>
      <c r="BH232" s="32"/>
      <c r="BI232" s="31"/>
      <c r="BJ232" s="35"/>
      <c r="BK232" s="35"/>
      <c r="BL232" s="32"/>
      <c r="BM232" s="31"/>
      <c r="BN232" s="26"/>
      <c r="BO232" s="26"/>
      <c r="BP232" s="36"/>
      <c r="BQ232" s="26"/>
      <c r="BR232" s="37"/>
      <c r="BS232" s="31"/>
      <c r="BT232" s="31"/>
      <c r="BU232" s="31"/>
    </row>
    <row r="233" spans="1:73" s="137" customFormat="1" x14ac:dyDescent="0.25">
      <c r="A233" s="31"/>
      <c r="B233" s="31"/>
      <c r="C233" s="31"/>
      <c r="D233" s="31"/>
      <c r="E233" s="31"/>
      <c r="F233" s="31"/>
      <c r="G233" s="31"/>
      <c r="H233" s="31"/>
      <c r="I233" s="31"/>
      <c r="J233" s="32"/>
      <c r="K233" s="33"/>
      <c r="L233" s="31"/>
      <c r="M233" s="31"/>
      <c r="N233" s="31"/>
      <c r="O233" s="34"/>
      <c r="P233" s="34"/>
      <c r="Q233" s="32"/>
      <c r="R233" s="35"/>
      <c r="S233" s="35"/>
      <c r="T233" s="32"/>
      <c r="U233" s="31"/>
      <c r="V233" s="35"/>
      <c r="W233" s="35"/>
      <c r="X233" s="32"/>
      <c r="Y233" s="31"/>
      <c r="Z233" s="35"/>
      <c r="AA233" s="35"/>
      <c r="AB233" s="32"/>
      <c r="AC233" s="31"/>
      <c r="AD233" s="35"/>
      <c r="AE233" s="35"/>
      <c r="AF233" s="32"/>
      <c r="AG233" s="31"/>
      <c r="AH233" s="35"/>
      <c r="AI233" s="35"/>
      <c r="AJ233" s="32"/>
      <c r="AK233" s="31"/>
      <c r="AL233" s="35"/>
      <c r="AM233" s="35"/>
      <c r="AN233" s="32"/>
      <c r="AO233" s="31"/>
      <c r="AP233" s="35"/>
      <c r="AQ233" s="35"/>
      <c r="AR233" s="32"/>
      <c r="AS233" s="31"/>
      <c r="AT233" s="35"/>
      <c r="AU233" s="35"/>
      <c r="AV233" s="32"/>
      <c r="AW233" s="31"/>
      <c r="AX233" s="35"/>
      <c r="AY233" s="35"/>
      <c r="AZ233" s="32"/>
      <c r="BA233" s="31"/>
      <c r="BB233" s="35"/>
      <c r="BC233" s="35"/>
      <c r="BD233" s="32"/>
      <c r="BE233" s="31"/>
      <c r="BF233" s="35"/>
      <c r="BG233" s="35"/>
      <c r="BH233" s="32"/>
      <c r="BI233" s="31"/>
      <c r="BJ233" s="35"/>
      <c r="BK233" s="35"/>
      <c r="BL233" s="32"/>
      <c r="BM233" s="31"/>
      <c r="BN233" s="26"/>
      <c r="BO233" s="26"/>
      <c r="BP233" s="36"/>
      <c r="BQ233" s="26"/>
      <c r="BR233" s="37"/>
      <c r="BS233" s="31"/>
      <c r="BT233" s="31"/>
      <c r="BU233" s="31"/>
    </row>
    <row r="234" spans="1:73" s="137" customFormat="1" x14ac:dyDescent="0.25">
      <c r="A234" s="31"/>
      <c r="B234" s="31"/>
      <c r="C234" s="31"/>
      <c r="D234" s="31"/>
      <c r="E234" s="31"/>
      <c r="F234" s="31"/>
      <c r="G234" s="31"/>
      <c r="H234" s="31"/>
      <c r="I234" s="31"/>
      <c r="J234" s="32"/>
      <c r="K234" s="33"/>
      <c r="L234" s="31"/>
      <c r="M234" s="31"/>
      <c r="N234" s="31"/>
      <c r="O234" s="34"/>
      <c r="P234" s="34"/>
      <c r="Q234" s="32"/>
      <c r="R234" s="35"/>
      <c r="S234" s="35"/>
      <c r="T234" s="32"/>
      <c r="U234" s="31"/>
      <c r="V234" s="35"/>
      <c r="W234" s="35"/>
      <c r="X234" s="32"/>
      <c r="Y234" s="31"/>
      <c r="Z234" s="35"/>
      <c r="AA234" s="35"/>
      <c r="AB234" s="32"/>
      <c r="AC234" s="31"/>
      <c r="AD234" s="35"/>
      <c r="AE234" s="35"/>
      <c r="AF234" s="32"/>
      <c r="AG234" s="31"/>
      <c r="AH234" s="35"/>
      <c r="AI234" s="35"/>
      <c r="AJ234" s="32"/>
      <c r="AK234" s="31"/>
      <c r="AL234" s="35"/>
      <c r="AM234" s="35"/>
      <c r="AN234" s="32"/>
      <c r="AO234" s="31"/>
      <c r="AP234" s="35"/>
      <c r="AQ234" s="35"/>
      <c r="AR234" s="32"/>
      <c r="AS234" s="31"/>
      <c r="AT234" s="35"/>
      <c r="AU234" s="35"/>
      <c r="AV234" s="32"/>
      <c r="AW234" s="31"/>
      <c r="AX234" s="35"/>
      <c r="AY234" s="35"/>
      <c r="AZ234" s="32"/>
      <c r="BA234" s="31"/>
      <c r="BB234" s="35"/>
      <c r="BC234" s="35"/>
      <c r="BD234" s="32"/>
      <c r="BE234" s="31"/>
      <c r="BF234" s="35"/>
      <c r="BG234" s="35"/>
      <c r="BH234" s="32"/>
      <c r="BI234" s="31"/>
      <c r="BJ234" s="35"/>
      <c r="BK234" s="35"/>
      <c r="BL234" s="32"/>
      <c r="BM234" s="31"/>
      <c r="BN234" s="26"/>
      <c r="BO234" s="26"/>
      <c r="BP234" s="36"/>
      <c r="BQ234" s="26"/>
      <c r="BR234" s="37"/>
      <c r="BS234" s="31"/>
      <c r="BT234" s="31"/>
      <c r="BU234" s="31"/>
    </row>
    <row r="235" spans="1:73" s="137" customFormat="1" x14ac:dyDescent="0.25">
      <c r="A235" s="31"/>
      <c r="B235" s="31"/>
      <c r="C235" s="31"/>
      <c r="D235" s="31"/>
      <c r="E235" s="31"/>
      <c r="F235" s="31"/>
      <c r="G235" s="31"/>
      <c r="H235" s="31"/>
      <c r="I235" s="31"/>
      <c r="J235" s="32"/>
      <c r="K235" s="33"/>
      <c r="L235" s="31"/>
      <c r="M235" s="31"/>
      <c r="N235" s="31"/>
      <c r="O235" s="34"/>
      <c r="P235" s="34"/>
      <c r="Q235" s="32"/>
      <c r="R235" s="35"/>
      <c r="S235" s="35"/>
      <c r="T235" s="32"/>
      <c r="U235" s="31"/>
      <c r="V235" s="35"/>
      <c r="W235" s="35"/>
      <c r="X235" s="32"/>
      <c r="Y235" s="31"/>
      <c r="Z235" s="35"/>
      <c r="AA235" s="35"/>
      <c r="AB235" s="32"/>
      <c r="AC235" s="31"/>
      <c r="AD235" s="35"/>
      <c r="AE235" s="35"/>
      <c r="AF235" s="32"/>
      <c r="AG235" s="31"/>
      <c r="AH235" s="35"/>
      <c r="AI235" s="35"/>
      <c r="AJ235" s="32"/>
      <c r="AK235" s="31"/>
      <c r="AL235" s="35"/>
      <c r="AM235" s="35"/>
      <c r="AN235" s="32"/>
      <c r="AO235" s="31"/>
      <c r="AP235" s="35"/>
      <c r="AQ235" s="35"/>
      <c r="AR235" s="32"/>
      <c r="AS235" s="31"/>
      <c r="AT235" s="35"/>
      <c r="AU235" s="35"/>
      <c r="AV235" s="32"/>
      <c r="AW235" s="31"/>
      <c r="AX235" s="35"/>
      <c r="AY235" s="35"/>
      <c r="AZ235" s="32"/>
      <c r="BA235" s="31"/>
      <c r="BB235" s="35"/>
      <c r="BC235" s="35"/>
      <c r="BD235" s="32"/>
      <c r="BE235" s="31"/>
      <c r="BF235" s="35"/>
      <c r="BG235" s="35"/>
      <c r="BH235" s="32"/>
      <c r="BI235" s="31"/>
      <c r="BJ235" s="35"/>
      <c r="BK235" s="35"/>
      <c r="BL235" s="32"/>
      <c r="BM235" s="31"/>
      <c r="BN235" s="26"/>
      <c r="BO235" s="26"/>
      <c r="BP235" s="36"/>
      <c r="BQ235" s="26"/>
      <c r="BR235" s="37"/>
      <c r="BS235" s="31"/>
      <c r="BT235" s="31"/>
      <c r="BU235" s="31"/>
    </row>
    <row r="236" spans="1:73" s="137" customFormat="1" x14ac:dyDescent="0.25">
      <c r="A236" s="31"/>
      <c r="B236" s="31"/>
      <c r="C236" s="31"/>
      <c r="D236" s="31"/>
      <c r="E236" s="31"/>
      <c r="F236" s="31"/>
      <c r="G236" s="31"/>
      <c r="H236" s="31"/>
      <c r="I236" s="31"/>
      <c r="J236" s="32"/>
      <c r="K236" s="33"/>
      <c r="L236" s="31"/>
      <c r="M236" s="31"/>
      <c r="N236" s="31"/>
      <c r="O236" s="34"/>
      <c r="P236" s="34"/>
      <c r="Q236" s="32"/>
      <c r="R236" s="35"/>
      <c r="S236" s="35"/>
      <c r="T236" s="32"/>
      <c r="U236" s="31"/>
      <c r="V236" s="35"/>
      <c r="W236" s="35"/>
      <c r="X236" s="32"/>
      <c r="Y236" s="31"/>
      <c r="Z236" s="35"/>
      <c r="AA236" s="35"/>
      <c r="AB236" s="32"/>
      <c r="AC236" s="31"/>
      <c r="AD236" s="35"/>
      <c r="AE236" s="35"/>
      <c r="AF236" s="32"/>
      <c r="AG236" s="31"/>
      <c r="AH236" s="35"/>
      <c r="AI236" s="35"/>
      <c r="AJ236" s="32"/>
      <c r="AK236" s="31"/>
      <c r="AL236" s="35"/>
      <c r="AM236" s="35"/>
      <c r="AN236" s="32"/>
      <c r="AO236" s="31"/>
      <c r="AP236" s="35"/>
      <c r="AQ236" s="35"/>
      <c r="AR236" s="32"/>
      <c r="AS236" s="31"/>
      <c r="AT236" s="35"/>
      <c r="AU236" s="35"/>
      <c r="AV236" s="32"/>
      <c r="AW236" s="31"/>
      <c r="AX236" s="35"/>
      <c r="AY236" s="35"/>
      <c r="AZ236" s="32"/>
      <c r="BA236" s="31"/>
      <c r="BB236" s="35"/>
      <c r="BC236" s="35"/>
      <c r="BD236" s="32"/>
      <c r="BE236" s="31"/>
      <c r="BF236" s="35"/>
      <c r="BG236" s="35"/>
      <c r="BH236" s="32"/>
      <c r="BI236" s="31"/>
      <c r="BJ236" s="35"/>
      <c r="BK236" s="35"/>
      <c r="BL236" s="32"/>
      <c r="BM236" s="31"/>
      <c r="BN236" s="26"/>
      <c r="BO236" s="26"/>
      <c r="BP236" s="36"/>
      <c r="BQ236" s="26"/>
      <c r="BR236" s="37"/>
      <c r="BS236" s="31"/>
      <c r="BT236" s="31"/>
      <c r="BU236" s="31"/>
    </row>
    <row r="237" spans="1:73" s="137" customFormat="1" x14ac:dyDescent="0.25">
      <c r="A237" s="31"/>
      <c r="B237" s="31"/>
      <c r="C237" s="31"/>
      <c r="D237" s="31"/>
      <c r="E237" s="31"/>
      <c r="F237" s="31"/>
      <c r="G237" s="31"/>
      <c r="H237" s="31"/>
      <c r="I237" s="31"/>
      <c r="J237" s="32"/>
      <c r="K237" s="33"/>
      <c r="L237" s="31"/>
      <c r="M237" s="31"/>
      <c r="N237" s="31"/>
      <c r="O237" s="34"/>
      <c r="P237" s="34"/>
      <c r="Q237" s="32"/>
      <c r="R237" s="35"/>
      <c r="S237" s="35"/>
      <c r="T237" s="32"/>
      <c r="U237" s="31"/>
      <c r="V237" s="35"/>
      <c r="W237" s="35"/>
      <c r="X237" s="32"/>
      <c r="Y237" s="31"/>
      <c r="Z237" s="35"/>
      <c r="AA237" s="35"/>
      <c r="AB237" s="32"/>
      <c r="AC237" s="31"/>
      <c r="AD237" s="35"/>
      <c r="AE237" s="35"/>
      <c r="AF237" s="32"/>
      <c r="AG237" s="31"/>
      <c r="AH237" s="35"/>
      <c r="AI237" s="35"/>
      <c r="AJ237" s="32"/>
      <c r="AK237" s="31"/>
      <c r="AL237" s="35"/>
      <c r="AM237" s="35"/>
      <c r="AN237" s="32"/>
      <c r="AO237" s="31"/>
      <c r="AP237" s="35"/>
      <c r="AQ237" s="35"/>
      <c r="AR237" s="32"/>
      <c r="AS237" s="31"/>
      <c r="AT237" s="35"/>
      <c r="AU237" s="35"/>
      <c r="AV237" s="32"/>
      <c r="AW237" s="31"/>
      <c r="AX237" s="35"/>
      <c r="AY237" s="35"/>
      <c r="AZ237" s="32"/>
      <c r="BA237" s="31"/>
      <c r="BB237" s="35"/>
      <c r="BC237" s="35"/>
      <c r="BD237" s="32"/>
      <c r="BE237" s="31"/>
      <c r="BF237" s="35"/>
      <c r="BG237" s="35"/>
      <c r="BH237" s="32"/>
      <c r="BI237" s="31"/>
      <c r="BJ237" s="35"/>
      <c r="BK237" s="35"/>
      <c r="BL237" s="32"/>
      <c r="BM237" s="31"/>
      <c r="BN237" s="26"/>
      <c r="BO237" s="26"/>
      <c r="BP237" s="36"/>
      <c r="BQ237" s="26"/>
      <c r="BR237" s="37"/>
      <c r="BS237" s="31"/>
      <c r="BT237" s="31"/>
      <c r="BU237" s="31"/>
    </row>
    <row r="238" spans="1:73" s="137" customFormat="1" x14ac:dyDescent="0.25">
      <c r="A238" s="31"/>
      <c r="B238" s="31"/>
      <c r="C238" s="31"/>
      <c r="D238" s="31"/>
      <c r="E238" s="31"/>
      <c r="F238" s="31"/>
      <c r="G238" s="31"/>
      <c r="H238" s="31"/>
      <c r="I238" s="31"/>
      <c r="J238" s="32"/>
      <c r="K238" s="33"/>
      <c r="L238" s="31"/>
      <c r="M238" s="31"/>
      <c r="N238" s="31"/>
      <c r="O238" s="34"/>
      <c r="P238" s="34"/>
      <c r="Q238" s="32"/>
      <c r="R238" s="35"/>
      <c r="S238" s="35"/>
      <c r="T238" s="32"/>
      <c r="U238" s="31"/>
      <c r="V238" s="35"/>
      <c r="W238" s="35"/>
      <c r="X238" s="32"/>
      <c r="Y238" s="31"/>
      <c r="Z238" s="35"/>
      <c r="AA238" s="35"/>
      <c r="AB238" s="32"/>
      <c r="AC238" s="31"/>
      <c r="AD238" s="35"/>
      <c r="AE238" s="35"/>
      <c r="AF238" s="32"/>
      <c r="AG238" s="31"/>
      <c r="AH238" s="35"/>
      <c r="AI238" s="35"/>
      <c r="AJ238" s="32"/>
      <c r="AK238" s="31"/>
      <c r="AL238" s="35"/>
      <c r="AM238" s="35"/>
      <c r="AN238" s="32"/>
      <c r="AO238" s="31"/>
      <c r="AP238" s="35"/>
      <c r="AQ238" s="35"/>
      <c r="AR238" s="32"/>
      <c r="AS238" s="31"/>
      <c r="AT238" s="35"/>
      <c r="AU238" s="35"/>
      <c r="AV238" s="32"/>
      <c r="AW238" s="31"/>
      <c r="AX238" s="35"/>
      <c r="AY238" s="35"/>
      <c r="AZ238" s="32"/>
      <c r="BA238" s="31"/>
      <c r="BB238" s="35"/>
      <c r="BC238" s="35"/>
      <c r="BD238" s="32"/>
      <c r="BE238" s="31"/>
      <c r="BF238" s="35"/>
      <c r="BG238" s="35"/>
      <c r="BH238" s="32"/>
      <c r="BI238" s="31"/>
      <c r="BJ238" s="35"/>
      <c r="BK238" s="35"/>
      <c r="BL238" s="32"/>
      <c r="BM238" s="31"/>
      <c r="BN238" s="26"/>
      <c r="BO238" s="26"/>
      <c r="BP238" s="36"/>
      <c r="BQ238" s="26"/>
      <c r="BR238" s="37"/>
      <c r="BS238" s="31"/>
      <c r="BT238" s="31"/>
      <c r="BU238" s="31"/>
    </row>
    <row r="239" spans="1:73" s="137" customFormat="1" x14ac:dyDescent="0.25">
      <c r="A239" s="31"/>
      <c r="B239" s="31"/>
      <c r="C239" s="31"/>
      <c r="D239" s="31"/>
      <c r="E239" s="31"/>
      <c r="F239" s="31"/>
      <c r="G239" s="31"/>
      <c r="H239" s="31"/>
      <c r="I239" s="31"/>
      <c r="J239" s="32"/>
      <c r="K239" s="33"/>
      <c r="L239" s="31"/>
      <c r="M239" s="31"/>
      <c r="N239" s="31"/>
      <c r="O239" s="34"/>
      <c r="P239" s="34"/>
      <c r="Q239" s="32"/>
      <c r="R239" s="35"/>
      <c r="S239" s="35"/>
      <c r="T239" s="32"/>
      <c r="U239" s="31"/>
      <c r="V239" s="35"/>
      <c r="W239" s="35"/>
      <c r="X239" s="32"/>
      <c r="Y239" s="31"/>
      <c r="Z239" s="35"/>
      <c r="AA239" s="35"/>
      <c r="AB239" s="32"/>
      <c r="AC239" s="31"/>
      <c r="AD239" s="35"/>
      <c r="AE239" s="35"/>
      <c r="AF239" s="32"/>
      <c r="AG239" s="31"/>
      <c r="AH239" s="35"/>
      <c r="AI239" s="35"/>
      <c r="AJ239" s="32"/>
      <c r="AK239" s="31"/>
      <c r="AL239" s="35"/>
      <c r="AM239" s="35"/>
      <c r="AN239" s="32"/>
      <c r="AO239" s="31"/>
      <c r="AP239" s="35"/>
      <c r="AQ239" s="35"/>
      <c r="AR239" s="32"/>
      <c r="AS239" s="31"/>
      <c r="AT239" s="35"/>
      <c r="AU239" s="35"/>
      <c r="AV239" s="32"/>
      <c r="AW239" s="31"/>
      <c r="AX239" s="35"/>
      <c r="AY239" s="35"/>
      <c r="AZ239" s="32"/>
      <c r="BA239" s="31"/>
      <c r="BB239" s="35"/>
      <c r="BC239" s="35"/>
      <c r="BD239" s="32"/>
      <c r="BE239" s="31"/>
      <c r="BF239" s="35"/>
      <c r="BG239" s="35"/>
      <c r="BH239" s="32"/>
      <c r="BI239" s="31"/>
      <c r="BJ239" s="35"/>
      <c r="BK239" s="35"/>
      <c r="BL239" s="32"/>
      <c r="BM239" s="31"/>
      <c r="BN239" s="26"/>
      <c r="BO239" s="26"/>
      <c r="BP239" s="36"/>
      <c r="BQ239" s="26"/>
      <c r="BR239" s="37"/>
      <c r="BS239" s="31"/>
      <c r="BT239" s="31"/>
      <c r="BU239" s="31"/>
    </row>
    <row r="240" spans="1:73" s="137" customFormat="1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2"/>
      <c r="K240" s="33"/>
      <c r="L240" s="31"/>
      <c r="M240" s="31"/>
      <c r="N240" s="31"/>
      <c r="O240" s="34"/>
      <c r="P240" s="34"/>
      <c r="Q240" s="32"/>
      <c r="R240" s="35"/>
      <c r="S240" s="35"/>
      <c r="T240" s="32"/>
      <c r="U240" s="31"/>
      <c r="V240" s="35"/>
      <c r="W240" s="35"/>
      <c r="X240" s="32"/>
      <c r="Y240" s="31"/>
      <c r="Z240" s="35"/>
      <c r="AA240" s="35"/>
      <c r="AB240" s="32"/>
      <c r="AC240" s="31"/>
      <c r="AD240" s="35"/>
      <c r="AE240" s="35"/>
      <c r="AF240" s="32"/>
      <c r="AG240" s="31"/>
      <c r="AH240" s="35"/>
      <c r="AI240" s="35"/>
      <c r="AJ240" s="32"/>
      <c r="AK240" s="31"/>
      <c r="AL240" s="35"/>
      <c r="AM240" s="35"/>
      <c r="AN240" s="32"/>
      <c r="AO240" s="31"/>
      <c r="AP240" s="35"/>
      <c r="AQ240" s="35"/>
      <c r="AR240" s="32"/>
      <c r="AS240" s="31"/>
      <c r="AT240" s="35"/>
      <c r="AU240" s="35"/>
      <c r="AV240" s="32"/>
      <c r="AW240" s="31"/>
      <c r="AX240" s="35"/>
      <c r="AY240" s="35"/>
      <c r="AZ240" s="32"/>
      <c r="BA240" s="31"/>
      <c r="BB240" s="35"/>
      <c r="BC240" s="35"/>
      <c r="BD240" s="32"/>
      <c r="BE240" s="31"/>
      <c r="BF240" s="35"/>
      <c r="BG240" s="35"/>
      <c r="BH240" s="32"/>
      <c r="BI240" s="31"/>
      <c r="BJ240" s="35"/>
      <c r="BK240" s="35"/>
      <c r="BL240" s="32"/>
      <c r="BM240" s="31"/>
      <c r="BN240" s="26"/>
      <c r="BO240" s="26"/>
      <c r="BP240" s="36"/>
      <c r="BQ240" s="26"/>
      <c r="BR240" s="37"/>
      <c r="BS240" s="31"/>
      <c r="BT240" s="31"/>
      <c r="BU240" s="31"/>
    </row>
    <row r="241" spans="1:73" s="137" customFormat="1" x14ac:dyDescent="0.25">
      <c r="A241" s="31"/>
      <c r="B241" s="31"/>
      <c r="C241" s="31"/>
      <c r="D241" s="31"/>
      <c r="E241" s="31"/>
      <c r="F241" s="31"/>
      <c r="G241" s="31"/>
      <c r="H241" s="31"/>
      <c r="I241" s="31"/>
      <c r="J241" s="32"/>
      <c r="K241" s="33"/>
      <c r="L241" s="31"/>
      <c r="M241" s="31"/>
      <c r="N241" s="31"/>
      <c r="O241" s="34"/>
      <c r="P241" s="34"/>
      <c r="Q241" s="32"/>
      <c r="R241" s="35"/>
      <c r="S241" s="35"/>
      <c r="T241" s="32"/>
      <c r="U241" s="31"/>
      <c r="V241" s="35"/>
      <c r="W241" s="35"/>
      <c r="X241" s="32"/>
      <c r="Y241" s="31"/>
      <c r="Z241" s="35"/>
      <c r="AA241" s="35"/>
      <c r="AB241" s="32"/>
      <c r="AC241" s="31"/>
      <c r="AD241" s="35"/>
      <c r="AE241" s="35"/>
      <c r="AF241" s="32"/>
      <c r="AG241" s="31"/>
      <c r="AH241" s="35"/>
      <c r="AI241" s="35"/>
      <c r="AJ241" s="32"/>
      <c r="AK241" s="31"/>
      <c r="AL241" s="35"/>
      <c r="AM241" s="35"/>
      <c r="AN241" s="32"/>
      <c r="AO241" s="31"/>
      <c r="AP241" s="35"/>
      <c r="AQ241" s="35"/>
      <c r="AR241" s="32"/>
      <c r="AS241" s="31"/>
      <c r="AT241" s="35"/>
      <c r="AU241" s="35"/>
      <c r="AV241" s="32"/>
      <c r="AW241" s="31"/>
      <c r="AX241" s="35"/>
      <c r="AY241" s="35"/>
      <c r="AZ241" s="32"/>
      <c r="BA241" s="31"/>
      <c r="BB241" s="35"/>
      <c r="BC241" s="35"/>
      <c r="BD241" s="32"/>
      <c r="BE241" s="31"/>
      <c r="BF241" s="35"/>
      <c r="BG241" s="35"/>
      <c r="BH241" s="32"/>
      <c r="BI241" s="31"/>
      <c r="BJ241" s="35"/>
      <c r="BK241" s="35"/>
      <c r="BL241" s="32"/>
      <c r="BM241" s="31"/>
      <c r="BN241" s="26"/>
      <c r="BO241" s="26"/>
      <c r="BP241" s="36"/>
      <c r="BQ241" s="26"/>
      <c r="BR241" s="37"/>
      <c r="BS241" s="31"/>
      <c r="BT241" s="31"/>
      <c r="BU241" s="31"/>
    </row>
    <row r="242" spans="1:73" s="137" customFormat="1" x14ac:dyDescent="0.25">
      <c r="A242" s="31"/>
      <c r="B242" s="31"/>
      <c r="C242" s="31"/>
      <c r="D242" s="31"/>
      <c r="E242" s="31"/>
      <c r="F242" s="31"/>
      <c r="G242" s="31"/>
      <c r="H242" s="31"/>
      <c r="I242" s="31"/>
      <c r="J242" s="32"/>
      <c r="K242" s="33"/>
      <c r="L242" s="31"/>
      <c r="M242" s="31"/>
      <c r="N242" s="31"/>
      <c r="O242" s="34"/>
      <c r="P242" s="34"/>
      <c r="Q242" s="32"/>
      <c r="R242" s="35"/>
      <c r="S242" s="35"/>
      <c r="T242" s="32"/>
      <c r="U242" s="31"/>
      <c r="V242" s="35"/>
      <c r="W242" s="35"/>
      <c r="X242" s="32"/>
      <c r="Y242" s="31"/>
      <c r="Z242" s="35"/>
      <c r="AA242" s="35"/>
      <c r="AB242" s="32"/>
      <c r="AC242" s="31"/>
      <c r="AD242" s="35"/>
      <c r="AE242" s="35"/>
      <c r="AF242" s="32"/>
      <c r="AG242" s="31"/>
      <c r="AH242" s="35"/>
      <c r="AI242" s="35"/>
      <c r="AJ242" s="32"/>
      <c r="AK242" s="31"/>
      <c r="AL242" s="35"/>
      <c r="AM242" s="35"/>
      <c r="AN242" s="32"/>
      <c r="AO242" s="31"/>
      <c r="AP242" s="35"/>
      <c r="AQ242" s="35"/>
      <c r="AR242" s="32"/>
      <c r="AS242" s="31"/>
      <c r="AT242" s="35"/>
      <c r="AU242" s="35"/>
      <c r="AV242" s="32"/>
      <c r="AW242" s="31"/>
      <c r="AX242" s="35"/>
      <c r="AY242" s="35"/>
      <c r="AZ242" s="32"/>
      <c r="BA242" s="31"/>
      <c r="BB242" s="35"/>
      <c r="BC242" s="35"/>
      <c r="BD242" s="32"/>
      <c r="BE242" s="31"/>
      <c r="BF242" s="35"/>
      <c r="BG242" s="35"/>
      <c r="BH242" s="32"/>
      <c r="BI242" s="31"/>
      <c r="BJ242" s="35"/>
      <c r="BK242" s="35"/>
      <c r="BL242" s="32"/>
      <c r="BM242" s="31"/>
      <c r="BN242" s="26"/>
      <c r="BO242" s="26"/>
      <c r="BP242" s="36"/>
      <c r="BQ242" s="26"/>
      <c r="BR242" s="37"/>
      <c r="BS242" s="31"/>
      <c r="BT242" s="31"/>
      <c r="BU242" s="31"/>
    </row>
    <row r="243" spans="1:73" s="137" customFormat="1" x14ac:dyDescent="0.2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8"/>
      <c r="L243" s="31"/>
      <c r="M243" s="31"/>
      <c r="N243" s="31"/>
      <c r="O243" s="31"/>
      <c r="P243" s="34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26"/>
      <c r="BO243" s="31"/>
      <c r="BP243" s="31"/>
      <c r="BQ243" s="26"/>
      <c r="BR243" s="37"/>
      <c r="BS243" s="31"/>
      <c r="BT243" s="31"/>
      <c r="BU243" s="31"/>
    </row>
    <row r="244" spans="1:73" s="137" customFormat="1" x14ac:dyDescent="0.2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8"/>
      <c r="L244" s="31"/>
      <c r="M244" s="31"/>
      <c r="N244" s="31"/>
      <c r="O244" s="31"/>
      <c r="P244" s="34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1"/>
      <c r="BQ244" s="31"/>
      <c r="BR244" s="37"/>
      <c r="BS244" s="31"/>
      <c r="BT244" s="31"/>
      <c r="BU244" s="31"/>
    </row>
    <row r="245" spans="1:73" s="137" customFormat="1" x14ac:dyDescent="0.2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8"/>
      <c r="L245" s="31"/>
      <c r="M245" s="31"/>
      <c r="N245" s="31"/>
      <c r="O245" s="31"/>
      <c r="P245" s="34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1"/>
      <c r="BQ245" s="31"/>
      <c r="BR245" s="37"/>
      <c r="BS245" s="31"/>
      <c r="BT245" s="31"/>
      <c r="BU245" s="31"/>
    </row>
    <row r="246" spans="1:73" s="137" customFormat="1" x14ac:dyDescent="0.2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8"/>
      <c r="L246" s="31"/>
      <c r="M246" s="31"/>
      <c r="N246" s="31"/>
      <c r="O246" s="31"/>
      <c r="P246" s="34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31"/>
      <c r="BR246" s="37"/>
      <c r="BS246" s="31"/>
      <c r="BT246" s="31"/>
      <c r="BU246" s="31"/>
    </row>
    <row r="247" spans="1:73" s="137" customFormat="1" x14ac:dyDescent="0.2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8"/>
      <c r="L247" s="31"/>
      <c r="M247" s="31"/>
      <c r="N247" s="31"/>
      <c r="O247" s="31"/>
      <c r="P247" s="34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  <c r="BR247" s="37"/>
      <c r="BS247" s="31"/>
      <c r="BT247" s="31"/>
      <c r="BU247" s="31"/>
    </row>
    <row r="248" spans="1:73" s="137" customFormat="1" x14ac:dyDescent="0.2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8"/>
      <c r="L248" s="31"/>
      <c r="M248" s="31"/>
      <c r="N248" s="31"/>
      <c r="O248" s="31"/>
      <c r="P248" s="34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  <c r="BR248" s="37"/>
      <c r="BS248" s="31"/>
      <c r="BT248" s="31"/>
      <c r="BU248" s="31"/>
    </row>
    <row r="249" spans="1:73" s="137" customFormat="1" x14ac:dyDescent="0.2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8"/>
      <c r="L249" s="31"/>
      <c r="M249" s="31"/>
      <c r="N249" s="31"/>
      <c r="O249" s="31"/>
      <c r="P249" s="34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1"/>
      <c r="BQ249" s="31"/>
      <c r="BR249" s="37"/>
      <c r="BS249" s="31"/>
      <c r="BT249" s="31"/>
      <c r="BU249" s="31"/>
    </row>
    <row r="250" spans="1:73" s="137" customFormat="1" x14ac:dyDescent="0.2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8"/>
      <c r="L250" s="31"/>
      <c r="M250" s="31"/>
      <c r="N250" s="31"/>
      <c r="O250" s="31"/>
      <c r="P250" s="34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  <c r="BJ250" s="31"/>
      <c r="BK250" s="31"/>
      <c r="BL250" s="31"/>
      <c r="BM250" s="31"/>
      <c r="BN250" s="31"/>
      <c r="BO250" s="31"/>
      <c r="BP250" s="31"/>
      <c r="BQ250" s="31"/>
      <c r="BR250" s="37"/>
      <c r="BS250" s="31"/>
      <c r="BT250" s="31"/>
      <c r="BU250" s="31"/>
    </row>
    <row r="251" spans="1:73" s="137" customFormat="1" x14ac:dyDescent="0.2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8"/>
      <c r="L251" s="31"/>
      <c r="M251" s="31"/>
      <c r="N251" s="31"/>
      <c r="O251" s="31"/>
      <c r="P251" s="34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  <c r="BM251" s="31"/>
      <c r="BN251" s="31"/>
      <c r="BO251" s="31"/>
      <c r="BP251" s="31"/>
      <c r="BQ251" s="31"/>
      <c r="BR251" s="37"/>
      <c r="BS251" s="31"/>
      <c r="BT251" s="31"/>
      <c r="BU251" s="31"/>
    </row>
    <row r="252" spans="1:73" s="137" customFormat="1" x14ac:dyDescent="0.2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8"/>
      <c r="L252" s="31"/>
      <c r="M252" s="31"/>
      <c r="N252" s="31"/>
      <c r="O252" s="31"/>
      <c r="P252" s="34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1"/>
      <c r="BQ252" s="31"/>
      <c r="BR252" s="37"/>
      <c r="BS252" s="31"/>
      <c r="BT252" s="31"/>
      <c r="BU252" s="31"/>
    </row>
    <row r="253" spans="1:73" s="137" customFormat="1" x14ac:dyDescent="0.2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8"/>
      <c r="L253" s="31"/>
      <c r="M253" s="31"/>
      <c r="N253" s="31"/>
      <c r="O253" s="31"/>
      <c r="P253" s="34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1"/>
      <c r="BQ253" s="31"/>
      <c r="BR253" s="37"/>
      <c r="BS253" s="31"/>
      <c r="BT253" s="31"/>
      <c r="BU253" s="31"/>
    </row>
    <row r="254" spans="1:73" s="137" customFormat="1" x14ac:dyDescent="0.2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8"/>
      <c r="L254" s="31"/>
      <c r="M254" s="31"/>
      <c r="N254" s="31"/>
      <c r="O254" s="31"/>
      <c r="P254" s="34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1"/>
      <c r="BQ254" s="31"/>
      <c r="BR254" s="37"/>
      <c r="BS254" s="31"/>
      <c r="BT254" s="31"/>
      <c r="BU254" s="31"/>
    </row>
    <row r="255" spans="1:73" s="137" customFormat="1" x14ac:dyDescent="0.2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8"/>
      <c r="L255" s="31"/>
      <c r="M255" s="31"/>
      <c r="N255" s="31"/>
      <c r="O255" s="31"/>
      <c r="P255" s="34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  <c r="BR255" s="37"/>
      <c r="BS255" s="31"/>
      <c r="BT255" s="31"/>
      <c r="BU255" s="31"/>
    </row>
    <row r="256" spans="1:73" s="137" customFormat="1" x14ac:dyDescent="0.2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8"/>
      <c r="L256" s="31"/>
      <c r="M256" s="31"/>
      <c r="N256" s="31"/>
      <c r="O256" s="31"/>
      <c r="P256" s="34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  <c r="BR256" s="37"/>
      <c r="BS256" s="31"/>
      <c r="BT256" s="31"/>
      <c r="BU256" s="31"/>
    </row>
    <row r="257" spans="1:73" s="137" customFormat="1" x14ac:dyDescent="0.2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8"/>
      <c r="L257" s="31"/>
      <c r="M257" s="31"/>
      <c r="N257" s="31"/>
      <c r="O257" s="31"/>
      <c r="P257" s="34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  <c r="BR257" s="37"/>
      <c r="BS257" s="31"/>
      <c r="BT257" s="31"/>
      <c r="BU257" s="31"/>
    </row>
    <row r="258" spans="1:73" s="137" customFormat="1" x14ac:dyDescent="0.2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8"/>
      <c r="L258" s="31"/>
      <c r="M258" s="31"/>
      <c r="N258" s="31"/>
      <c r="O258" s="31"/>
      <c r="P258" s="34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31"/>
      <c r="BR258" s="37"/>
      <c r="BS258" s="31"/>
      <c r="BT258" s="31"/>
      <c r="BU258" s="31"/>
    </row>
    <row r="259" spans="1:73" s="137" customFormat="1" x14ac:dyDescent="0.2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8"/>
      <c r="L259" s="31"/>
      <c r="M259" s="31"/>
      <c r="N259" s="31"/>
      <c r="O259" s="31"/>
      <c r="P259" s="34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1"/>
      <c r="BQ259" s="31"/>
      <c r="BR259" s="37"/>
      <c r="BS259" s="31"/>
      <c r="BT259" s="31"/>
      <c r="BU259" s="31"/>
    </row>
    <row r="260" spans="1:73" s="137" customFormat="1" x14ac:dyDescent="0.2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8"/>
      <c r="L260" s="31"/>
      <c r="M260" s="31"/>
      <c r="N260" s="31"/>
      <c r="O260" s="31"/>
      <c r="P260" s="34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  <c r="BL260" s="31"/>
      <c r="BM260" s="31"/>
      <c r="BN260" s="31"/>
      <c r="BO260" s="31"/>
      <c r="BP260" s="31"/>
      <c r="BQ260" s="31"/>
      <c r="BR260" s="37"/>
      <c r="BS260" s="31"/>
      <c r="BT260" s="31"/>
      <c r="BU260" s="31"/>
    </row>
    <row r="261" spans="1:73" s="137" customFormat="1" x14ac:dyDescent="0.2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8"/>
      <c r="L261" s="31"/>
      <c r="M261" s="31"/>
      <c r="N261" s="31"/>
      <c r="O261" s="31"/>
      <c r="P261" s="34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  <c r="BO261" s="31"/>
      <c r="BP261" s="31"/>
      <c r="BQ261" s="31"/>
      <c r="BR261" s="37"/>
      <c r="BS261" s="31"/>
      <c r="BT261" s="31"/>
      <c r="BU261" s="31"/>
    </row>
    <row r="262" spans="1:73" s="137" customFormat="1" x14ac:dyDescent="0.2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8"/>
      <c r="L262" s="31"/>
      <c r="M262" s="31"/>
      <c r="N262" s="31"/>
      <c r="O262" s="31"/>
      <c r="P262" s="34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  <c r="BJ262" s="31"/>
      <c r="BK262" s="31"/>
      <c r="BL262" s="31"/>
      <c r="BM262" s="31"/>
      <c r="BN262" s="31"/>
      <c r="BO262" s="31"/>
      <c r="BP262" s="31"/>
      <c r="BQ262" s="31"/>
      <c r="BR262" s="37"/>
      <c r="BS262" s="31"/>
      <c r="BT262" s="31"/>
      <c r="BU262" s="31"/>
    </row>
    <row r="263" spans="1:73" s="137" customFormat="1" x14ac:dyDescent="0.2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8"/>
      <c r="L263" s="31"/>
      <c r="M263" s="31"/>
      <c r="N263" s="31"/>
      <c r="O263" s="31"/>
      <c r="P263" s="34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  <c r="BO263" s="31"/>
      <c r="BP263" s="31"/>
      <c r="BQ263" s="31"/>
      <c r="BR263" s="37"/>
      <c r="BS263" s="31"/>
      <c r="BT263" s="31"/>
      <c r="BU263" s="31"/>
    </row>
    <row r="264" spans="1:73" s="137" customFormat="1" x14ac:dyDescent="0.2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8"/>
      <c r="L264" s="31"/>
      <c r="M264" s="31"/>
      <c r="N264" s="31"/>
      <c r="O264" s="31"/>
      <c r="P264" s="34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1"/>
      <c r="BQ264" s="31"/>
      <c r="BR264" s="37"/>
      <c r="BS264" s="31"/>
      <c r="BT264" s="31"/>
      <c r="BU264" s="31"/>
    </row>
    <row r="265" spans="1:73" s="137" customFormat="1" x14ac:dyDescent="0.2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8"/>
      <c r="L265" s="31"/>
      <c r="M265" s="31"/>
      <c r="N265" s="31"/>
      <c r="O265" s="31"/>
      <c r="P265" s="34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  <c r="BO265" s="31"/>
      <c r="BP265" s="31"/>
      <c r="BQ265" s="31"/>
      <c r="BR265" s="37"/>
      <c r="BS265" s="31"/>
      <c r="BT265" s="31"/>
      <c r="BU265" s="31"/>
    </row>
    <row r="266" spans="1:73" s="137" customFormat="1" x14ac:dyDescent="0.2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8"/>
      <c r="L266" s="31"/>
      <c r="M266" s="31"/>
      <c r="N266" s="31"/>
      <c r="O266" s="31"/>
      <c r="P266" s="34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  <c r="BO266" s="31"/>
      <c r="BP266" s="31"/>
      <c r="BQ266" s="31"/>
      <c r="BR266" s="37"/>
      <c r="BS266" s="31"/>
      <c r="BT266" s="31"/>
      <c r="BU266" s="31"/>
    </row>
    <row r="267" spans="1:73" s="137" customFormat="1" x14ac:dyDescent="0.2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8"/>
      <c r="L267" s="31"/>
      <c r="M267" s="31"/>
      <c r="N267" s="31"/>
      <c r="O267" s="31"/>
      <c r="P267" s="34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1"/>
      <c r="BQ267" s="31"/>
      <c r="BR267" s="37"/>
      <c r="BS267" s="31"/>
      <c r="BT267" s="31"/>
      <c r="BU267" s="31"/>
    </row>
    <row r="268" spans="1:73" s="137" customFormat="1" x14ac:dyDescent="0.2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8"/>
      <c r="L268" s="31"/>
      <c r="M268" s="31"/>
      <c r="N268" s="31"/>
      <c r="O268" s="31"/>
      <c r="P268" s="34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1"/>
      <c r="BQ268" s="31"/>
      <c r="BR268" s="37"/>
      <c r="BS268" s="31"/>
      <c r="BT268" s="31"/>
      <c r="BU268" s="31"/>
    </row>
    <row r="269" spans="1:73" s="137" customFormat="1" x14ac:dyDescent="0.2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8"/>
      <c r="L269" s="31"/>
      <c r="M269" s="31"/>
      <c r="N269" s="31"/>
      <c r="O269" s="31"/>
      <c r="P269" s="34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  <c r="BR269" s="37"/>
      <c r="BS269" s="31"/>
      <c r="BT269" s="31"/>
      <c r="BU269" s="31"/>
    </row>
    <row r="270" spans="1:73" s="137" customFormat="1" x14ac:dyDescent="0.2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8"/>
      <c r="L270" s="31"/>
      <c r="M270" s="31"/>
      <c r="N270" s="31"/>
      <c r="O270" s="31"/>
      <c r="P270" s="34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1"/>
      <c r="BQ270" s="31"/>
      <c r="BR270" s="37"/>
      <c r="BS270" s="31"/>
      <c r="BT270" s="31"/>
      <c r="BU270" s="31"/>
    </row>
    <row r="271" spans="1:73" s="137" customFormat="1" x14ac:dyDescent="0.2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8"/>
      <c r="L271" s="31"/>
      <c r="M271" s="31"/>
      <c r="N271" s="31"/>
      <c r="O271" s="31"/>
      <c r="P271" s="34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1"/>
      <c r="BQ271" s="31"/>
      <c r="BR271" s="37"/>
      <c r="BS271" s="31"/>
      <c r="BT271" s="31"/>
      <c r="BU271" s="31"/>
    </row>
    <row r="272" spans="1:73" s="137" customFormat="1" x14ac:dyDescent="0.2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8"/>
      <c r="L272" s="31"/>
      <c r="M272" s="31"/>
      <c r="N272" s="31"/>
      <c r="O272" s="31"/>
      <c r="P272" s="34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1"/>
      <c r="BQ272" s="31"/>
      <c r="BR272" s="37"/>
      <c r="BS272" s="31"/>
      <c r="BT272" s="31"/>
      <c r="BU272" s="31"/>
    </row>
    <row r="273" spans="1:73" s="137" customFormat="1" x14ac:dyDescent="0.2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8"/>
      <c r="L273" s="31"/>
      <c r="M273" s="31"/>
      <c r="N273" s="31"/>
      <c r="O273" s="31"/>
      <c r="P273" s="34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  <c r="BM273" s="31"/>
      <c r="BN273" s="31"/>
      <c r="BO273" s="31"/>
      <c r="BP273" s="31"/>
      <c r="BQ273" s="31"/>
      <c r="BR273" s="37"/>
      <c r="BS273" s="31"/>
      <c r="BT273" s="31"/>
      <c r="BU273" s="31"/>
    </row>
    <row r="274" spans="1:73" s="137" customFormat="1" x14ac:dyDescent="0.2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8"/>
      <c r="L274" s="31"/>
      <c r="M274" s="31"/>
      <c r="N274" s="31"/>
      <c r="O274" s="31"/>
      <c r="P274" s="34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  <c r="BJ274" s="31"/>
      <c r="BK274" s="31"/>
      <c r="BL274" s="31"/>
      <c r="BM274" s="31"/>
      <c r="BN274" s="31"/>
      <c r="BO274" s="31"/>
      <c r="BP274" s="31"/>
      <c r="BQ274" s="31"/>
      <c r="BR274" s="37"/>
      <c r="BS274" s="31"/>
      <c r="BT274" s="31"/>
      <c r="BU274" s="31"/>
    </row>
    <row r="275" spans="1:73" s="137" customFormat="1" x14ac:dyDescent="0.2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8"/>
      <c r="L275" s="31"/>
      <c r="M275" s="31"/>
      <c r="N275" s="31"/>
      <c r="O275" s="31"/>
      <c r="P275" s="34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  <c r="BO275" s="31"/>
      <c r="BP275" s="31"/>
      <c r="BQ275" s="31"/>
      <c r="BR275" s="37"/>
      <c r="BS275" s="31"/>
      <c r="BT275" s="31"/>
      <c r="BU275" s="31"/>
    </row>
    <row r="276" spans="1:73" s="137" customFormat="1" x14ac:dyDescent="0.2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8"/>
      <c r="L276" s="31"/>
      <c r="M276" s="31"/>
      <c r="N276" s="31"/>
      <c r="O276" s="31"/>
      <c r="P276" s="34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1"/>
      <c r="BQ276" s="31"/>
      <c r="BR276" s="37"/>
      <c r="BS276" s="31"/>
      <c r="BT276" s="31"/>
      <c r="BU276" s="31"/>
    </row>
    <row r="277" spans="1:73" s="137" customFormat="1" x14ac:dyDescent="0.2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8"/>
      <c r="L277" s="31"/>
      <c r="M277" s="31"/>
      <c r="N277" s="31"/>
      <c r="O277" s="31"/>
      <c r="P277" s="34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1"/>
      <c r="BQ277" s="31"/>
      <c r="BR277" s="37"/>
      <c r="BS277" s="31"/>
      <c r="BT277" s="31"/>
      <c r="BU277" s="31"/>
    </row>
    <row r="278" spans="1:73" s="137" customFormat="1" x14ac:dyDescent="0.2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8"/>
      <c r="L278" s="31"/>
      <c r="M278" s="31"/>
      <c r="N278" s="31"/>
      <c r="O278" s="31"/>
      <c r="P278" s="34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1"/>
      <c r="BQ278" s="31"/>
      <c r="BR278" s="37"/>
      <c r="BS278" s="31"/>
      <c r="BT278" s="31"/>
      <c r="BU278" s="31"/>
    </row>
    <row r="279" spans="1:73" s="137" customFormat="1" x14ac:dyDescent="0.2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8"/>
      <c r="L279" s="31"/>
      <c r="M279" s="31"/>
      <c r="N279" s="31"/>
      <c r="O279" s="31"/>
      <c r="P279" s="34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  <c r="BO279" s="31"/>
      <c r="BP279" s="31"/>
      <c r="BQ279" s="31"/>
      <c r="BR279" s="37"/>
      <c r="BS279" s="31"/>
      <c r="BT279" s="31"/>
      <c r="BU279" s="31"/>
    </row>
    <row r="280" spans="1:73" s="137" customFormat="1" x14ac:dyDescent="0.2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8"/>
      <c r="L280" s="31"/>
      <c r="M280" s="31"/>
      <c r="N280" s="31"/>
      <c r="O280" s="31"/>
      <c r="P280" s="34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  <c r="BJ280" s="31"/>
      <c r="BK280" s="31"/>
      <c r="BL280" s="31"/>
      <c r="BM280" s="31"/>
      <c r="BN280" s="31"/>
      <c r="BO280" s="31"/>
      <c r="BP280" s="31"/>
      <c r="BQ280" s="31"/>
      <c r="BR280" s="37"/>
      <c r="BS280" s="31"/>
      <c r="BT280" s="31"/>
      <c r="BU280" s="31"/>
    </row>
    <row r="281" spans="1:73" s="137" customFormat="1" x14ac:dyDescent="0.2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8"/>
      <c r="L281" s="31"/>
      <c r="M281" s="31"/>
      <c r="N281" s="31"/>
      <c r="O281" s="31"/>
      <c r="P281" s="34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  <c r="BJ281" s="31"/>
      <c r="BK281" s="31"/>
      <c r="BL281" s="31"/>
      <c r="BM281" s="31"/>
      <c r="BN281" s="31"/>
      <c r="BO281" s="31"/>
      <c r="BP281" s="31"/>
      <c r="BQ281" s="31"/>
      <c r="BR281" s="37"/>
      <c r="BS281" s="31"/>
      <c r="BT281" s="31"/>
      <c r="BU281" s="31"/>
    </row>
    <row r="282" spans="1:73" s="137" customFormat="1" x14ac:dyDescent="0.2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8"/>
      <c r="L282" s="31"/>
      <c r="M282" s="31"/>
      <c r="N282" s="31"/>
      <c r="O282" s="31"/>
      <c r="P282" s="34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  <c r="BR282" s="37"/>
      <c r="BS282" s="31"/>
      <c r="BT282" s="31"/>
      <c r="BU282" s="31"/>
    </row>
    <row r="283" spans="1:73" s="137" customFormat="1" x14ac:dyDescent="0.2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8"/>
      <c r="L283" s="31"/>
      <c r="M283" s="31"/>
      <c r="N283" s="31"/>
      <c r="O283" s="31"/>
      <c r="P283" s="34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1"/>
      <c r="BQ283" s="31"/>
      <c r="BR283" s="37"/>
      <c r="BS283" s="31"/>
      <c r="BT283" s="31"/>
      <c r="BU283" s="31"/>
    </row>
    <row r="284" spans="1:73" s="137" customFormat="1" x14ac:dyDescent="0.2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8"/>
      <c r="L284" s="31"/>
      <c r="M284" s="31"/>
      <c r="N284" s="31"/>
      <c r="O284" s="31"/>
      <c r="P284" s="34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  <c r="BR284" s="37"/>
      <c r="BS284" s="31"/>
      <c r="BT284" s="31"/>
      <c r="BU284" s="31"/>
    </row>
    <row r="285" spans="1:73" s="137" customFormat="1" x14ac:dyDescent="0.2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8"/>
      <c r="L285" s="31"/>
      <c r="M285" s="31"/>
      <c r="N285" s="31"/>
      <c r="O285" s="31"/>
      <c r="P285" s="34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1"/>
      <c r="BQ285" s="31"/>
      <c r="BR285" s="37"/>
      <c r="BS285" s="31"/>
      <c r="BT285" s="31"/>
      <c r="BU285" s="31"/>
    </row>
    <row r="286" spans="1:73" s="137" customFormat="1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8"/>
      <c r="L286" s="31"/>
      <c r="M286" s="31"/>
      <c r="N286" s="31"/>
      <c r="O286" s="31"/>
      <c r="P286" s="34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1"/>
      <c r="BQ286" s="31"/>
      <c r="BR286" s="37"/>
      <c r="BS286" s="31"/>
      <c r="BT286" s="31"/>
      <c r="BU286" s="31"/>
    </row>
  </sheetData>
  <autoFilter ref="A5:CH242" xr:uid="{00000000-0009-0000-0000-000000000000}"/>
  <mergeCells count="146">
    <mergeCell ref="Q29:Q32"/>
    <mergeCell ref="P15:P17"/>
    <mergeCell ref="I15:I17"/>
    <mergeCell ref="I18:I21"/>
    <mergeCell ref="K25:K26"/>
    <mergeCell ref="K27:K28"/>
    <mergeCell ref="K29:K32"/>
    <mergeCell ref="L18:L21"/>
    <mergeCell ref="O25:O26"/>
    <mergeCell ref="P25:P26"/>
    <mergeCell ref="O27:O28"/>
    <mergeCell ref="P27:P28"/>
    <mergeCell ref="O15:O17"/>
    <mergeCell ref="J15:J17"/>
    <mergeCell ref="Q15:Q17"/>
    <mergeCell ref="H102:H103"/>
    <mergeCell ref="I102:I103"/>
    <mergeCell ref="J102:J103"/>
    <mergeCell ref="K102:K103"/>
    <mergeCell ref="L102:L103"/>
    <mergeCell ref="H99:H101"/>
    <mergeCell ref="I99:I101"/>
    <mergeCell ref="J99:J101"/>
    <mergeCell ref="K99:K101"/>
    <mergeCell ref="L99:L101"/>
    <mergeCell ref="H107:H110"/>
    <mergeCell ref="I107:I110"/>
    <mergeCell ref="J107:J110"/>
    <mergeCell ref="K107:K110"/>
    <mergeCell ref="L107:L110"/>
    <mergeCell ref="H104:H106"/>
    <mergeCell ref="I104:I106"/>
    <mergeCell ref="J104:J106"/>
    <mergeCell ref="K104:K106"/>
    <mergeCell ref="L104:L106"/>
    <mergeCell ref="I97:I98"/>
    <mergeCell ref="J97:J98"/>
    <mergeCell ref="K97:K98"/>
    <mergeCell ref="L97:L98"/>
    <mergeCell ref="H95:H96"/>
    <mergeCell ref="I95:I96"/>
    <mergeCell ref="J95:J96"/>
    <mergeCell ref="K95:K96"/>
    <mergeCell ref="L95:L96"/>
    <mergeCell ref="H97:H98"/>
    <mergeCell ref="H91:H93"/>
    <mergeCell ref="I91:I93"/>
    <mergeCell ref="J91:J93"/>
    <mergeCell ref="K91:K93"/>
    <mergeCell ref="L91:L93"/>
    <mergeCell ref="H88:H90"/>
    <mergeCell ref="I88:I90"/>
    <mergeCell ref="J88:J90"/>
    <mergeCell ref="K88:K90"/>
    <mergeCell ref="L88:L90"/>
    <mergeCell ref="AH4:AK4"/>
    <mergeCell ref="AL4:AO4"/>
    <mergeCell ref="AP4:AS4"/>
    <mergeCell ref="AT4:AW4"/>
    <mergeCell ref="AX4:BA4"/>
    <mergeCell ref="BB4:BE4"/>
    <mergeCell ref="H27:H28"/>
    <mergeCell ref="H29:H32"/>
    <mergeCell ref="I25:I26"/>
    <mergeCell ref="I27:I28"/>
    <mergeCell ref="I29:I32"/>
    <mergeCell ref="O29:O32"/>
    <mergeCell ref="P29:P32"/>
    <mergeCell ref="O18:O21"/>
    <mergeCell ref="P18:P21"/>
    <mergeCell ref="J18:J21"/>
    <mergeCell ref="H18:H21"/>
    <mergeCell ref="H25:H26"/>
    <mergeCell ref="Q18:Q21"/>
    <mergeCell ref="J25:J26"/>
    <mergeCell ref="Q25:Q26"/>
    <mergeCell ref="J27:J28"/>
    <mergeCell ref="Q27:Q28"/>
    <mergeCell ref="J29:J32"/>
    <mergeCell ref="BZ4:CB4"/>
    <mergeCell ref="CC4:CE4"/>
    <mergeCell ref="CF4:CH4"/>
    <mergeCell ref="BN4:BP4"/>
    <mergeCell ref="BQ4:BS4"/>
    <mergeCell ref="BT4:BV4"/>
    <mergeCell ref="BW4:BY4"/>
    <mergeCell ref="BF4:BI4"/>
    <mergeCell ref="BJ4:BM4"/>
    <mergeCell ref="B4:D4"/>
    <mergeCell ref="F4:Q4"/>
    <mergeCell ref="R4:U4"/>
    <mergeCell ref="V4:Y4"/>
    <mergeCell ref="Z4:AC4"/>
    <mergeCell ref="H9:H10"/>
    <mergeCell ref="I9:I10"/>
    <mergeCell ref="K9:K10"/>
    <mergeCell ref="AD4:AG4"/>
    <mergeCell ref="K44:K48"/>
    <mergeCell ref="K49:K51"/>
    <mergeCell ref="K52:K54"/>
    <mergeCell ref="K55:K59"/>
    <mergeCell ref="H67:H68"/>
    <mergeCell ref="H15:H17"/>
    <mergeCell ref="L33:L37"/>
    <mergeCell ref="J38:J40"/>
    <mergeCell ref="K38:K40"/>
    <mergeCell ref="L38:L40"/>
    <mergeCell ref="H38:H40"/>
    <mergeCell ref="I38:I40"/>
    <mergeCell ref="H33:H37"/>
    <mergeCell ref="I33:I37"/>
    <mergeCell ref="J33:J37"/>
    <mergeCell ref="G44:G48"/>
    <mergeCell ref="G49:G51"/>
    <mergeCell ref="G52:G54"/>
    <mergeCell ref="G55:G59"/>
    <mergeCell ref="H70:H72"/>
    <mergeCell ref="J70:J72"/>
    <mergeCell ref="K15:K17"/>
    <mergeCell ref="K18:K21"/>
    <mergeCell ref="H76:H79"/>
    <mergeCell ref="J76:J79"/>
    <mergeCell ref="H55:H59"/>
    <mergeCell ref="K33:K37"/>
    <mergeCell ref="I52:I54"/>
    <mergeCell ref="H42:H43"/>
    <mergeCell ref="H44:H48"/>
    <mergeCell ref="H49:H51"/>
    <mergeCell ref="H52:H54"/>
    <mergeCell ref="K70:K72"/>
    <mergeCell ref="I76:I79"/>
    <mergeCell ref="K76:K79"/>
    <mergeCell ref="I42:I43"/>
    <mergeCell ref="I44:I48"/>
    <mergeCell ref="I49:I51"/>
    <mergeCell ref="I55:I59"/>
    <mergeCell ref="C12:C14"/>
    <mergeCell ref="D12:D14"/>
    <mergeCell ref="E12:E14"/>
    <mergeCell ref="F12:F14"/>
    <mergeCell ref="G12:G14"/>
    <mergeCell ref="H12:H14"/>
    <mergeCell ref="I12:I14"/>
    <mergeCell ref="K12:K14"/>
    <mergeCell ref="G42:G43"/>
    <mergeCell ref="K42:K43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0000000}">
          <x14:formula1>
            <xm:f>PLANES!$A$1:$A$14</xm:f>
          </x14:formula1>
          <xm:sqref>G230:G242 G80:G139 G15:G40 G6:G12 G62:G69</xm:sqref>
        </x14:dataValidation>
        <x14:dataValidation type="list" allowBlank="1" showInputMessage="1" showErrorMessage="1" xr:uid="{00000000-0002-0000-0000-000001000000}">
          <x14:formula1>
            <xm:f>PROYECTO!$A$1:$A$6</xm:f>
          </x14:formula1>
          <xm:sqref>F230:F242 F80:F139 F6:F12 F15:F69</xm:sqref>
        </x14:dataValidation>
        <x14:dataValidation type="list" allowBlank="1" showInputMessage="1" showErrorMessage="1" xr:uid="{00000000-0002-0000-0000-000002000000}">
          <x14:formula1>
            <xm:f>PROGRAMA!$A$1:$A$6</xm:f>
          </x14:formula1>
          <xm:sqref>D230:D242 D76:D139 D6:D12 D15:D69</xm:sqref>
        </x14:dataValidation>
        <x14:dataValidation type="list" allowBlank="1" showInputMessage="1" showErrorMessage="1" xr:uid="{00000000-0002-0000-0000-000003000000}">
          <x14:formula1>
            <xm:f>PROPOSITOS!$A$1:$A$5</xm:f>
          </x14:formula1>
          <xm:sqref>C230:C242 C80:C139 C6:C12 C15:C69</xm:sqref>
        </x14:dataValidation>
        <x14:dataValidation type="list" allowBlank="1" showInputMessage="1" showErrorMessage="1" xr:uid="{00000000-0002-0000-0000-000004000000}">
          <x14:formula1>
            <xm:f>DEPENDENCIAS!$A$1:$A$11</xm:f>
          </x14:formula1>
          <xm:sqref>B230:B242 B80:B139 B6:B69</xm:sqref>
        </x14:dataValidation>
        <x14:dataValidation type="list" allowBlank="1" showInputMessage="1" showErrorMessage="1" xr:uid="{00000000-0002-0000-0000-000005000000}">
          <x14:formula1>
            <xm:f>OBJETIVOS!$A$1:$A$11</xm:f>
          </x14:formula1>
          <xm:sqref>E230:E243 E80:E139 E6:E12 E15:E69</xm:sqref>
        </x14:dataValidation>
        <x14:dataValidation type="list" allowBlank="1" showInputMessage="1" showErrorMessage="1" xr:uid="{00000000-0002-0000-0000-000006000000}">
          <x14:formula1>
            <xm:f>'C:\Users\HP\Downloads\[Plan Accion Institucional SDF Vigencia 2021 (1).xlsx]DEPENDENCIAS'!#REF!</xm:f>
          </x14:formula1>
          <xm:sqref>B70:B79</xm:sqref>
        </x14:dataValidation>
        <x14:dataValidation type="list" allowBlank="1" showInputMessage="1" showErrorMessage="1" xr:uid="{00000000-0002-0000-0000-000007000000}">
          <x14:formula1>
            <xm:f>'C:\Users\HP\Downloads\[Plan Accion Institucional SDF Vigencia 2021 (1).xlsx]PLANES'!#REF!</xm:f>
          </x14:formula1>
          <xm:sqref>G70:G79</xm:sqref>
        </x14:dataValidation>
        <x14:dataValidation type="list" allowBlank="1" showInputMessage="1" showErrorMessage="1" xr:uid="{00000000-0002-0000-0000-000008000000}">
          <x14:formula1>
            <xm:f>'C:\Users\HP\Downloads\[Plan Accion Institucional SDF Vigencia 2021 (1).xlsx]PROYECTO'!#REF!</xm:f>
          </x14:formula1>
          <xm:sqref>F70:F79</xm:sqref>
        </x14:dataValidation>
        <x14:dataValidation type="list" allowBlank="1" showInputMessage="1" showErrorMessage="1" xr:uid="{00000000-0002-0000-0000-000009000000}">
          <x14:formula1>
            <xm:f>'C:\Users\HP\Downloads\[Plan Accion Institucional SDF Vigencia 2021 (1).xlsx]PROGRAMA'!#REF!</xm:f>
          </x14:formula1>
          <xm:sqref>D70:D75</xm:sqref>
        </x14:dataValidation>
        <x14:dataValidation type="list" allowBlank="1" showInputMessage="1" showErrorMessage="1" xr:uid="{00000000-0002-0000-0000-00000A000000}">
          <x14:formula1>
            <xm:f>'C:\Users\HP\Downloads\[Plan Accion Institucional SDF Vigencia 2021 (1).xlsx]PROPOSITOS'!#REF!</xm:f>
          </x14:formula1>
          <xm:sqref>C70:C79</xm:sqref>
        </x14:dataValidation>
        <x14:dataValidation type="list" allowBlank="1" showInputMessage="1" showErrorMessage="1" xr:uid="{00000000-0002-0000-0000-00000B000000}">
          <x14:formula1>
            <xm:f>'C:\Users\HP\Downloads\[Plan Accion Institucional SDF Vigencia 2021 (1).xlsx]OBJETIVOS'!#REF!</xm:f>
          </x14:formula1>
          <xm:sqref>E70:E79</xm:sqref>
        </x14:dataValidation>
        <x14:dataValidation type="list" allowBlank="1" showInputMessage="1" showErrorMessage="1" xr:uid="{00000000-0002-0000-0000-00000C000000}">
          <x14:formula1>
            <xm:f>'C:\Users\HP\Downloads\[PAI APROBADO 2021 final.xlsx]PLANES'!#REF!</xm:f>
          </x14:formula1>
          <xm:sqref>G41:G42 G44 G49 G52 G55 G60:G61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B24"/>
  <sheetViews>
    <sheetView workbookViewId="0">
      <selection activeCell="A2" sqref="A2:A11"/>
    </sheetView>
  </sheetViews>
  <sheetFormatPr baseColWidth="10" defaultRowHeight="15" x14ac:dyDescent="0.25"/>
  <cols>
    <col min="1" max="1" width="79.7109375" customWidth="1"/>
  </cols>
  <sheetData>
    <row r="1" spans="1:2" x14ac:dyDescent="0.25">
      <c r="A1" s="3" t="s">
        <v>0</v>
      </c>
    </row>
    <row r="2" spans="1:2" x14ac:dyDescent="0.25">
      <c r="A2" s="3" t="s">
        <v>29</v>
      </c>
    </row>
    <row r="3" spans="1:2" x14ac:dyDescent="0.25">
      <c r="A3" s="3" t="s">
        <v>30</v>
      </c>
    </row>
    <row r="4" spans="1:2" x14ac:dyDescent="0.25">
      <c r="A4" s="3" t="s">
        <v>31</v>
      </c>
    </row>
    <row r="5" spans="1:2" x14ac:dyDescent="0.25">
      <c r="A5" s="3" t="s">
        <v>32</v>
      </c>
      <c r="B5" t="s">
        <v>28</v>
      </c>
    </row>
    <row r="6" spans="1:2" x14ac:dyDescent="0.25">
      <c r="A6" s="3" t="s">
        <v>33</v>
      </c>
    </row>
    <row r="7" spans="1:2" x14ac:dyDescent="0.25">
      <c r="A7" s="3" t="s">
        <v>34</v>
      </c>
    </row>
    <row r="8" spans="1:2" x14ac:dyDescent="0.25">
      <c r="A8" s="3" t="s">
        <v>35</v>
      </c>
    </row>
    <row r="9" spans="1:2" x14ac:dyDescent="0.25">
      <c r="A9" s="3" t="s">
        <v>36</v>
      </c>
    </row>
    <row r="10" spans="1:2" x14ac:dyDescent="0.25">
      <c r="A10" s="3" t="s">
        <v>37</v>
      </c>
    </row>
    <row r="11" spans="1:2" x14ac:dyDescent="0.25">
      <c r="A11" s="3" t="s">
        <v>38</v>
      </c>
    </row>
    <row r="24" spans="1:1" x14ac:dyDescent="0.25">
      <c r="A24" s="7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A5"/>
  <sheetViews>
    <sheetView workbookViewId="0">
      <selection sqref="A1:A5"/>
    </sheetView>
  </sheetViews>
  <sheetFormatPr baseColWidth="10" defaultRowHeight="15" x14ac:dyDescent="0.25"/>
  <cols>
    <col min="1" max="1" width="51.7109375" customWidth="1"/>
  </cols>
  <sheetData>
    <row r="1" spans="1:1" x14ac:dyDescent="0.25">
      <c r="A1" s="8" t="s">
        <v>39</v>
      </c>
    </row>
    <row r="2" spans="1:1" ht="27" customHeight="1" x14ac:dyDescent="0.25">
      <c r="A2" s="9" t="s">
        <v>40</v>
      </c>
    </row>
    <row r="3" spans="1:1" ht="27" customHeight="1" x14ac:dyDescent="0.25">
      <c r="A3" s="9" t="s">
        <v>41</v>
      </c>
    </row>
    <row r="4" spans="1:1" ht="27" customHeight="1" x14ac:dyDescent="0.25">
      <c r="A4" s="10" t="s">
        <v>42</v>
      </c>
    </row>
    <row r="5" spans="1:1" ht="27" customHeight="1" x14ac:dyDescent="0.25">
      <c r="A5" s="11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A6"/>
  <sheetViews>
    <sheetView workbookViewId="0">
      <selection sqref="A1:A6"/>
    </sheetView>
  </sheetViews>
  <sheetFormatPr baseColWidth="10" defaultRowHeight="15" x14ac:dyDescent="0.25"/>
  <cols>
    <col min="1" max="1" width="39.42578125" customWidth="1"/>
  </cols>
  <sheetData>
    <row r="1" spans="1:1" x14ac:dyDescent="0.25">
      <c r="A1" s="8" t="s">
        <v>8</v>
      </c>
    </row>
    <row r="2" spans="1:1" ht="19.5" customHeight="1" x14ac:dyDescent="0.25">
      <c r="A2" s="12" t="s">
        <v>44</v>
      </c>
    </row>
    <row r="3" spans="1:1" ht="22.5" customHeight="1" x14ac:dyDescent="0.25">
      <c r="A3" s="12" t="s">
        <v>45</v>
      </c>
    </row>
    <row r="4" spans="1:1" ht="33.75" customHeight="1" x14ac:dyDescent="0.25">
      <c r="A4" s="12" t="s">
        <v>46</v>
      </c>
    </row>
    <row r="5" spans="1:1" ht="33.75" customHeight="1" x14ac:dyDescent="0.25">
      <c r="A5" s="12" t="s">
        <v>47</v>
      </c>
    </row>
    <row r="6" spans="1:1" ht="25.5" x14ac:dyDescent="0.25">
      <c r="A6" s="1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E13"/>
  <sheetViews>
    <sheetView workbookViewId="0">
      <selection activeCell="A11" sqref="A11"/>
    </sheetView>
  </sheetViews>
  <sheetFormatPr baseColWidth="10" defaultRowHeight="15" x14ac:dyDescent="0.25"/>
  <cols>
    <col min="1" max="1" width="28.42578125" style="13" customWidth="1"/>
  </cols>
  <sheetData>
    <row r="1" spans="1:5" x14ac:dyDescent="0.25">
      <c r="A1" s="4" t="s">
        <v>3</v>
      </c>
    </row>
    <row r="2" spans="1:5" x14ac:dyDescent="0.25">
      <c r="A2" s="43" t="s">
        <v>79</v>
      </c>
    </row>
    <row r="3" spans="1:5" x14ac:dyDescent="0.25">
      <c r="A3" s="43" t="s">
        <v>80</v>
      </c>
    </row>
    <row r="4" spans="1:5" x14ac:dyDescent="0.25">
      <c r="A4" s="43" t="s">
        <v>81</v>
      </c>
    </row>
    <row r="5" spans="1:5" x14ac:dyDescent="0.25">
      <c r="A5" s="43" t="s">
        <v>82</v>
      </c>
    </row>
    <row r="6" spans="1:5" x14ac:dyDescent="0.25">
      <c r="A6" s="43" t="s">
        <v>83</v>
      </c>
    </row>
    <row r="7" spans="1:5" x14ac:dyDescent="0.25">
      <c r="A7" s="43" t="s">
        <v>84</v>
      </c>
    </row>
    <row r="8" spans="1:5" x14ac:dyDescent="0.25">
      <c r="A8" s="14"/>
    </row>
    <row r="9" spans="1:5" x14ac:dyDescent="0.25">
      <c r="A9" s="14"/>
    </row>
    <row r="10" spans="1:5" x14ac:dyDescent="0.25">
      <c r="A10" s="14"/>
    </row>
    <row r="11" spans="1:5" x14ac:dyDescent="0.25">
      <c r="A11" s="14"/>
    </row>
    <row r="13" spans="1:5" x14ac:dyDescent="0.25">
      <c r="E13" s="13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A6"/>
  <sheetViews>
    <sheetView workbookViewId="0">
      <selection activeCell="D5" sqref="D5"/>
    </sheetView>
  </sheetViews>
  <sheetFormatPr baseColWidth="10" defaultRowHeight="82.5" customHeight="1" x14ac:dyDescent="0.25"/>
  <cols>
    <col min="1" max="1" width="51.85546875" style="19" customWidth="1"/>
  </cols>
  <sheetData>
    <row r="1" spans="1:1" ht="21" customHeight="1" x14ac:dyDescent="0.25">
      <c r="A1" s="19" t="s">
        <v>6</v>
      </c>
    </row>
    <row r="2" spans="1:1" ht="51.75" customHeight="1" x14ac:dyDescent="0.25">
      <c r="A2" s="23" t="s">
        <v>77</v>
      </c>
    </row>
    <row r="3" spans="1:1" ht="50.25" customHeight="1" x14ac:dyDescent="0.25">
      <c r="A3" s="22" t="s">
        <v>78</v>
      </c>
    </row>
    <row r="4" spans="1:1" ht="45.75" customHeight="1" x14ac:dyDescent="0.25">
      <c r="A4" s="23" t="s">
        <v>74</v>
      </c>
    </row>
    <row r="5" spans="1:1" ht="45.75" customHeight="1" x14ac:dyDescent="0.25">
      <c r="A5" s="23" t="s">
        <v>75</v>
      </c>
    </row>
    <row r="6" spans="1:1" ht="39.75" customHeight="1" x14ac:dyDescent="0.25">
      <c r="A6" s="23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A14"/>
  <sheetViews>
    <sheetView workbookViewId="0">
      <selection activeCell="E13" sqref="E13"/>
    </sheetView>
  </sheetViews>
  <sheetFormatPr baseColWidth="10" defaultRowHeight="15" x14ac:dyDescent="0.25"/>
  <cols>
    <col min="1" max="1" width="43.28515625" style="13" customWidth="1"/>
  </cols>
  <sheetData>
    <row r="1" spans="1:1" x14ac:dyDescent="0.25">
      <c r="A1" s="4" t="s">
        <v>62</v>
      </c>
    </row>
    <row r="2" spans="1:1" ht="11.25" customHeight="1" x14ac:dyDescent="0.25">
      <c r="A2" s="5" t="s">
        <v>49</v>
      </c>
    </row>
    <row r="3" spans="1:1" ht="14.25" customHeight="1" x14ac:dyDescent="0.25">
      <c r="A3" s="5" t="s">
        <v>50</v>
      </c>
    </row>
    <row r="4" spans="1:1" ht="14.25" customHeight="1" x14ac:dyDescent="0.25">
      <c r="A4" s="6" t="s">
        <v>51</v>
      </c>
    </row>
    <row r="5" spans="1:1" ht="14.25" customHeight="1" x14ac:dyDescent="0.25">
      <c r="A5" s="6" t="s">
        <v>52</v>
      </c>
    </row>
    <row r="6" spans="1:1" ht="15" customHeight="1" x14ac:dyDescent="0.25">
      <c r="A6" s="5" t="s">
        <v>53</v>
      </c>
    </row>
    <row r="7" spans="1:1" ht="12" customHeight="1" x14ac:dyDescent="0.25">
      <c r="A7" s="5" t="s">
        <v>54</v>
      </c>
    </row>
    <row r="8" spans="1:1" ht="16.5" customHeight="1" x14ac:dyDescent="0.25">
      <c r="A8" s="6" t="s">
        <v>55</v>
      </c>
    </row>
    <row r="9" spans="1:1" ht="15.75" customHeight="1" x14ac:dyDescent="0.25">
      <c r="A9" s="5" t="s">
        <v>56</v>
      </c>
    </row>
    <row r="10" spans="1:1" ht="14.25" customHeight="1" x14ac:dyDescent="0.25">
      <c r="A10" s="5" t="s">
        <v>57</v>
      </c>
    </row>
    <row r="11" spans="1:1" ht="24" customHeight="1" x14ac:dyDescent="0.25">
      <c r="A11" s="5" t="s">
        <v>58</v>
      </c>
    </row>
    <row r="12" spans="1:1" ht="24" customHeight="1" x14ac:dyDescent="0.25">
      <c r="A12" s="5" t="s">
        <v>59</v>
      </c>
    </row>
    <row r="13" spans="1:1" ht="24" customHeight="1" x14ac:dyDescent="0.25">
      <c r="A13" s="5" t="s">
        <v>60</v>
      </c>
    </row>
    <row r="14" spans="1:1" ht="24" customHeight="1" x14ac:dyDescent="0.25">
      <c r="A14" s="5" t="s">
        <v>61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MATRIZ PARA APROBAR</vt:lpstr>
      <vt:lpstr>Hoja1</vt:lpstr>
      <vt:lpstr>DEPENDENCIAS</vt:lpstr>
      <vt:lpstr>PROPOSITOS</vt:lpstr>
      <vt:lpstr>PROGRAMA</vt:lpstr>
      <vt:lpstr>OBJETIVOS</vt:lpstr>
      <vt:lpstr>PROYECTO</vt:lpstr>
      <vt:lpstr>PLANES</vt:lpstr>
      <vt:lpstr>listadependencia</vt:lpstr>
      <vt:lpstr>listaobjetivos</vt:lpstr>
      <vt:lpstr>listaplanes</vt:lpstr>
      <vt:lpstr>listaprograma</vt:lpstr>
      <vt:lpstr>listapropositos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GILMA JANNETH</dc:creator>
  <cp:lastModifiedBy>Fercho</cp:lastModifiedBy>
  <cp:lastPrinted>2021-01-29T20:01:22Z</cp:lastPrinted>
  <dcterms:created xsi:type="dcterms:W3CDTF">2020-03-17T21:47:16Z</dcterms:created>
  <dcterms:modified xsi:type="dcterms:W3CDTF">2021-01-30T21:24:08Z</dcterms:modified>
</cp:coreProperties>
</file>