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drawings/drawing6.xml" ContentType="application/vnd.openxmlformats-officedocument.drawing+xml"/>
  <Override PartName="/xl/comments4.xml" ContentType="application/vnd.openxmlformats-officedocument.spreadsheetml.comments+xml"/>
  <Override PartName="/xl/threadedComments/threadedComment3.xml" ContentType="application/vnd.ms-excel.threadedcomments+xml"/>
  <Override PartName="/xl/drawings/drawing7.xml" ContentType="application/vnd.openxmlformats-officedocument.drawing+xml"/>
  <Override PartName="/xl/comments5.xml" ContentType="application/vnd.openxmlformats-officedocument.spreadsheetml.comments+xml"/>
  <Override PartName="/xl/threadedComments/threadedComment4.xml" ContentType="application/vnd.ms-excel.threadedcomments+xml"/>
  <Override PartName="/xl/drawings/drawing8.xml" ContentType="application/vnd.openxmlformats-officedocument.drawing+xml"/>
  <Override PartName="/xl/comments6.xml" ContentType="application/vnd.openxmlformats-officedocument.spreadsheetml.comments+xml"/>
  <Override PartName="/xl/threadedComments/threadedComment5.xml" ContentType="application/vnd.ms-excel.threadedcomments+xml"/>
  <Override PartName="/xl/drawings/drawing9.xml" ContentType="application/vnd.openxmlformats-officedocument.drawing+xml"/>
  <Override PartName="/xl/comments7.xml" ContentType="application/vnd.openxmlformats-officedocument.spreadsheetml.comments+xml"/>
  <Override PartName="/xl/threadedComments/threadedComment6.xml" ContentType="application/vnd.ms-excel.threadedcomments+xml"/>
  <Override PartName="/xl/drawings/drawing10.xml" ContentType="application/vnd.openxmlformats-officedocument.drawing+xml"/>
  <Override PartName="/xl/comments8.xml" ContentType="application/vnd.openxmlformats-officedocument.spreadsheetml.comments+xml"/>
  <Override PartName="/xl/threadedComments/threadedComment7.xml" ContentType="application/vnd.ms-excel.threadedcomments+xml"/>
  <Override PartName="/xl/drawings/drawing11.xml" ContentType="application/vnd.openxmlformats-officedocument.drawing+xml"/>
  <Override PartName="/xl/comments9.xml" ContentType="application/vnd.openxmlformats-officedocument.spreadsheetml.comments+xml"/>
  <Override PartName="/xl/drawings/drawing12.xml" ContentType="application/vnd.openxmlformats-officedocument.drawing+xml"/>
  <Override PartName="/xl/comments10.xml" ContentType="application/vnd.openxmlformats-officedocument.spreadsheetml.comments+xml"/>
  <Override PartName="/xl/threadedComments/threadedComment8.xml" ContentType="application/vnd.ms-excel.threadedcomments+xml"/>
  <Override PartName="/xl/drawings/drawing13.xml" ContentType="application/vnd.openxmlformats-officedocument.drawing+xml"/>
  <Override PartName="/xl/comments11.xml" ContentType="application/vnd.openxmlformats-officedocument.spreadsheetml.comments+xml"/>
  <Override PartName="/xl/threadedComments/threadedComment9.xml" ContentType="application/vnd.ms-excel.threadedcomments+xml"/>
  <Override PartName="/xl/drawings/drawing14.xml" ContentType="application/vnd.openxmlformats-officedocument.drawing+xml"/>
  <Override PartName="/xl/comments12.xml" ContentType="application/vnd.openxmlformats-officedocument.spreadsheetml.comments+xml"/>
  <Override PartName="/xl/threadedComments/threadedComment10.xml" ContentType="application/vnd.ms-excel.threadedcomments+xml"/>
  <Override PartName="/xl/drawings/drawing15.xml" ContentType="application/vnd.openxmlformats-officedocument.drawing+xml"/>
  <Override PartName="/xl/comments13.xml" ContentType="application/vnd.openxmlformats-officedocument.spreadsheetml.comments+xml"/>
  <Override PartName="/xl/threadedComments/threadedComment11.xml" ContentType="application/vnd.ms-excel.threadedcomments+xml"/>
  <Override PartName="/xl/drawings/drawing16.xml" ContentType="application/vnd.openxmlformats-officedocument.drawing+xml"/>
  <Override PartName="/xl/comments14.xml" ContentType="application/vnd.openxmlformats-officedocument.spreadsheetml.comments+xml"/>
  <Override PartName="/xl/threadedComments/threadedComment12.xml" ContentType="application/vnd.ms-excel.threadedcomments+xml"/>
  <Override PartName="/xl/drawings/drawing17.xml" ContentType="application/vnd.openxmlformats-officedocument.drawing+xml"/>
  <Override PartName="/xl/comments15.xml" ContentType="application/vnd.openxmlformats-officedocument.spreadsheetml.comments+xml"/>
  <Override PartName="/xl/threadedComments/threadedComment13.xml" ContentType="application/vnd.ms-excel.threadedcomments+xml"/>
  <Override PartName="/xl/drawings/drawing18.xml" ContentType="application/vnd.openxmlformats-officedocument.drawing+xml"/>
  <Override PartName="/xl/comments16.xml" ContentType="application/vnd.openxmlformats-officedocument.spreadsheetml.comments+xml"/>
  <Override PartName="/xl/threadedComments/threadedComment14.xml" ContentType="application/vnd.ms-excel.threadedcomments+xml"/>
  <Override PartName="/xl/drawings/drawing19.xml" ContentType="application/vnd.openxmlformats-officedocument.drawing+xml"/>
  <Override PartName="/xl/comments17.xml" ContentType="application/vnd.openxmlformats-officedocument.spreadsheetml.comments+xml"/>
  <Override PartName="/xl/threadedComments/threadedComment15.xml" ContentType="application/vnd.ms-excel.threadedcomments+xml"/>
  <Override PartName="/xl/drawings/drawing20.xml" ContentType="application/vnd.openxmlformats-officedocument.drawing+xml"/>
  <Override PartName="/xl/comments18.xml" ContentType="application/vnd.openxmlformats-officedocument.spreadsheetml.comments+xml"/>
  <Override PartName="/xl/threadedComments/threadedComment16.xml" ContentType="application/vnd.ms-excel.threadedcomments+xml"/>
  <Override PartName="/xl/drawings/drawing21.xml" ContentType="application/vnd.openxmlformats-officedocument.drawing+xml"/>
  <Override PartName="/xl/comments19.xml" ContentType="application/vnd.openxmlformats-officedocument.spreadsheetml.comments+xml"/>
  <Override PartName="/xl/threadedComments/threadedComment17.xml" ContentType="application/vnd.ms-excel.threadedcomments+xml"/>
  <Override PartName="/xl/drawings/drawing22.xml" ContentType="application/vnd.openxmlformats-officedocument.drawing+xml"/>
  <Override PartName="/xl/comments20.xml" ContentType="application/vnd.openxmlformats-officedocument.spreadsheetml.comments+xml"/>
  <Override PartName="/xl/threadedComments/threadedComment18.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codeName="ThisWorkbook" defaultThemeVersion="166925"/>
  <mc:AlternateContent xmlns:mc="http://schemas.openxmlformats.org/markup-compatibility/2006">
    <mc:Choice Requires="x15">
      <x15ac:absPath xmlns:x15ac="http://schemas.microsoft.com/office/spreadsheetml/2010/11/ac" url="https://uaespdc.sharepoint.com/sites/EQUIPOOAP266/Documentos compartidos/PAI 2026/"/>
    </mc:Choice>
  </mc:AlternateContent>
  <xr:revisionPtr revIDLastSave="539" documentId="8_{EBE90023-8AB1-4EBB-964A-FB676589EF90}" xr6:coauthVersionLast="47" xr6:coauthVersionMax="47" xr10:uidLastSave="{CF9691B1-9FDA-4461-A4B1-0BD668C9B049}"/>
  <bookViews>
    <workbookView xWindow="28680" yWindow="-120" windowWidth="21840" windowHeight="13020" tabRatio="926" firstSheet="22" activeTab="11" xr2:uid="{00000000-000D-0000-FFFF-FFFF00000000}"/>
  </bookViews>
  <sheets>
    <sheet name="PORTADA PAI" sheetId="38" r:id="rId1"/>
    <sheet name="Planes Consolidados" sheetId="3" r:id="rId2"/>
    <sheet name="Listas" sheetId="36" state="hidden" r:id="rId3"/>
    <sheet name="Grafica cumplimiento" sheetId="44" r:id="rId4"/>
    <sheet name="PAA " sheetId="91" r:id="rId5"/>
    <sheet name="PINAR" sheetId="69" r:id="rId6"/>
    <sheet name="PAVPR" sheetId="72" r:id="rId7"/>
    <sheet name="PETH" sheetId="73" r:id="rId8"/>
    <sheet name="PIC" sheetId="65" r:id="rId9"/>
    <sheet name="PBSI" sheetId="74" r:id="rId10"/>
    <sheet name="SGSST" sheetId="75" r:id="rId11"/>
    <sheet name="PTEP " sheetId="90" r:id="rId12"/>
    <sheet name="PMSA" sheetId="76" r:id="rId13"/>
    <sheet name="PETI" sheetId="77" r:id="rId14"/>
    <sheet name="PSPI" sheetId="78" r:id="rId15"/>
    <sheet name="PIGA" sheetId="79" r:id="rId16"/>
    <sheet name="PIMS" sheetId="81" r:id="rId17"/>
    <sheet name="PTRSP" sheetId="82" r:id="rId18"/>
    <sheet name="PAPC" sheetId="83" r:id="rId19"/>
    <sheet name="P INTG" sheetId="87" r:id="rId20"/>
    <sheet name="P COM" sheetId="85" r:id="rId21"/>
    <sheet name="SICD" sheetId="88" r:id="rId22"/>
    <sheet name="PA AUD" sheetId="89" r:id="rId23"/>
  </sheets>
  <definedNames>
    <definedName name="_xlnm._FilterDatabase" localSheetId="4" hidden="1">'PAA '!#REF!</definedName>
    <definedName name="_xlnm._FilterDatabase" localSheetId="1" hidden="1">'Planes Consolidados'!$A$4:$WUX$23</definedName>
    <definedName name="_xlnm._FilterDatabase" localSheetId="11" hidden="1">'PTEP '!$A$2:$BT$36</definedName>
    <definedName name="_xlnm.Print_Area" localSheetId="20">'P COM'!$B$1:$DL$13</definedName>
    <definedName name="_xlnm.Print_Area" localSheetId="19">'P INTG'!$B$1:$DL$16</definedName>
    <definedName name="_xlnm.Print_Area" localSheetId="22">'PA AUD'!$B$1:$DL$16</definedName>
    <definedName name="_xlnm.Print_Area" localSheetId="18">PAPC!$B$1:$DL$15</definedName>
    <definedName name="_xlnm.Print_Area" localSheetId="6">PAVPR!$B$1:$DL$12</definedName>
    <definedName name="_xlnm.Print_Area" localSheetId="9">PBSI!$B$1:$DL$12</definedName>
    <definedName name="_xlnm.Print_Area" localSheetId="7">PETH!$B$1:$DL$12</definedName>
    <definedName name="_xlnm.Print_Area" localSheetId="13">PETI!$B$1:$DL$12</definedName>
    <definedName name="_xlnm.Print_Area" localSheetId="8">PIC!$B$1:$DL$12</definedName>
    <definedName name="_xlnm.Print_Area" localSheetId="15">PIGA!$B$1:$DL$20</definedName>
    <definedName name="_xlnm.Print_Area" localSheetId="16">PIMS!$B$1:$DL$13</definedName>
    <definedName name="_xlnm.Print_Area" localSheetId="5">PINAR!$B$1:$DL$16</definedName>
    <definedName name="_xlnm.Print_Area" localSheetId="1">'Planes Consolidados'!$A$1:$AC$27</definedName>
    <definedName name="_xlnm.Print_Area" localSheetId="12">PMSA!$B$1:$DL$13</definedName>
    <definedName name="_xlnm.Print_Area" localSheetId="14">PSPI!$B$1:$DL$31</definedName>
    <definedName name="_xlnm.Print_Area" localSheetId="17">PTRSP!$B$1:$DL$16</definedName>
    <definedName name="_xlnm.Print_Area" localSheetId="10">SGSST!$B$1:$DL$13</definedName>
    <definedName name="_xlnm.Print_Area" localSheetId="21">SICD!$B$1:$DL$14</definedName>
    <definedName name="condicion">#REF!</definedName>
    <definedName name="edad">#REF!</definedName>
    <definedName name="etnias">#REF!</definedName>
    <definedName name="FUENTE_DE_FINANCIACION">Listas!$I$2:$I$6</definedName>
    <definedName name="genero">#REF!</definedName>
    <definedName name="INDICADOR">#REF!</definedName>
    <definedName name="localidad">#REF!</definedName>
    <definedName name="META_DEL_PLAN_ESTRATEGICO_ASOCIADA_AL_OBJETIVO_ESTRATEGICO">Listas!$H$2:$H$7</definedName>
    <definedName name="META_PLAN_DE_DESARROLLO">Listas!$D$2:$D$14</definedName>
    <definedName name="META_SECTOR_DEL_PLAN_DE_DESARROLLO_DISTRITAL">Listas!$D$2:$D$14</definedName>
    <definedName name="METAS_PROYECTO_DE_INVERSIÓN">Listas!$F$2:$F$23</definedName>
    <definedName name="objetivos">#REF!</definedName>
    <definedName name="OBJETIVOS_ESTRATEGICOS">Listas!$G$2:$G$8</definedName>
    <definedName name="PROCESOS">Listas!$A$2:$A$17</definedName>
    <definedName name="PROGRAMA">Listas!$C$2:$C$7</definedName>
    <definedName name="PROPOSITOS">Listas!$B$2:$B$6</definedName>
    <definedName name="PROYECTO_DE_INVERSIÓN">Listas!$E$2:$E$7</definedName>
    <definedName name="responsable">#REF!</definedName>
    <definedName name="SUBSECRETARIA">#REF!</definedName>
    <definedName name="tactividad">#REF!</definedName>
    <definedName name="_xlnm.Print_Titles" localSheetId="1">'Planes Consolidados'!$4:$4</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3" i="74" l="1"/>
  <c r="M13" i="74"/>
  <c r="N13" i="74"/>
  <c r="O13" i="74"/>
  <c r="P13" i="74"/>
  <c r="Q13" i="74"/>
  <c r="R13" i="74"/>
  <c r="S13" i="74"/>
  <c r="T13" i="74"/>
  <c r="U13" i="74"/>
  <c r="V13" i="74"/>
  <c r="W13" i="74"/>
  <c r="L13" i="74"/>
  <c r="AA13" i="65"/>
  <c r="M13" i="65"/>
  <c r="N13" i="65"/>
  <c r="O13" i="65"/>
  <c r="P13" i="65"/>
  <c r="Q13" i="65"/>
  <c r="R13" i="65"/>
  <c r="S13" i="65"/>
  <c r="T13" i="65"/>
  <c r="U13" i="65"/>
  <c r="V13" i="65"/>
  <c r="W13" i="65"/>
  <c r="L13" i="65"/>
  <c r="AB13" i="78" l="1"/>
  <c r="AC13" i="78" s="1"/>
  <c r="AE13" i="78"/>
  <c r="AH13" i="78"/>
  <c r="AI13" i="78"/>
  <c r="AK13" i="78"/>
  <c r="AN13" i="78"/>
  <c r="AO13" i="78"/>
  <c r="AQ13" i="78"/>
  <c r="AT13" i="78"/>
  <c r="AU13" i="78"/>
  <c r="AW13" i="78"/>
  <c r="AZ13" i="78"/>
  <c r="BA13" i="78"/>
  <c r="BC13" i="78"/>
  <c r="BF13" i="78"/>
  <c r="BG13" i="78" s="1"/>
  <c r="BI13" i="78"/>
  <c r="BL13" i="78"/>
  <c r="BM13" i="78"/>
  <c r="BO13" i="78"/>
  <c r="BR13" i="78"/>
  <c r="BS13" i="78"/>
  <c r="BU13" i="78"/>
  <c r="BX13" i="78"/>
  <c r="BY13" i="78"/>
  <c r="CA13" i="78"/>
  <c r="CW13" i="78" s="1"/>
  <c r="CD13" i="78"/>
  <c r="CE13" i="78" s="1"/>
  <c r="CG13" i="78"/>
  <c r="CJ13" i="78"/>
  <c r="CK13" i="78"/>
  <c r="CM13" i="78"/>
  <c r="CP13" i="78"/>
  <c r="CQ13" i="78"/>
  <c r="CS13" i="78"/>
  <c r="CV13" i="78"/>
  <c r="AB14" i="78"/>
  <c r="AC14" i="78"/>
  <c r="AE14" i="78"/>
  <c r="AH14" i="78"/>
  <c r="AI14" i="78" s="1"/>
  <c r="AK14" i="78"/>
  <c r="AN14" i="78"/>
  <c r="AO14" i="78"/>
  <c r="AQ14" i="78"/>
  <c r="AT14" i="78"/>
  <c r="AU14" i="78"/>
  <c r="AW14" i="78"/>
  <c r="AZ14" i="78"/>
  <c r="BA14" i="78"/>
  <c r="BC14" i="78"/>
  <c r="BF14" i="78"/>
  <c r="BG14" i="78"/>
  <c r="BI14" i="78"/>
  <c r="BL14" i="78"/>
  <c r="BM14" i="78" s="1"/>
  <c r="BO14" i="78"/>
  <c r="BR14" i="78"/>
  <c r="BS14" i="78"/>
  <c r="BU14" i="78"/>
  <c r="BX14" i="78"/>
  <c r="BY14" i="78"/>
  <c r="CA14" i="78"/>
  <c r="CD14" i="78"/>
  <c r="CE14" i="78"/>
  <c r="CG14" i="78"/>
  <c r="CW14" i="78" s="1"/>
  <c r="CJ14" i="78"/>
  <c r="CK14" i="78"/>
  <c r="CM14" i="78"/>
  <c r="CP14" i="78"/>
  <c r="CQ14" i="78" s="1"/>
  <c r="CS14" i="78"/>
  <c r="CV14" i="78"/>
  <c r="AB15" i="78"/>
  <c r="AC15" i="78"/>
  <c r="AE15" i="78"/>
  <c r="AH15" i="78"/>
  <c r="AI15" i="78"/>
  <c r="AK15" i="78"/>
  <c r="AN15" i="78"/>
  <c r="AO15" i="78"/>
  <c r="AQ15" i="78"/>
  <c r="AT15" i="78"/>
  <c r="AU15" i="78" s="1"/>
  <c r="AW15" i="78"/>
  <c r="AZ15" i="78"/>
  <c r="BA15" i="78"/>
  <c r="BC15" i="78"/>
  <c r="BF15" i="78"/>
  <c r="BG15" i="78"/>
  <c r="BI15" i="78"/>
  <c r="BL15" i="78"/>
  <c r="BM15" i="78"/>
  <c r="BO15" i="78"/>
  <c r="BR15" i="78"/>
  <c r="BS15" i="78" s="1"/>
  <c r="BU15" i="78"/>
  <c r="BX15" i="78"/>
  <c r="BY15" i="78"/>
  <c r="CA15" i="78"/>
  <c r="CD15" i="78"/>
  <c r="CE15" i="78"/>
  <c r="CG15" i="78"/>
  <c r="CJ15" i="78"/>
  <c r="CK15" i="78"/>
  <c r="CM15" i="78"/>
  <c r="CP15" i="78"/>
  <c r="CQ15" i="78"/>
  <c r="CS15" i="78"/>
  <c r="CW15" i="78" s="1"/>
  <c r="CV15" i="78"/>
  <c r="AB16" i="78"/>
  <c r="AC16" i="78"/>
  <c r="AE16" i="78"/>
  <c r="AH16" i="78"/>
  <c r="AI16" i="78"/>
  <c r="AK16" i="78"/>
  <c r="AN16" i="78"/>
  <c r="AO16" i="78"/>
  <c r="AQ16" i="78"/>
  <c r="AT16" i="78"/>
  <c r="AU16" i="78"/>
  <c r="AW16" i="78"/>
  <c r="CW16" i="78" s="1"/>
  <c r="AZ16" i="78"/>
  <c r="BA16" i="78" s="1"/>
  <c r="BC16" i="78"/>
  <c r="BF16" i="78"/>
  <c r="BG16" i="78"/>
  <c r="BI16" i="78"/>
  <c r="BL16" i="78"/>
  <c r="BM16" i="78"/>
  <c r="BO16" i="78"/>
  <c r="BR16" i="78"/>
  <c r="BS16" i="78"/>
  <c r="BU16" i="78"/>
  <c r="BX16" i="78"/>
  <c r="BY16" i="78"/>
  <c r="CA16" i="78"/>
  <c r="CD16" i="78"/>
  <c r="CE16" i="78" s="1"/>
  <c r="CG16" i="78"/>
  <c r="CJ16" i="78"/>
  <c r="CK16" i="78"/>
  <c r="CM16" i="78"/>
  <c r="CP16" i="78"/>
  <c r="CQ16" i="78"/>
  <c r="CS16" i="78"/>
  <c r="CV16" i="78"/>
  <c r="AB17" i="78"/>
  <c r="AC17" i="78"/>
  <c r="AE17" i="78"/>
  <c r="AH17" i="78"/>
  <c r="AI17" i="78" s="1"/>
  <c r="AK17" i="78"/>
  <c r="AN17" i="78"/>
  <c r="AO17" i="78"/>
  <c r="AQ17" i="78"/>
  <c r="AT17" i="78"/>
  <c r="AU17" i="78"/>
  <c r="AW17" i="78"/>
  <c r="AZ17" i="78"/>
  <c r="BA17" i="78"/>
  <c r="BC17" i="78"/>
  <c r="BF17" i="78"/>
  <c r="BG17" i="78" s="1"/>
  <c r="BI17" i="78"/>
  <c r="BL17" i="78"/>
  <c r="BM17" i="78" s="1"/>
  <c r="BO17" i="78"/>
  <c r="BR17" i="78"/>
  <c r="BS17" i="78"/>
  <c r="BU17" i="78"/>
  <c r="BX17" i="78"/>
  <c r="BY17" i="78"/>
  <c r="CA17" i="78"/>
  <c r="CD17" i="78"/>
  <c r="CE17" i="78"/>
  <c r="CG17" i="78"/>
  <c r="CW17" i="78" s="1"/>
  <c r="CJ17" i="78"/>
  <c r="CK17" i="78" s="1"/>
  <c r="CM17" i="78"/>
  <c r="CP17" i="78"/>
  <c r="CQ17" i="78"/>
  <c r="CS17" i="78"/>
  <c r="CV17" i="78"/>
  <c r="AB18" i="78"/>
  <c r="AC18" i="78"/>
  <c r="AE18" i="78"/>
  <c r="AH18" i="78"/>
  <c r="AI18" i="78"/>
  <c r="AK18" i="78"/>
  <c r="AN18" i="78"/>
  <c r="AO18" i="78" s="1"/>
  <c r="AQ18" i="78"/>
  <c r="AT18" i="78"/>
  <c r="AU18" i="78"/>
  <c r="AW18" i="78"/>
  <c r="AZ18" i="78"/>
  <c r="BA18" i="78"/>
  <c r="BC18" i="78"/>
  <c r="BF18" i="78"/>
  <c r="BG18" i="78"/>
  <c r="BI18" i="78"/>
  <c r="BL18" i="78"/>
  <c r="BM18" i="78"/>
  <c r="BO18" i="78"/>
  <c r="BR18" i="78"/>
  <c r="BS18" i="78" s="1"/>
  <c r="BU18" i="78"/>
  <c r="BX18" i="78"/>
  <c r="BY18" i="78"/>
  <c r="CA18" i="78"/>
  <c r="CD18" i="78"/>
  <c r="CE18" i="78"/>
  <c r="CG18" i="78"/>
  <c r="CJ18" i="78"/>
  <c r="CK18" i="78"/>
  <c r="CM18" i="78"/>
  <c r="CP18" i="78"/>
  <c r="CQ18" i="78" s="1"/>
  <c r="CS18" i="78"/>
  <c r="CW18" i="78" s="1"/>
  <c r="CV18" i="78"/>
  <c r="AB19" i="78"/>
  <c r="AC19" i="78"/>
  <c r="AE19" i="78"/>
  <c r="AH19" i="78"/>
  <c r="AI19" i="78"/>
  <c r="AK19" i="78"/>
  <c r="AN19" i="78"/>
  <c r="AO19" i="78"/>
  <c r="AQ19" i="78"/>
  <c r="AT19" i="78"/>
  <c r="AU19" i="78" s="1"/>
  <c r="AW19" i="78"/>
  <c r="AZ19" i="78"/>
  <c r="BA19" i="78" s="1"/>
  <c r="BC19" i="78"/>
  <c r="BF19" i="78"/>
  <c r="BG19" i="78"/>
  <c r="BI19" i="78"/>
  <c r="BL19" i="78"/>
  <c r="BM19" i="78"/>
  <c r="BO19" i="78"/>
  <c r="BR19" i="78"/>
  <c r="BS19" i="78"/>
  <c r="BU19" i="78"/>
  <c r="BX19" i="78"/>
  <c r="BY19" i="78" s="1"/>
  <c r="CA19" i="78"/>
  <c r="CD19" i="78"/>
  <c r="CE19" i="78"/>
  <c r="CG19" i="78"/>
  <c r="CJ19" i="78"/>
  <c r="CK19" i="78"/>
  <c r="CM19" i="78"/>
  <c r="CP19" i="78"/>
  <c r="CQ19" i="78"/>
  <c r="CS19" i="78"/>
  <c r="CV19" i="78"/>
  <c r="CW19" i="78"/>
  <c r="AB20" i="78"/>
  <c r="AC20" i="78" s="1"/>
  <c r="AE20" i="78"/>
  <c r="AH20" i="78"/>
  <c r="AI20" i="78"/>
  <c r="AK20" i="78"/>
  <c r="AN20" i="78"/>
  <c r="AO20" i="78"/>
  <c r="AQ20" i="78"/>
  <c r="AT20" i="78"/>
  <c r="AU20" i="78"/>
  <c r="AW20" i="78"/>
  <c r="AZ20" i="78"/>
  <c r="BA20" i="78"/>
  <c r="BC20" i="78"/>
  <c r="BF20" i="78"/>
  <c r="BG20" i="78"/>
  <c r="BI20" i="78"/>
  <c r="BL20" i="78"/>
  <c r="BM20" i="78"/>
  <c r="BO20" i="78"/>
  <c r="BR20" i="78"/>
  <c r="BS20" i="78"/>
  <c r="BU20" i="78"/>
  <c r="BX20" i="78"/>
  <c r="BY20" i="78"/>
  <c r="CA20" i="78"/>
  <c r="CW20" i="78" s="1"/>
  <c r="CD20" i="78"/>
  <c r="CE20" i="78" s="1"/>
  <c r="CG20" i="78"/>
  <c r="CJ20" i="78"/>
  <c r="CK20" i="78" s="1"/>
  <c r="CM20" i="78"/>
  <c r="CP20" i="78"/>
  <c r="CQ20" i="78"/>
  <c r="CS20" i="78"/>
  <c r="CV20" i="78"/>
  <c r="AB21" i="78"/>
  <c r="AC21" i="78"/>
  <c r="AE21" i="78"/>
  <c r="AH21" i="78"/>
  <c r="AI21" i="78" s="1"/>
  <c r="AK21" i="78"/>
  <c r="AN21" i="78"/>
  <c r="AO21" i="78" s="1"/>
  <c r="AQ21" i="78"/>
  <c r="AT21" i="78"/>
  <c r="AU21" i="78"/>
  <c r="AW21" i="78"/>
  <c r="AZ21" i="78"/>
  <c r="BA21" i="78"/>
  <c r="BC21" i="78"/>
  <c r="BF21" i="78"/>
  <c r="BG21" i="78"/>
  <c r="BI21" i="78"/>
  <c r="BL21" i="78"/>
  <c r="BM21" i="78" s="1"/>
  <c r="BO21" i="78"/>
  <c r="BR21" i="78"/>
  <c r="BS21" i="78"/>
  <c r="BU21" i="78"/>
  <c r="BX21" i="78"/>
  <c r="BY21" i="78"/>
  <c r="CA21" i="78"/>
  <c r="CD21" i="78"/>
  <c r="CE21" i="78"/>
  <c r="CG21" i="78"/>
  <c r="CW21" i="78" s="1"/>
  <c r="CJ21" i="78"/>
  <c r="CK21" i="78"/>
  <c r="CM21" i="78"/>
  <c r="CP21" i="78"/>
  <c r="CQ21" i="78"/>
  <c r="CS21" i="78"/>
  <c r="CV21" i="78"/>
  <c r="AB22" i="78"/>
  <c r="AC22" i="78"/>
  <c r="AE22" i="78"/>
  <c r="AH22" i="78"/>
  <c r="AI22" i="78"/>
  <c r="AK22" i="78"/>
  <c r="AN22" i="78"/>
  <c r="AO22" i="78"/>
  <c r="AQ22" i="78"/>
  <c r="AT22" i="78"/>
  <c r="AU22" i="78" s="1"/>
  <c r="AW22" i="78"/>
  <c r="AZ22" i="78"/>
  <c r="BA22" i="78"/>
  <c r="BC22" i="78"/>
  <c r="BF22" i="78"/>
  <c r="BG22" i="78"/>
  <c r="BI22" i="78"/>
  <c r="BL22" i="78"/>
  <c r="BM22" i="78"/>
  <c r="BO22" i="78"/>
  <c r="BR22" i="78"/>
  <c r="BS22" i="78" s="1"/>
  <c r="BU22" i="78"/>
  <c r="BX22" i="78"/>
  <c r="BY22" i="78"/>
  <c r="CA22" i="78"/>
  <c r="CD22" i="78"/>
  <c r="CE22" i="78"/>
  <c r="CG22" i="78"/>
  <c r="CJ22" i="78"/>
  <c r="CK22" i="78"/>
  <c r="CM22" i="78"/>
  <c r="CP22" i="78"/>
  <c r="CQ22" i="78"/>
  <c r="CS22" i="78"/>
  <c r="CW22" i="78" s="1"/>
  <c r="CV22" i="78"/>
  <c r="AB23" i="78"/>
  <c r="AC23" i="78"/>
  <c r="AE23" i="78"/>
  <c r="AH23" i="78"/>
  <c r="AI23" i="78"/>
  <c r="AK23" i="78"/>
  <c r="AN23" i="78"/>
  <c r="AO23" i="78"/>
  <c r="AQ23" i="78"/>
  <c r="AT23" i="78"/>
  <c r="AU23" i="78"/>
  <c r="AW23" i="78"/>
  <c r="CW23" i="78" s="1"/>
  <c r="AZ23" i="78"/>
  <c r="BA23" i="78" s="1"/>
  <c r="BC23" i="78"/>
  <c r="BF23" i="78"/>
  <c r="BG23" i="78"/>
  <c r="BI23" i="78"/>
  <c r="BL23" i="78"/>
  <c r="BM23" i="78"/>
  <c r="BO23" i="78"/>
  <c r="BR23" i="78"/>
  <c r="BS23" i="78"/>
  <c r="BU23" i="78"/>
  <c r="BX23" i="78"/>
  <c r="BY23" i="78"/>
  <c r="CA23" i="78"/>
  <c r="CD23" i="78"/>
  <c r="CE23" i="78" s="1"/>
  <c r="CG23" i="78"/>
  <c r="CJ23" i="78"/>
  <c r="CK23" i="78"/>
  <c r="CM23" i="78"/>
  <c r="CP23" i="78"/>
  <c r="CQ23" i="78"/>
  <c r="CS23" i="78"/>
  <c r="CV23" i="78"/>
  <c r="AB24" i="78"/>
  <c r="AC24" i="78"/>
  <c r="AE24" i="78"/>
  <c r="AH24" i="78"/>
  <c r="AI24" i="78" s="1"/>
  <c r="AK24" i="78"/>
  <c r="AN24" i="78"/>
  <c r="AO24" i="78"/>
  <c r="AQ24" i="78"/>
  <c r="AT24" i="78"/>
  <c r="AU24" i="78"/>
  <c r="AW24" i="78"/>
  <c r="AZ24" i="78"/>
  <c r="BA24" i="78"/>
  <c r="BC24" i="78"/>
  <c r="BF24" i="78"/>
  <c r="BG24" i="78" s="1"/>
  <c r="BI24" i="78"/>
  <c r="BL24" i="78"/>
  <c r="BM24" i="78"/>
  <c r="BO24" i="78"/>
  <c r="BR24" i="78"/>
  <c r="BS24" i="78"/>
  <c r="BU24" i="78"/>
  <c r="BX24" i="78"/>
  <c r="BY24" i="78"/>
  <c r="CA24" i="78"/>
  <c r="CD24" i="78"/>
  <c r="CE24" i="78"/>
  <c r="CG24" i="78"/>
  <c r="CW24" i="78" s="1"/>
  <c r="CJ24" i="78"/>
  <c r="CK24" i="78" s="1"/>
  <c r="CM24" i="78"/>
  <c r="CP24" i="78"/>
  <c r="CQ24" i="78"/>
  <c r="CS24" i="78"/>
  <c r="CV24" i="78"/>
  <c r="AB25" i="78"/>
  <c r="AC25" i="78"/>
  <c r="AE25" i="78"/>
  <c r="AH25" i="78"/>
  <c r="AI25" i="78"/>
  <c r="AK25" i="78"/>
  <c r="AN25" i="78"/>
  <c r="AO25" i="78" s="1"/>
  <c r="AQ25" i="78"/>
  <c r="AT25" i="78"/>
  <c r="AU25" i="78"/>
  <c r="AW25" i="78"/>
  <c r="AZ25" i="78"/>
  <c r="BA25" i="78"/>
  <c r="BC25" i="78"/>
  <c r="BF25" i="78"/>
  <c r="BG25" i="78"/>
  <c r="BI25" i="78"/>
  <c r="BL25" i="78"/>
  <c r="BM25" i="78"/>
  <c r="BO25" i="78"/>
  <c r="BR25" i="78"/>
  <c r="BS25" i="78"/>
  <c r="BU25" i="78"/>
  <c r="BX25" i="78"/>
  <c r="BY25" i="78"/>
  <c r="CA25" i="78"/>
  <c r="CD25" i="78"/>
  <c r="CE25" i="78"/>
  <c r="CG25" i="78"/>
  <c r="CJ25" i="78"/>
  <c r="CK25" i="78"/>
  <c r="CM25" i="78"/>
  <c r="CW25" i="78" s="1"/>
  <c r="CP25" i="78"/>
  <c r="CQ25" i="78" s="1"/>
  <c r="CS25" i="78"/>
  <c r="CV25" i="78"/>
  <c r="AB26" i="78"/>
  <c r="AC26" i="78"/>
  <c r="AE26" i="78"/>
  <c r="AH26" i="78"/>
  <c r="AI26" i="78"/>
  <c r="AK26" i="78"/>
  <c r="AN26" i="78"/>
  <c r="AO26" i="78"/>
  <c r="AQ26" i="78"/>
  <c r="AT26" i="78"/>
  <c r="AU26" i="78" s="1"/>
  <c r="AW26" i="78"/>
  <c r="AZ26" i="78"/>
  <c r="BA26" i="78" s="1"/>
  <c r="BC26" i="78"/>
  <c r="BF26" i="78"/>
  <c r="BG26" i="78"/>
  <c r="BI26" i="78"/>
  <c r="BL26" i="78"/>
  <c r="BM26" i="78"/>
  <c r="BO26" i="78"/>
  <c r="BR26" i="78"/>
  <c r="BS26" i="78"/>
  <c r="BU26" i="78"/>
  <c r="CW26" i="78" s="1"/>
  <c r="BX26" i="78"/>
  <c r="BY26" i="78" s="1"/>
  <c r="CA26" i="78"/>
  <c r="CD26" i="78"/>
  <c r="CE26" i="78" s="1"/>
  <c r="CG26" i="78"/>
  <c r="CJ26" i="78"/>
  <c r="CK26" i="78"/>
  <c r="CM26" i="78"/>
  <c r="CP26" i="78"/>
  <c r="CQ26" i="78"/>
  <c r="CS26" i="78"/>
  <c r="CV26" i="78"/>
  <c r="AB27" i="78"/>
  <c r="AC27" i="78" s="1"/>
  <c r="AE27" i="78"/>
  <c r="AH27" i="78"/>
  <c r="AI27" i="78" s="1"/>
  <c r="AK27" i="78"/>
  <c r="AN27" i="78"/>
  <c r="AO27" i="78"/>
  <c r="AQ27" i="78"/>
  <c r="AT27" i="78"/>
  <c r="AU27" i="78"/>
  <c r="AW27" i="78"/>
  <c r="AZ27" i="78"/>
  <c r="BA27" i="78"/>
  <c r="BC27" i="78"/>
  <c r="BF27" i="78"/>
  <c r="BG27" i="78"/>
  <c r="BI27" i="78"/>
  <c r="BL27" i="78"/>
  <c r="BM27" i="78"/>
  <c r="BO27" i="78"/>
  <c r="BR27" i="78"/>
  <c r="BS27" i="78"/>
  <c r="BU27" i="78"/>
  <c r="BX27" i="78"/>
  <c r="BY27" i="78"/>
  <c r="CA27" i="78"/>
  <c r="CW27" i="78" s="1"/>
  <c r="CD27" i="78"/>
  <c r="CE27" i="78" s="1"/>
  <c r="CG27" i="78"/>
  <c r="CJ27" i="78"/>
  <c r="CK27" i="78" s="1"/>
  <c r="CM27" i="78"/>
  <c r="CP27" i="78"/>
  <c r="CQ27" i="78"/>
  <c r="CS27" i="78"/>
  <c r="CV27" i="78"/>
  <c r="AA17" i="82"/>
  <c r="AA14" i="75"/>
  <c r="M17" i="87"/>
  <c r="N17" i="87"/>
  <c r="O17" i="87"/>
  <c r="P17" i="87"/>
  <c r="Q17" i="87"/>
  <c r="R17" i="87"/>
  <c r="S17" i="87"/>
  <c r="T17" i="87"/>
  <c r="U17" i="87"/>
  <c r="V17" i="87"/>
  <c r="W17" i="87"/>
  <c r="L17" i="87"/>
  <c r="AA17" i="87"/>
  <c r="AB12" i="87" l="1"/>
  <c r="AC12" i="87" s="1"/>
  <c r="AE12" i="87"/>
  <c r="AH12" i="87"/>
  <c r="AI12" i="87"/>
  <c r="AK12" i="87"/>
  <c r="AN12" i="87"/>
  <c r="AO12" i="87"/>
  <c r="AQ12" i="87"/>
  <c r="AT12" i="87"/>
  <c r="AU12" i="87" s="1"/>
  <c r="AW12" i="87"/>
  <c r="AZ12" i="87"/>
  <c r="BA12" i="87"/>
  <c r="BC12" i="87"/>
  <c r="BF12" i="87"/>
  <c r="BG12" i="87"/>
  <c r="BI12" i="87"/>
  <c r="BL12" i="87"/>
  <c r="BM12" i="87" s="1"/>
  <c r="BO12" i="87"/>
  <c r="BR12" i="87"/>
  <c r="BS12" i="87"/>
  <c r="BU12" i="87"/>
  <c r="CW12" i="87" s="1"/>
  <c r="BX12" i="87"/>
  <c r="BY12" i="87" s="1"/>
  <c r="CA12" i="87"/>
  <c r="CD12" i="87"/>
  <c r="CE12" i="87"/>
  <c r="CG12" i="87"/>
  <c r="CJ12" i="87"/>
  <c r="CK12" i="87"/>
  <c r="CM12" i="87"/>
  <c r="CP12" i="87"/>
  <c r="CQ12" i="87"/>
  <c r="CS12" i="87"/>
  <c r="CV12" i="87"/>
  <c r="AB13" i="87"/>
  <c r="AC13" i="87" s="1"/>
  <c r="AE13" i="87"/>
  <c r="AH13" i="87"/>
  <c r="AI13" i="87"/>
  <c r="AK13" i="87"/>
  <c r="AN13" i="87"/>
  <c r="AO13" i="87"/>
  <c r="AQ13" i="87"/>
  <c r="AT13" i="87"/>
  <c r="AU13" i="87"/>
  <c r="AW13" i="87"/>
  <c r="AZ13" i="87"/>
  <c r="BA13" i="87" s="1"/>
  <c r="BC13" i="87"/>
  <c r="BF13" i="87"/>
  <c r="BG13" i="87" s="1"/>
  <c r="BI13" i="87"/>
  <c r="BL13" i="87"/>
  <c r="BM13" i="87" s="1"/>
  <c r="BO13" i="87"/>
  <c r="BR13" i="87"/>
  <c r="BS13" i="87"/>
  <c r="BU13" i="87"/>
  <c r="BX13" i="87"/>
  <c r="BY13" i="87"/>
  <c r="CA13" i="87"/>
  <c r="CD13" i="87"/>
  <c r="CE13" i="87" s="1"/>
  <c r="CG13" i="87"/>
  <c r="CJ13" i="87"/>
  <c r="CK13" i="87"/>
  <c r="CM13" i="87"/>
  <c r="CW13" i="87" s="1"/>
  <c r="CP13" i="87"/>
  <c r="CQ13" i="87" s="1"/>
  <c r="CS13" i="87"/>
  <c r="CV13" i="87"/>
  <c r="AB14" i="87"/>
  <c r="AC14" i="87" s="1"/>
  <c r="AE14" i="87"/>
  <c r="AH14" i="87"/>
  <c r="AI14" i="87" s="1"/>
  <c r="AK14" i="87"/>
  <c r="AN14" i="87"/>
  <c r="AO14" i="87" s="1"/>
  <c r="AQ14" i="87"/>
  <c r="AT14" i="87"/>
  <c r="AU14" i="87"/>
  <c r="AW14" i="87"/>
  <c r="AZ14" i="87"/>
  <c r="BA14" i="87"/>
  <c r="BC14" i="87"/>
  <c r="BF14" i="87"/>
  <c r="BG14" i="87" s="1"/>
  <c r="BI14" i="87"/>
  <c r="BL14" i="87"/>
  <c r="BM14" i="87" s="1"/>
  <c r="BO14" i="87"/>
  <c r="BR14" i="87"/>
  <c r="BS14" i="87" s="1"/>
  <c r="BU14" i="87"/>
  <c r="BX14" i="87"/>
  <c r="BY14" i="87"/>
  <c r="CA14" i="87"/>
  <c r="CD14" i="87"/>
  <c r="CE14" i="87"/>
  <c r="CG14" i="87"/>
  <c r="CJ14" i="87"/>
  <c r="CK14" i="87" s="1"/>
  <c r="CM14" i="87"/>
  <c r="CP14" i="87"/>
  <c r="CQ14" i="87" s="1"/>
  <c r="CS14" i="87"/>
  <c r="CV14" i="87"/>
  <c r="AB15" i="87"/>
  <c r="AC15" i="87"/>
  <c r="AE15" i="87"/>
  <c r="AH15" i="87"/>
  <c r="AI15" i="87" s="1"/>
  <c r="AK15" i="87"/>
  <c r="AN15" i="87"/>
  <c r="AO15" i="87"/>
  <c r="AQ15" i="87"/>
  <c r="AT15" i="87"/>
  <c r="AU15" i="87" s="1"/>
  <c r="AW15" i="87"/>
  <c r="AZ15" i="87"/>
  <c r="BA15" i="87" s="1"/>
  <c r="BC15" i="87"/>
  <c r="BF15" i="87"/>
  <c r="BG15" i="87"/>
  <c r="BI15" i="87"/>
  <c r="BL15" i="87"/>
  <c r="BM15" i="87" s="1"/>
  <c r="BO15" i="87"/>
  <c r="BR15" i="87"/>
  <c r="BS15" i="87" s="1"/>
  <c r="BU15" i="87"/>
  <c r="BX15" i="87"/>
  <c r="BY15" i="87" s="1"/>
  <c r="CA15" i="87"/>
  <c r="CD15" i="87"/>
  <c r="CE15" i="87" s="1"/>
  <c r="CG15" i="87"/>
  <c r="CJ15" i="87"/>
  <c r="CK15" i="87" s="1"/>
  <c r="CM15" i="87"/>
  <c r="CW15" i="87" s="1"/>
  <c r="CP15" i="87"/>
  <c r="CQ15" i="87"/>
  <c r="CS15" i="87"/>
  <c r="CV15" i="87"/>
  <c r="CW14" i="87" l="1"/>
  <c r="P24" i="91"/>
  <c r="N24" i="91"/>
  <c r="L24" i="91"/>
  <c r="K24" i="91"/>
  <c r="J24" i="91"/>
  <c r="G24" i="91"/>
  <c r="F24" i="91"/>
  <c r="E24" i="91"/>
  <c r="D24" i="91"/>
  <c r="O23" i="91"/>
  <c r="M23" i="91"/>
  <c r="O22" i="91"/>
  <c r="M22" i="91"/>
  <c r="O21" i="91"/>
  <c r="M21" i="91"/>
  <c r="O20" i="91"/>
  <c r="M20" i="91"/>
  <c r="O19" i="91"/>
  <c r="M19" i="91"/>
  <c r="O18" i="91"/>
  <c r="M18" i="91"/>
  <c r="O17" i="91"/>
  <c r="M17" i="91"/>
  <c r="O16" i="91"/>
  <c r="M16" i="91"/>
  <c r="O15" i="91"/>
  <c r="M15" i="91"/>
  <c r="O14" i="91"/>
  <c r="M14" i="91"/>
  <c r="O13" i="91"/>
  <c r="M13" i="91"/>
  <c r="P12" i="91"/>
  <c r="O12" i="91"/>
  <c r="O24" i="91" s="1"/>
  <c r="M12" i="91"/>
  <c r="M24" i="91" s="1"/>
  <c r="I12" i="91"/>
  <c r="I24" i="91" s="1"/>
  <c r="H12" i="91"/>
  <c r="H24" i="91" s="1"/>
  <c r="BN37" i="90" l="1"/>
  <c r="BO37" i="90" s="1"/>
  <c r="BL37" i="90"/>
  <c r="BM37" i="90" s="1"/>
  <c r="BI37" i="90"/>
  <c r="BJ37" i="90" s="1"/>
  <c r="BG37" i="90"/>
  <c r="BH37" i="90" s="1"/>
  <c r="BE37" i="90"/>
  <c r="BD37" i="90"/>
  <c r="BB37" i="90"/>
  <c r="BC37" i="90" s="1"/>
  <c r="AY37" i="90"/>
  <c r="AZ37" i="90" s="1"/>
  <c r="AW37" i="90"/>
  <c r="AX37" i="90" s="1"/>
  <c r="AT37" i="90"/>
  <c r="AU37" i="90" s="1"/>
  <c r="AR37" i="90"/>
  <c r="AS37" i="90" s="1"/>
  <c r="AO37" i="90"/>
  <c r="AP37" i="90" s="1"/>
  <c r="AM37" i="90"/>
  <c r="AN37" i="90" s="1"/>
  <c r="AJ37" i="90"/>
  <c r="AK37" i="90" s="1"/>
  <c r="AH37" i="90"/>
  <c r="AI37" i="90" s="1"/>
  <c r="AE37" i="90"/>
  <c r="AF37" i="90" s="1"/>
  <c r="AC37" i="90"/>
  <c r="AD37" i="90" s="1"/>
  <c r="Z37" i="90"/>
  <c r="AA37" i="90" s="1"/>
  <c r="X37" i="90"/>
  <c r="Y37" i="90" s="1"/>
  <c r="V37" i="90"/>
  <c r="U37" i="90"/>
  <c r="S37" i="90"/>
  <c r="T37" i="90" s="1"/>
  <c r="P37" i="90"/>
  <c r="Q37" i="90" s="1"/>
  <c r="N37" i="90"/>
  <c r="O37" i="90" s="1"/>
  <c r="K37" i="90"/>
  <c r="L37" i="90" s="1"/>
  <c r="I37" i="90"/>
  <c r="J37" i="90" s="1"/>
  <c r="BT36" i="90"/>
  <c r="BS36" i="90"/>
  <c r="BR36" i="90"/>
  <c r="BQ36" i="90"/>
  <c r="BT35" i="90"/>
  <c r="BS35" i="90"/>
  <c r="BR35" i="90"/>
  <c r="BQ35" i="90"/>
  <c r="BT34" i="90"/>
  <c r="BS34" i="90"/>
  <c r="BR34" i="90"/>
  <c r="BQ34" i="90"/>
  <c r="BT33" i="90"/>
  <c r="BS33" i="90"/>
  <c r="BR33" i="90"/>
  <c r="BQ33" i="90"/>
  <c r="BT32" i="90"/>
  <c r="BS32" i="90"/>
  <c r="BR32" i="90"/>
  <c r="BQ32" i="90"/>
  <c r="BT31" i="90"/>
  <c r="BS31" i="90"/>
  <c r="BR31" i="90"/>
  <c r="BQ31" i="90"/>
  <c r="BT30" i="90"/>
  <c r="BS30" i="90"/>
  <c r="BR30" i="90"/>
  <c r="BQ30" i="90"/>
  <c r="BT29" i="90"/>
  <c r="BS29" i="90"/>
  <c r="BR29" i="90"/>
  <c r="BQ29" i="90"/>
  <c r="BT28" i="90"/>
  <c r="BS28" i="90"/>
  <c r="BR28" i="90"/>
  <c r="BQ28" i="90"/>
  <c r="BT27" i="90"/>
  <c r="BS27" i="90"/>
  <c r="BR27" i="90"/>
  <c r="BQ27" i="90"/>
  <c r="BT26" i="90"/>
  <c r="BS26" i="90"/>
  <c r="BR26" i="90"/>
  <c r="BQ26" i="90"/>
  <c r="BT25" i="90"/>
  <c r="BS25" i="90"/>
  <c r="BR25" i="90"/>
  <c r="BQ25" i="90"/>
  <c r="BT24" i="90"/>
  <c r="BS24" i="90"/>
  <c r="BR24" i="90"/>
  <c r="BQ24" i="90"/>
  <c r="BT23" i="90"/>
  <c r="BS23" i="90"/>
  <c r="BR23" i="90"/>
  <c r="BQ23" i="90"/>
  <c r="BT22" i="90"/>
  <c r="BS22" i="90"/>
  <c r="BR22" i="90"/>
  <c r="BQ22" i="90"/>
  <c r="BT21" i="90"/>
  <c r="BS21" i="90"/>
  <c r="BR21" i="90"/>
  <c r="BQ21" i="90"/>
  <c r="BT20" i="90"/>
  <c r="BS20" i="90"/>
  <c r="BR20" i="90"/>
  <c r="BQ20" i="90"/>
  <c r="BT19" i="90"/>
  <c r="BS19" i="90"/>
  <c r="BR19" i="90"/>
  <c r="BQ19" i="90"/>
  <c r="BT18" i="90"/>
  <c r="BS18" i="90"/>
  <c r="BR18" i="90"/>
  <c r="BQ18" i="90"/>
  <c r="BT17" i="90"/>
  <c r="BS17" i="90"/>
  <c r="BR17" i="90"/>
  <c r="BQ17" i="90"/>
  <c r="BT16" i="90"/>
  <c r="BS16" i="90"/>
  <c r="BR16" i="90"/>
  <c r="BQ16" i="90"/>
  <c r="BT15" i="90"/>
  <c r="BS15" i="90"/>
  <c r="BR15" i="90"/>
  <c r="BQ15" i="90"/>
  <c r="BT14" i="90"/>
  <c r="BS14" i="90"/>
  <c r="BR14" i="90"/>
  <c r="BQ14" i="90"/>
  <c r="BT13" i="90"/>
  <c r="BS13" i="90"/>
  <c r="BR13" i="90"/>
  <c r="BQ13" i="90"/>
  <c r="BT12" i="90"/>
  <c r="BS12" i="90"/>
  <c r="BR12" i="90"/>
  <c r="BQ12" i="90"/>
  <c r="BT11" i="90"/>
  <c r="BS11" i="90"/>
  <c r="BR11" i="90"/>
  <c r="BQ11" i="90"/>
  <c r="BT10" i="90"/>
  <c r="BS10" i="90"/>
  <c r="BS37" i="90" s="1"/>
  <c r="BR10" i="90"/>
  <c r="BQ10" i="90"/>
  <c r="BT9" i="90"/>
  <c r="BS9" i="90"/>
  <c r="BR9" i="90"/>
  <c r="BQ9" i="90"/>
  <c r="BT8" i="90"/>
  <c r="BS8" i="90"/>
  <c r="BR8" i="90"/>
  <c r="BQ8" i="90"/>
  <c r="BT7" i="90"/>
  <c r="BS7" i="90"/>
  <c r="BR7" i="90"/>
  <c r="BQ7" i="90"/>
  <c r="BT6" i="90"/>
  <c r="BS6" i="90"/>
  <c r="BR6" i="90"/>
  <c r="BQ6" i="90"/>
  <c r="BT5" i="90"/>
  <c r="BS5" i="90"/>
  <c r="BR5" i="90"/>
  <c r="BQ5" i="90"/>
  <c r="BT4" i="90"/>
  <c r="BS4" i="90"/>
  <c r="BR4" i="90"/>
  <c r="BQ4" i="90"/>
  <c r="BT37" i="90" l="1"/>
  <c r="AB12" i="89" l="1"/>
  <c r="AB13" i="89"/>
  <c r="AB14" i="89"/>
  <c r="AB15" i="89"/>
  <c r="AB16" i="89" l="1"/>
  <c r="AC12" i="81"/>
  <c r="AC13" i="81"/>
  <c r="CR45" i="79"/>
  <c r="CS45" i="79" s="1"/>
  <c r="CP45" i="79"/>
  <c r="CQ45" i="79" s="1"/>
  <c r="CL45" i="79"/>
  <c r="CM45" i="79" s="1"/>
  <c r="CJ45" i="79"/>
  <c r="CK45" i="79" s="1"/>
  <c r="CF45" i="79"/>
  <c r="CG45" i="79" s="1"/>
  <c r="CD45" i="79"/>
  <c r="CE45" i="79" s="1"/>
  <c r="CA45" i="79"/>
  <c r="BZ45" i="79"/>
  <c r="BX45" i="79"/>
  <c r="BY45" i="79" s="1"/>
  <c r="BT45" i="79"/>
  <c r="BU45" i="79" s="1"/>
  <c r="BR45" i="79"/>
  <c r="BS45" i="79" s="1"/>
  <c r="BN45" i="79"/>
  <c r="BO45" i="79" s="1"/>
  <c r="BL45" i="79"/>
  <c r="BM45" i="79" s="1"/>
  <c r="BI45" i="79"/>
  <c r="BH45" i="79"/>
  <c r="BF45" i="79"/>
  <c r="BG45" i="79" s="1"/>
  <c r="BB45" i="79"/>
  <c r="BC45" i="79" s="1"/>
  <c r="AZ45" i="79"/>
  <c r="BA45" i="79" s="1"/>
  <c r="AV45" i="79"/>
  <c r="AW45" i="79" s="1"/>
  <c r="AT45" i="79"/>
  <c r="AU45" i="79" s="1"/>
  <c r="AP45" i="79"/>
  <c r="AQ45" i="79" s="1"/>
  <c r="AN45" i="79"/>
  <c r="AO45" i="79" s="1"/>
  <c r="AJ45" i="79"/>
  <c r="AK45" i="79" s="1"/>
  <c r="AH45" i="79"/>
  <c r="AI45" i="79" s="1"/>
  <c r="AD45" i="79"/>
  <c r="AB45" i="79"/>
  <c r="AE45" i="79"/>
  <c r="AC45" i="79"/>
  <c r="M45" i="79"/>
  <c r="N45" i="79"/>
  <c r="O45" i="79"/>
  <c r="P45" i="79"/>
  <c r="Q45" i="79"/>
  <c r="R45" i="79"/>
  <c r="S45" i="79"/>
  <c r="T45" i="79"/>
  <c r="U45" i="79"/>
  <c r="V45" i="79"/>
  <c r="W45" i="79"/>
  <c r="L45" i="79"/>
  <c r="AB44" i="79"/>
  <c r="AC44" i="79" s="1"/>
  <c r="AE44" i="79"/>
  <c r="AH44" i="79"/>
  <c r="AI44" i="79"/>
  <c r="AK44" i="79"/>
  <c r="AN44" i="79"/>
  <c r="AO44" i="79"/>
  <c r="AQ44" i="79"/>
  <c r="AT44" i="79"/>
  <c r="AU44" i="79"/>
  <c r="AW44" i="79"/>
  <c r="AZ44" i="79"/>
  <c r="BA44" i="79"/>
  <c r="BC44" i="79"/>
  <c r="BF44" i="79"/>
  <c r="BG44" i="79" s="1"/>
  <c r="BI44" i="79"/>
  <c r="BL44" i="79"/>
  <c r="BM44" i="79"/>
  <c r="BO44" i="79"/>
  <c r="BR44" i="79"/>
  <c r="BS44" i="79"/>
  <c r="BU44" i="79"/>
  <c r="BX44" i="79"/>
  <c r="BY44" i="79" s="1"/>
  <c r="CA44" i="79"/>
  <c r="CD44" i="79"/>
  <c r="CE44" i="79" s="1"/>
  <c r="CG44" i="79"/>
  <c r="CJ44" i="79"/>
  <c r="CK44" i="79" s="1"/>
  <c r="CM44" i="79"/>
  <c r="CP44" i="79"/>
  <c r="CQ44" i="79" s="1"/>
  <c r="CS44" i="79"/>
  <c r="CV44" i="79"/>
  <c r="AB21" i="79"/>
  <c r="AC21" i="79"/>
  <c r="AE21" i="79"/>
  <c r="AH21" i="79"/>
  <c r="AI21" i="79"/>
  <c r="AK21" i="79"/>
  <c r="AN21" i="79"/>
  <c r="AO21" i="79"/>
  <c r="AQ21" i="79"/>
  <c r="AT21" i="79"/>
  <c r="AU21" i="79" s="1"/>
  <c r="AW21" i="79"/>
  <c r="AZ21" i="79"/>
  <c r="BA21" i="79"/>
  <c r="BC21" i="79"/>
  <c r="BF21" i="79"/>
  <c r="BG21" i="79" s="1"/>
  <c r="BI21" i="79"/>
  <c r="BL21" i="79"/>
  <c r="BM21" i="79"/>
  <c r="BO21" i="79"/>
  <c r="BR21" i="79"/>
  <c r="BS21" i="79" s="1"/>
  <c r="BU21" i="79"/>
  <c r="BX21" i="79"/>
  <c r="BY21" i="79" s="1"/>
  <c r="CA21" i="79"/>
  <c r="CD21" i="79"/>
  <c r="CE21" i="79" s="1"/>
  <c r="CG21" i="79"/>
  <c r="CJ21" i="79"/>
  <c r="CK21" i="79" s="1"/>
  <c r="CM21" i="79"/>
  <c r="CP21" i="79"/>
  <c r="CQ21" i="79"/>
  <c r="CS21" i="79"/>
  <c r="CV21" i="79"/>
  <c r="AB22" i="79"/>
  <c r="AC22" i="79" s="1"/>
  <c r="AE22" i="79"/>
  <c r="AH22" i="79"/>
  <c r="AI22" i="79" s="1"/>
  <c r="AK22" i="79"/>
  <c r="AN22" i="79"/>
  <c r="AO22" i="79"/>
  <c r="AQ22" i="79"/>
  <c r="AT22" i="79"/>
  <c r="AU22" i="79" s="1"/>
  <c r="AW22" i="79"/>
  <c r="AZ22" i="79"/>
  <c r="BA22" i="79"/>
  <c r="BC22" i="79"/>
  <c r="BF22" i="79"/>
  <c r="BG22" i="79"/>
  <c r="BI22" i="79"/>
  <c r="BL22" i="79"/>
  <c r="BM22" i="79"/>
  <c r="BO22" i="79"/>
  <c r="BR22" i="79"/>
  <c r="BS22" i="79"/>
  <c r="BU22" i="79"/>
  <c r="BX22" i="79"/>
  <c r="BY22" i="79" s="1"/>
  <c r="CA22" i="79"/>
  <c r="CD22" i="79"/>
  <c r="CE22" i="79"/>
  <c r="CG22" i="79"/>
  <c r="CJ22" i="79"/>
  <c r="CK22" i="79"/>
  <c r="CM22" i="79"/>
  <c r="CP22" i="79"/>
  <c r="CQ22" i="79"/>
  <c r="CS22" i="79"/>
  <c r="CV22" i="79"/>
  <c r="AB23" i="79"/>
  <c r="AC23" i="79" s="1"/>
  <c r="AE23" i="79"/>
  <c r="AH23" i="79"/>
  <c r="AI23" i="79"/>
  <c r="AK23" i="79"/>
  <c r="AN23" i="79"/>
  <c r="AO23" i="79"/>
  <c r="AQ23" i="79"/>
  <c r="AT23" i="79"/>
  <c r="AU23" i="79"/>
  <c r="AW23" i="79"/>
  <c r="AZ23" i="79"/>
  <c r="BA23" i="79"/>
  <c r="BC23" i="79"/>
  <c r="BF23" i="79"/>
  <c r="BG23" i="79" s="1"/>
  <c r="BI23" i="79"/>
  <c r="BL23" i="79"/>
  <c r="BM23" i="79" s="1"/>
  <c r="BO23" i="79"/>
  <c r="BR23" i="79"/>
  <c r="BS23" i="79" s="1"/>
  <c r="BU23" i="79"/>
  <c r="BX23" i="79"/>
  <c r="BY23" i="79"/>
  <c r="CA23" i="79"/>
  <c r="CD23" i="79"/>
  <c r="CE23" i="79"/>
  <c r="CG23" i="79"/>
  <c r="CJ23" i="79"/>
  <c r="CK23" i="79"/>
  <c r="CM23" i="79"/>
  <c r="CP23" i="79"/>
  <c r="CQ23" i="79" s="1"/>
  <c r="CS23" i="79"/>
  <c r="CV23" i="79"/>
  <c r="AB24" i="79"/>
  <c r="AC24" i="79"/>
  <c r="AE24" i="79"/>
  <c r="AH24" i="79"/>
  <c r="AI24" i="79"/>
  <c r="AK24" i="79"/>
  <c r="AN24" i="79"/>
  <c r="AO24" i="79"/>
  <c r="AQ24" i="79"/>
  <c r="AT24" i="79"/>
  <c r="AU24" i="79" s="1"/>
  <c r="AW24" i="79"/>
  <c r="AZ24" i="79"/>
  <c r="BA24" i="79"/>
  <c r="BC24" i="79"/>
  <c r="BF24" i="79"/>
  <c r="BG24" i="79"/>
  <c r="BI24" i="79"/>
  <c r="BL24" i="79"/>
  <c r="BM24" i="79"/>
  <c r="BO24" i="79"/>
  <c r="BR24" i="79"/>
  <c r="BS24" i="79"/>
  <c r="BU24" i="79"/>
  <c r="BX24" i="79"/>
  <c r="BY24" i="79" s="1"/>
  <c r="CA24" i="79"/>
  <c r="CD24" i="79"/>
  <c r="CE24" i="79"/>
  <c r="CG24" i="79"/>
  <c r="CJ24" i="79"/>
  <c r="CK24" i="79"/>
  <c r="CM24" i="79"/>
  <c r="CP24" i="79"/>
  <c r="CQ24" i="79" s="1"/>
  <c r="CS24" i="79"/>
  <c r="CV24" i="79"/>
  <c r="AB25" i="79"/>
  <c r="AC25" i="79" s="1"/>
  <c r="AE25" i="79"/>
  <c r="AH25" i="79"/>
  <c r="AI25" i="79" s="1"/>
  <c r="AK25" i="79"/>
  <c r="AN25" i="79"/>
  <c r="AO25" i="79"/>
  <c r="AQ25" i="79"/>
  <c r="AT25" i="79"/>
  <c r="AU25" i="79" s="1"/>
  <c r="AW25" i="79"/>
  <c r="AZ25" i="79"/>
  <c r="BA25" i="79" s="1"/>
  <c r="BC25" i="79"/>
  <c r="BF25" i="79"/>
  <c r="BG25" i="79" s="1"/>
  <c r="BI25" i="79"/>
  <c r="BL25" i="79"/>
  <c r="BM25" i="79"/>
  <c r="BO25" i="79"/>
  <c r="BR25" i="79"/>
  <c r="BS25" i="79" s="1"/>
  <c r="BU25" i="79"/>
  <c r="BX25" i="79"/>
  <c r="BY25" i="79"/>
  <c r="CA25" i="79"/>
  <c r="CD25" i="79"/>
  <c r="CE25" i="79"/>
  <c r="CG25" i="79"/>
  <c r="CW25" i="79" s="1"/>
  <c r="CJ25" i="79"/>
  <c r="CK25" i="79"/>
  <c r="CM25" i="79"/>
  <c r="CP25" i="79"/>
  <c r="CQ25" i="79" s="1"/>
  <c r="CS25" i="79"/>
  <c r="CV25" i="79"/>
  <c r="AB26" i="79"/>
  <c r="AC26" i="79" s="1"/>
  <c r="AE26" i="79"/>
  <c r="AH26" i="79"/>
  <c r="AI26" i="79"/>
  <c r="AK26" i="79"/>
  <c r="AN26" i="79"/>
  <c r="AO26" i="79"/>
  <c r="AQ26" i="79"/>
  <c r="AT26" i="79"/>
  <c r="AU26" i="79" s="1"/>
  <c r="AW26" i="79"/>
  <c r="AZ26" i="79"/>
  <c r="BA26" i="79"/>
  <c r="BC26" i="79"/>
  <c r="BF26" i="79"/>
  <c r="BG26" i="79" s="1"/>
  <c r="BI26" i="79"/>
  <c r="BL26" i="79"/>
  <c r="BM26" i="79"/>
  <c r="BO26" i="79"/>
  <c r="BR26" i="79"/>
  <c r="BS26" i="79" s="1"/>
  <c r="BU26" i="79"/>
  <c r="BX26" i="79"/>
  <c r="BY26" i="79"/>
  <c r="CA26" i="79"/>
  <c r="CD26" i="79"/>
  <c r="CE26" i="79" s="1"/>
  <c r="CG26" i="79"/>
  <c r="CJ26" i="79"/>
  <c r="CK26" i="79" s="1"/>
  <c r="CM26" i="79"/>
  <c r="CP26" i="79"/>
  <c r="CQ26" i="79" s="1"/>
  <c r="CS26" i="79"/>
  <c r="CV26" i="79"/>
  <c r="AB27" i="79"/>
  <c r="AC27" i="79"/>
  <c r="AE27" i="79"/>
  <c r="AH27" i="79"/>
  <c r="AI27" i="79" s="1"/>
  <c r="AK27" i="79"/>
  <c r="AN27" i="79"/>
  <c r="AO27" i="79" s="1"/>
  <c r="AQ27" i="79"/>
  <c r="AT27" i="79"/>
  <c r="AU27" i="79" s="1"/>
  <c r="AW27" i="79"/>
  <c r="AZ27" i="79"/>
  <c r="BA27" i="79" s="1"/>
  <c r="BC27" i="79"/>
  <c r="BF27" i="79"/>
  <c r="BG27" i="79"/>
  <c r="BI27" i="79"/>
  <c r="BL27" i="79"/>
  <c r="BM27" i="79" s="1"/>
  <c r="BO27" i="79"/>
  <c r="BR27" i="79"/>
  <c r="BS27" i="79" s="1"/>
  <c r="BU27" i="79"/>
  <c r="BX27" i="79"/>
  <c r="BY27" i="79"/>
  <c r="CA27" i="79"/>
  <c r="CD27" i="79"/>
  <c r="CE27" i="79" s="1"/>
  <c r="CG27" i="79"/>
  <c r="CJ27" i="79"/>
  <c r="CK27" i="79"/>
  <c r="CM27" i="79"/>
  <c r="CP27" i="79"/>
  <c r="CQ27" i="79"/>
  <c r="CS27" i="79"/>
  <c r="CV27" i="79"/>
  <c r="AB28" i="79"/>
  <c r="AC28" i="79"/>
  <c r="AE28" i="79"/>
  <c r="AH28" i="79"/>
  <c r="AI28" i="79" s="1"/>
  <c r="AK28" i="79"/>
  <c r="AN28" i="79"/>
  <c r="AO28" i="79"/>
  <c r="AQ28" i="79"/>
  <c r="AT28" i="79"/>
  <c r="AU28" i="79" s="1"/>
  <c r="AW28" i="79"/>
  <c r="AZ28" i="79"/>
  <c r="BA28" i="79"/>
  <c r="BC28" i="79"/>
  <c r="BF28" i="79"/>
  <c r="BG28" i="79"/>
  <c r="BI28" i="79"/>
  <c r="BL28" i="79"/>
  <c r="BM28" i="79" s="1"/>
  <c r="BO28" i="79"/>
  <c r="BR28" i="79"/>
  <c r="BS28" i="79" s="1"/>
  <c r="BU28" i="79"/>
  <c r="BX28" i="79"/>
  <c r="BY28" i="79" s="1"/>
  <c r="CA28" i="79"/>
  <c r="CD28" i="79"/>
  <c r="CE28" i="79" s="1"/>
  <c r="CG28" i="79"/>
  <c r="CJ28" i="79"/>
  <c r="CK28" i="79"/>
  <c r="CM28" i="79"/>
  <c r="CP28" i="79"/>
  <c r="CQ28" i="79"/>
  <c r="CS28" i="79"/>
  <c r="CV28" i="79"/>
  <c r="AB29" i="79"/>
  <c r="AC29" i="79" s="1"/>
  <c r="AE29" i="79"/>
  <c r="AH29" i="79"/>
  <c r="AI29" i="79" s="1"/>
  <c r="AK29" i="79"/>
  <c r="AN29" i="79"/>
  <c r="AO29" i="79"/>
  <c r="AQ29" i="79"/>
  <c r="AT29" i="79"/>
  <c r="AU29" i="79"/>
  <c r="AW29" i="79"/>
  <c r="AZ29" i="79"/>
  <c r="BA29" i="79"/>
  <c r="BC29" i="79"/>
  <c r="BF29" i="79"/>
  <c r="BG29" i="79" s="1"/>
  <c r="BI29" i="79"/>
  <c r="BL29" i="79"/>
  <c r="BM29" i="79"/>
  <c r="BO29" i="79"/>
  <c r="BR29" i="79"/>
  <c r="BS29" i="79" s="1"/>
  <c r="BU29" i="79"/>
  <c r="BX29" i="79"/>
  <c r="BY29" i="79"/>
  <c r="CA29" i="79"/>
  <c r="CD29" i="79"/>
  <c r="CE29" i="79"/>
  <c r="CG29" i="79"/>
  <c r="CJ29" i="79"/>
  <c r="CK29" i="79" s="1"/>
  <c r="CM29" i="79"/>
  <c r="CP29" i="79"/>
  <c r="CQ29" i="79" s="1"/>
  <c r="CS29" i="79"/>
  <c r="CV29" i="79"/>
  <c r="AB30" i="79"/>
  <c r="AC30" i="79"/>
  <c r="AE30" i="79"/>
  <c r="AH30" i="79"/>
  <c r="AI30" i="79"/>
  <c r="AK30" i="79"/>
  <c r="AN30" i="79"/>
  <c r="AO30" i="79"/>
  <c r="AQ30" i="79"/>
  <c r="AT30" i="79"/>
  <c r="AU30" i="79" s="1"/>
  <c r="AW30" i="79"/>
  <c r="AZ30" i="79"/>
  <c r="BA30" i="79" s="1"/>
  <c r="BC30" i="79"/>
  <c r="BF30" i="79"/>
  <c r="BG30" i="79" s="1"/>
  <c r="BI30" i="79"/>
  <c r="BL30" i="79"/>
  <c r="BM30" i="79" s="1"/>
  <c r="BO30" i="79"/>
  <c r="BR30" i="79"/>
  <c r="BS30" i="79" s="1"/>
  <c r="BU30" i="79"/>
  <c r="BX30" i="79"/>
  <c r="BY30" i="79"/>
  <c r="CA30" i="79"/>
  <c r="CD30" i="79"/>
  <c r="CE30" i="79" s="1"/>
  <c r="CG30" i="79"/>
  <c r="CJ30" i="79"/>
  <c r="CK30" i="79"/>
  <c r="CM30" i="79"/>
  <c r="CP30" i="79"/>
  <c r="CQ30" i="79"/>
  <c r="CS30" i="79"/>
  <c r="CV30" i="79"/>
  <c r="AB31" i="79"/>
  <c r="AC31" i="79"/>
  <c r="AE31" i="79"/>
  <c r="AH31" i="79"/>
  <c r="AI31" i="79" s="1"/>
  <c r="AK31" i="79"/>
  <c r="AN31" i="79"/>
  <c r="AO31" i="79" s="1"/>
  <c r="AQ31" i="79"/>
  <c r="AT31" i="79"/>
  <c r="AU31" i="79"/>
  <c r="AW31" i="79"/>
  <c r="AZ31" i="79"/>
  <c r="BA31" i="79"/>
  <c r="BC31" i="79"/>
  <c r="BF31" i="79"/>
  <c r="BG31" i="79"/>
  <c r="BI31" i="79"/>
  <c r="BL31" i="79"/>
  <c r="BM31" i="79" s="1"/>
  <c r="BO31" i="79"/>
  <c r="BR31" i="79"/>
  <c r="BS31" i="79" s="1"/>
  <c r="BU31" i="79"/>
  <c r="BX31" i="79"/>
  <c r="BY31" i="79"/>
  <c r="CA31" i="79"/>
  <c r="CD31" i="79"/>
  <c r="CE31" i="79"/>
  <c r="CG31" i="79"/>
  <c r="CJ31" i="79"/>
  <c r="CK31" i="79"/>
  <c r="CM31" i="79"/>
  <c r="CP31" i="79"/>
  <c r="CQ31" i="79" s="1"/>
  <c r="CS31" i="79"/>
  <c r="CV31" i="79"/>
  <c r="AB32" i="79"/>
  <c r="AC32" i="79"/>
  <c r="AE32" i="79"/>
  <c r="AH32" i="79"/>
  <c r="AI32" i="79"/>
  <c r="AK32" i="79"/>
  <c r="AN32" i="79"/>
  <c r="AO32" i="79"/>
  <c r="AQ32" i="79"/>
  <c r="AT32" i="79"/>
  <c r="AU32" i="79" s="1"/>
  <c r="AW32" i="79"/>
  <c r="AZ32" i="79"/>
  <c r="BA32" i="79" s="1"/>
  <c r="BC32" i="79"/>
  <c r="BF32" i="79"/>
  <c r="BG32" i="79" s="1"/>
  <c r="BI32" i="79"/>
  <c r="BL32" i="79"/>
  <c r="BM32" i="79"/>
  <c r="BO32" i="79"/>
  <c r="BR32" i="79"/>
  <c r="BS32" i="79"/>
  <c r="BU32" i="79"/>
  <c r="BX32" i="79"/>
  <c r="BY32" i="79"/>
  <c r="CA32" i="79"/>
  <c r="CD32" i="79"/>
  <c r="CE32" i="79" s="1"/>
  <c r="CG32" i="79"/>
  <c r="CJ32" i="79"/>
  <c r="CK32" i="79" s="1"/>
  <c r="CM32" i="79"/>
  <c r="CP32" i="79"/>
  <c r="CQ32" i="79"/>
  <c r="CS32" i="79"/>
  <c r="CV32" i="79"/>
  <c r="AB33" i="79"/>
  <c r="AC33" i="79"/>
  <c r="AE33" i="79"/>
  <c r="AH33" i="79"/>
  <c r="AI33" i="79" s="1"/>
  <c r="AK33" i="79"/>
  <c r="AN33" i="79"/>
  <c r="AO33" i="79"/>
  <c r="AQ33" i="79"/>
  <c r="AT33" i="79"/>
  <c r="AU33" i="79" s="1"/>
  <c r="AW33" i="79"/>
  <c r="AZ33" i="79"/>
  <c r="BA33" i="79"/>
  <c r="BC33" i="79"/>
  <c r="BF33" i="79"/>
  <c r="BG33" i="79"/>
  <c r="BI33" i="79"/>
  <c r="BL33" i="79"/>
  <c r="BM33" i="79"/>
  <c r="BO33" i="79"/>
  <c r="BR33" i="79"/>
  <c r="BS33" i="79" s="1"/>
  <c r="BU33" i="79"/>
  <c r="BX33" i="79"/>
  <c r="BY33" i="79"/>
  <c r="CA33" i="79"/>
  <c r="CD33" i="79"/>
  <c r="CE33" i="79" s="1"/>
  <c r="CG33" i="79"/>
  <c r="CJ33" i="79"/>
  <c r="CK33" i="79" s="1"/>
  <c r="CM33" i="79"/>
  <c r="CP33" i="79"/>
  <c r="CQ33" i="79" s="1"/>
  <c r="CS33" i="79"/>
  <c r="CV33" i="79"/>
  <c r="AB34" i="79"/>
  <c r="AC34" i="79"/>
  <c r="AE34" i="79"/>
  <c r="AH34" i="79"/>
  <c r="AI34" i="79" s="1"/>
  <c r="AK34" i="79"/>
  <c r="AN34" i="79"/>
  <c r="AO34" i="79" s="1"/>
  <c r="AQ34" i="79"/>
  <c r="AT34" i="79"/>
  <c r="AU34" i="79" s="1"/>
  <c r="AW34" i="79"/>
  <c r="AZ34" i="79"/>
  <c r="BA34" i="79"/>
  <c r="BC34" i="79"/>
  <c r="BF34" i="79"/>
  <c r="BG34" i="79"/>
  <c r="BI34" i="79"/>
  <c r="BL34" i="79"/>
  <c r="BM34" i="79" s="1"/>
  <c r="BO34" i="79"/>
  <c r="BR34" i="79"/>
  <c r="BS34" i="79"/>
  <c r="BU34" i="79"/>
  <c r="BX34" i="79"/>
  <c r="BY34" i="79"/>
  <c r="CA34" i="79"/>
  <c r="CD34" i="79"/>
  <c r="CE34" i="79"/>
  <c r="CG34" i="79"/>
  <c r="CJ34" i="79"/>
  <c r="CK34" i="79" s="1"/>
  <c r="CM34" i="79"/>
  <c r="CP34" i="79"/>
  <c r="CQ34" i="79" s="1"/>
  <c r="CS34" i="79"/>
  <c r="CV34" i="79"/>
  <c r="AB35" i="79"/>
  <c r="AC35" i="79"/>
  <c r="AE35" i="79"/>
  <c r="AH35" i="79"/>
  <c r="AI35" i="79"/>
  <c r="AK35" i="79"/>
  <c r="AN35" i="79"/>
  <c r="AO35" i="79" s="1"/>
  <c r="AQ35" i="79"/>
  <c r="AT35" i="79"/>
  <c r="AU35" i="79"/>
  <c r="AW35" i="79"/>
  <c r="AZ35" i="79"/>
  <c r="BA35" i="79" s="1"/>
  <c r="BC35" i="79"/>
  <c r="BF35" i="79"/>
  <c r="BG35" i="79"/>
  <c r="BI35" i="79"/>
  <c r="BL35" i="79"/>
  <c r="BM35" i="79"/>
  <c r="BO35" i="79"/>
  <c r="BR35" i="79"/>
  <c r="BS35" i="79" s="1"/>
  <c r="BU35" i="79"/>
  <c r="BX35" i="79"/>
  <c r="BY35" i="79" s="1"/>
  <c r="CA35" i="79"/>
  <c r="CD35" i="79"/>
  <c r="CE35" i="79" s="1"/>
  <c r="CG35" i="79"/>
  <c r="CJ35" i="79"/>
  <c r="CK35" i="79" s="1"/>
  <c r="CM35" i="79"/>
  <c r="CP35" i="79"/>
  <c r="CQ35" i="79"/>
  <c r="CS35" i="79"/>
  <c r="CV35" i="79"/>
  <c r="AB36" i="79"/>
  <c r="AC36" i="79" s="1"/>
  <c r="AE36" i="79"/>
  <c r="AH36" i="79"/>
  <c r="AI36" i="79" s="1"/>
  <c r="AK36" i="79"/>
  <c r="AN36" i="79"/>
  <c r="AO36" i="79"/>
  <c r="AQ36" i="79"/>
  <c r="AT36" i="79"/>
  <c r="AU36" i="79" s="1"/>
  <c r="AW36" i="79"/>
  <c r="AZ36" i="79"/>
  <c r="BA36" i="79"/>
  <c r="BC36" i="79"/>
  <c r="BF36" i="79"/>
  <c r="BG36" i="79" s="1"/>
  <c r="BI36" i="79"/>
  <c r="BL36" i="79"/>
  <c r="BM36" i="79"/>
  <c r="BO36" i="79"/>
  <c r="BR36" i="79"/>
  <c r="BS36" i="79"/>
  <c r="BU36" i="79"/>
  <c r="BX36" i="79"/>
  <c r="BY36" i="79" s="1"/>
  <c r="CA36" i="79"/>
  <c r="CD36" i="79"/>
  <c r="CE36" i="79"/>
  <c r="CG36" i="79"/>
  <c r="CJ36" i="79"/>
  <c r="CK36" i="79" s="1"/>
  <c r="CM36" i="79"/>
  <c r="CP36" i="79"/>
  <c r="CQ36" i="79"/>
  <c r="CS36" i="79"/>
  <c r="CV36" i="79"/>
  <c r="AB37" i="79"/>
  <c r="AC37" i="79" s="1"/>
  <c r="AE37" i="79"/>
  <c r="AH37" i="79"/>
  <c r="AI37" i="79"/>
  <c r="AK37" i="79"/>
  <c r="AN37" i="79"/>
  <c r="AO37" i="79" s="1"/>
  <c r="AQ37" i="79"/>
  <c r="AT37" i="79"/>
  <c r="AU37" i="79"/>
  <c r="AW37" i="79"/>
  <c r="AZ37" i="79"/>
  <c r="BA37" i="79"/>
  <c r="BC37" i="79"/>
  <c r="BF37" i="79"/>
  <c r="BG37" i="79" s="1"/>
  <c r="BI37" i="79"/>
  <c r="BL37" i="79"/>
  <c r="BM37" i="79" s="1"/>
  <c r="BO37" i="79"/>
  <c r="BR37" i="79"/>
  <c r="BS37" i="79" s="1"/>
  <c r="BU37" i="79"/>
  <c r="BX37" i="79"/>
  <c r="BY37" i="79" s="1"/>
  <c r="CA37" i="79"/>
  <c r="CD37" i="79"/>
  <c r="CE37" i="79"/>
  <c r="CG37" i="79"/>
  <c r="CJ37" i="79"/>
  <c r="CK37" i="79"/>
  <c r="CM37" i="79"/>
  <c r="CP37" i="79"/>
  <c r="CQ37" i="79" s="1"/>
  <c r="CS37" i="79"/>
  <c r="CV37" i="79"/>
  <c r="AB38" i="79"/>
  <c r="AC38" i="79" s="1"/>
  <c r="AE38" i="79"/>
  <c r="AH38" i="79"/>
  <c r="AI38" i="79"/>
  <c r="AK38" i="79"/>
  <c r="AN38" i="79"/>
  <c r="AO38" i="79"/>
  <c r="AQ38" i="79"/>
  <c r="AT38" i="79"/>
  <c r="AU38" i="79"/>
  <c r="AW38" i="79"/>
  <c r="AZ38" i="79"/>
  <c r="BA38" i="79" s="1"/>
  <c r="BC38" i="79"/>
  <c r="BF38" i="79"/>
  <c r="BG38" i="79" s="1"/>
  <c r="BI38" i="79"/>
  <c r="BL38" i="79"/>
  <c r="BM38" i="79"/>
  <c r="BO38" i="79"/>
  <c r="BR38" i="79"/>
  <c r="BS38" i="79"/>
  <c r="BU38" i="79"/>
  <c r="BX38" i="79"/>
  <c r="BY38" i="79"/>
  <c r="CA38" i="79"/>
  <c r="CD38" i="79"/>
  <c r="CE38" i="79" s="1"/>
  <c r="CG38" i="79"/>
  <c r="CJ38" i="79"/>
  <c r="CK38" i="79" s="1"/>
  <c r="CM38" i="79"/>
  <c r="CP38" i="79"/>
  <c r="CQ38" i="79" s="1"/>
  <c r="CS38" i="79"/>
  <c r="CV38" i="79"/>
  <c r="AB39" i="79"/>
  <c r="AC39" i="79"/>
  <c r="AE39" i="79"/>
  <c r="AH39" i="79"/>
  <c r="AI39" i="79"/>
  <c r="AK39" i="79"/>
  <c r="AN39" i="79"/>
  <c r="AO39" i="79" s="1"/>
  <c r="AQ39" i="79"/>
  <c r="AT39" i="79"/>
  <c r="AU39" i="79" s="1"/>
  <c r="AW39" i="79"/>
  <c r="AZ39" i="79"/>
  <c r="BA39" i="79" s="1"/>
  <c r="BC39" i="79"/>
  <c r="BF39" i="79"/>
  <c r="BG39" i="79" s="1"/>
  <c r="BI39" i="79"/>
  <c r="BL39" i="79"/>
  <c r="BM39" i="79"/>
  <c r="BO39" i="79"/>
  <c r="BR39" i="79"/>
  <c r="BS39" i="79"/>
  <c r="BU39" i="79"/>
  <c r="BX39" i="79"/>
  <c r="BY39" i="79" s="1"/>
  <c r="CA39" i="79"/>
  <c r="CD39" i="79"/>
  <c r="CE39" i="79"/>
  <c r="CG39" i="79"/>
  <c r="CJ39" i="79"/>
  <c r="CK39" i="79"/>
  <c r="CM39" i="79"/>
  <c r="CP39" i="79"/>
  <c r="CQ39" i="79"/>
  <c r="CS39" i="79"/>
  <c r="CV39" i="79"/>
  <c r="AB40" i="79"/>
  <c r="AC40" i="79" s="1"/>
  <c r="AE40" i="79"/>
  <c r="AH40" i="79"/>
  <c r="AI40" i="79" s="1"/>
  <c r="AK40" i="79"/>
  <c r="AN40" i="79"/>
  <c r="AO40" i="79"/>
  <c r="AQ40" i="79"/>
  <c r="AT40" i="79"/>
  <c r="AU40" i="79"/>
  <c r="AW40" i="79"/>
  <c r="AZ40" i="79"/>
  <c r="BA40" i="79"/>
  <c r="BC40" i="79"/>
  <c r="BF40" i="79"/>
  <c r="BG40" i="79" s="1"/>
  <c r="BI40" i="79"/>
  <c r="BL40" i="79"/>
  <c r="BM40" i="79" s="1"/>
  <c r="BO40" i="79"/>
  <c r="BR40" i="79"/>
  <c r="BS40" i="79"/>
  <c r="BU40" i="79"/>
  <c r="BX40" i="79"/>
  <c r="BY40" i="79"/>
  <c r="CA40" i="79"/>
  <c r="CD40" i="79"/>
  <c r="CE40" i="79" s="1"/>
  <c r="CG40" i="79"/>
  <c r="CJ40" i="79"/>
  <c r="CK40" i="79" s="1"/>
  <c r="CM40" i="79"/>
  <c r="CP40" i="79"/>
  <c r="CQ40" i="79" s="1"/>
  <c r="CS40" i="79"/>
  <c r="CV40" i="79"/>
  <c r="AB41" i="79"/>
  <c r="AC41" i="79"/>
  <c r="AE41" i="79"/>
  <c r="AH41" i="79"/>
  <c r="AI41" i="79" s="1"/>
  <c r="AK41" i="79"/>
  <c r="AN41" i="79"/>
  <c r="AO41" i="79" s="1"/>
  <c r="AQ41" i="79"/>
  <c r="AT41" i="79"/>
  <c r="AU41" i="79" s="1"/>
  <c r="AW41" i="79"/>
  <c r="AZ41" i="79"/>
  <c r="BA41" i="79" s="1"/>
  <c r="BC41" i="79"/>
  <c r="BF41" i="79"/>
  <c r="BG41" i="79" s="1"/>
  <c r="BI41" i="79"/>
  <c r="BL41" i="79"/>
  <c r="BM41" i="79"/>
  <c r="BO41" i="79"/>
  <c r="BR41" i="79"/>
  <c r="BS41" i="79"/>
  <c r="BU41" i="79"/>
  <c r="BX41" i="79"/>
  <c r="BY41" i="79"/>
  <c r="CA41" i="79"/>
  <c r="CD41" i="79"/>
  <c r="CE41" i="79"/>
  <c r="CG41" i="79"/>
  <c r="CJ41" i="79"/>
  <c r="CK41" i="79" s="1"/>
  <c r="CM41" i="79"/>
  <c r="CP41" i="79"/>
  <c r="CQ41" i="79"/>
  <c r="CS41" i="79"/>
  <c r="CV41" i="79"/>
  <c r="AB42" i="79"/>
  <c r="AC42" i="79"/>
  <c r="AE42" i="79"/>
  <c r="AH42" i="79"/>
  <c r="AI42" i="79" s="1"/>
  <c r="AK42" i="79"/>
  <c r="AN42" i="79"/>
  <c r="AO42" i="79"/>
  <c r="AQ42" i="79"/>
  <c r="AT42" i="79"/>
  <c r="AU42" i="79" s="1"/>
  <c r="AW42" i="79"/>
  <c r="AZ42" i="79"/>
  <c r="BA42" i="79"/>
  <c r="BC42" i="79"/>
  <c r="BF42" i="79"/>
  <c r="BG42" i="79"/>
  <c r="BI42" i="79"/>
  <c r="BL42" i="79"/>
  <c r="BM42" i="79"/>
  <c r="BO42" i="79"/>
  <c r="BR42" i="79"/>
  <c r="BS42" i="79" s="1"/>
  <c r="BU42" i="79"/>
  <c r="BX42" i="79"/>
  <c r="BY42" i="79" s="1"/>
  <c r="CA42" i="79"/>
  <c r="CD42" i="79"/>
  <c r="CE42" i="79" s="1"/>
  <c r="CG42" i="79"/>
  <c r="CJ42" i="79"/>
  <c r="CK42" i="79"/>
  <c r="CM42" i="79"/>
  <c r="CP42" i="79"/>
  <c r="CQ42" i="79" s="1"/>
  <c r="CS42" i="79"/>
  <c r="CV42" i="79"/>
  <c r="AB43" i="79"/>
  <c r="AC43" i="79" s="1"/>
  <c r="AE43" i="79"/>
  <c r="AH43" i="79"/>
  <c r="AI43" i="79" s="1"/>
  <c r="AK43" i="79"/>
  <c r="AN43" i="79"/>
  <c r="AO43" i="79" s="1"/>
  <c r="AQ43" i="79"/>
  <c r="AT43" i="79"/>
  <c r="AU43" i="79"/>
  <c r="AW43" i="79"/>
  <c r="AZ43" i="79"/>
  <c r="BA43" i="79" s="1"/>
  <c r="BC43" i="79"/>
  <c r="BF43" i="79"/>
  <c r="BG43" i="79"/>
  <c r="BI43" i="79"/>
  <c r="BL43" i="79"/>
  <c r="BM43" i="79"/>
  <c r="BO43" i="79"/>
  <c r="BR43" i="79"/>
  <c r="BS43" i="79" s="1"/>
  <c r="BU43" i="79"/>
  <c r="BX43" i="79"/>
  <c r="BY43" i="79"/>
  <c r="CA43" i="79"/>
  <c r="CD43" i="79"/>
  <c r="CE43" i="79" s="1"/>
  <c r="CG43" i="79"/>
  <c r="CJ43" i="79"/>
  <c r="CK43" i="79"/>
  <c r="CM43" i="79"/>
  <c r="CP43" i="79"/>
  <c r="CQ43" i="79"/>
  <c r="CS43" i="79"/>
  <c r="CV43" i="79"/>
  <c r="AB13" i="79"/>
  <c r="AC13" i="79"/>
  <c r="AE13" i="79"/>
  <c r="AH13" i="79"/>
  <c r="AI13" i="79" s="1"/>
  <c r="AK13" i="79"/>
  <c r="AN13" i="79"/>
  <c r="AO13" i="79"/>
  <c r="AQ13" i="79"/>
  <c r="AT13" i="79"/>
  <c r="AU13" i="79"/>
  <c r="AW13" i="79"/>
  <c r="AZ13" i="79"/>
  <c r="BA13" i="79" s="1"/>
  <c r="BC13" i="79"/>
  <c r="BF13" i="79"/>
  <c r="BG13" i="79"/>
  <c r="BI13" i="79"/>
  <c r="BL13" i="79"/>
  <c r="BM13" i="79" s="1"/>
  <c r="BO13" i="79"/>
  <c r="BR13" i="79"/>
  <c r="BS13" i="79" s="1"/>
  <c r="BU13" i="79"/>
  <c r="BX13" i="79"/>
  <c r="BY13" i="79"/>
  <c r="CA13" i="79"/>
  <c r="CD13" i="79"/>
  <c r="CE13" i="79" s="1"/>
  <c r="CG13" i="79"/>
  <c r="CJ13" i="79"/>
  <c r="CK13" i="79" s="1"/>
  <c r="CM13" i="79"/>
  <c r="CP13" i="79"/>
  <c r="CQ13" i="79" s="1"/>
  <c r="CS13" i="79"/>
  <c r="CV13" i="79"/>
  <c r="AB14" i="79"/>
  <c r="AC14" i="79"/>
  <c r="AE14" i="79"/>
  <c r="AH14" i="79"/>
  <c r="AI14" i="79" s="1"/>
  <c r="AK14" i="79"/>
  <c r="AN14" i="79"/>
  <c r="AO14" i="79"/>
  <c r="AQ14" i="79"/>
  <c r="AT14" i="79"/>
  <c r="AU14" i="79" s="1"/>
  <c r="AW14" i="79"/>
  <c r="AZ14" i="79"/>
  <c r="BA14" i="79" s="1"/>
  <c r="BC14" i="79"/>
  <c r="BF14" i="79"/>
  <c r="BG14" i="79"/>
  <c r="BI14" i="79"/>
  <c r="BL14" i="79"/>
  <c r="BM14" i="79"/>
  <c r="BO14" i="79"/>
  <c r="BR14" i="79"/>
  <c r="BS14" i="79"/>
  <c r="BU14" i="79"/>
  <c r="BX14" i="79"/>
  <c r="BY14" i="79" s="1"/>
  <c r="CA14" i="79"/>
  <c r="CD14" i="79"/>
  <c r="CE14" i="79"/>
  <c r="CG14" i="79"/>
  <c r="CJ14" i="79"/>
  <c r="CK14" i="79"/>
  <c r="CM14" i="79"/>
  <c r="CP14" i="79"/>
  <c r="CQ14" i="79"/>
  <c r="CS14" i="79"/>
  <c r="CV14" i="79"/>
  <c r="AB15" i="79"/>
  <c r="AC15" i="79" s="1"/>
  <c r="AE15" i="79"/>
  <c r="AH15" i="79"/>
  <c r="AI15" i="79" s="1"/>
  <c r="AK15" i="79"/>
  <c r="AN15" i="79"/>
  <c r="AO15" i="79"/>
  <c r="AQ15" i="79"/>
  <c r="AT15" i="79"/>
  <c r="AU15" i="79"/>
  <c r="AW15" i="79"/>
  <c r="AZ15" i="79"/>
  <c r="BA15" i="79"/>
  <c r="BC15" i="79"/>
  <c r="BF15" i="79"/>
  <c r="BG15" i="79" s="1"/>
  <c r="BI15" i="79"/>
  <c r="BL15" i="79"/>
  <c r="BM15" i="79" s="1"/>
  <c r="BO15" i="79"/>
  <c r="BR15" i="79"/>
  <c r="BS15" i="79" s="1"/>
  <c r="BU15" i="79"/>
  <c r="BX15" i="79"/>
  <c r="BY15" i="79"/>
  <c r="CA15" i="79"/>
  <c r="CD15" i="79"/>
  <c r="CE15" i="79"/>
  <c r="CG15" i="79"/>
  <c r="CJ15" i="79"/>
  <c r="CK15" i="79"/>
  <c r="CM15" i="79"/>
  <c r="CP15" i="79"/>
  <c r="CQ15" i="79" s="1"/>
  <c r="CS15" i="79"/>
  <c r="CV15" i="79"/>
  <c r="AB16" i="79"/>
  <c r="AC16" i="79"/>
  <c r="AE16" i="79"/>
  <c r="AH16" i="79"/>
  <c r="AI16" i="79"/>
  <c r="AK16" i="79"/>
  <c r="AN16" i="79"/>
  <c r="AO16" i="79"/>
  <c r="AQ16" i="79"/>
  <c r="AT16" i="79"/>
  <c r="AU16" i="79" s="1"/>
  <c r="AW16" i="79"/>
  <c r="AZ16" i="79"/>
  <c r="BA16" i="79" s="1"/>
  <c r="BC16" i="79"/>
  <c r="BF16" i="79"/>
  <c r="BG16" i="79"/>
  <c r="BI16" i="79"/>
  <c r="BL16" i="79"/>
  <c r="BM16" i="79"/>
  <c r="BO16" i="79"/>
  <c r="BR16" i="79"/>
  <c r="BS16" i="79"/>
  <c r="BU16" i="79"/>
  <c r="BX16" i="79"/>
  <c r="BY16" i="79" s="1"/>
  <c r="CA16" i="79"/>
  <c r="CD16" i="79"/>
  <c r="CE16" i="79" s="1"/>
  <c r="CG16" i="79"/>
  <c r="CJ16" i="79"/>
  <c r="CK16" i="79"/>
  <c r="CM16" i="79"/>
  <c r="CP16" i="79"/>
  <c r="CQ16" i="79" s="1"/>
  <c r="CS16" i="79"/>
  <c r="CV16" i="79"/>
  <c r="AB17" i="79"/>
  <c r="AC17" i="79"/>
  <c r="AE17" i="79"/>
  <c r="AH17" i="79"/>
  <c r="AI17" i="79"/>
  <c r="AK17" i="79"/>
  <c r="AN17" i="79"/>
  <c r="AO17" i="79" s="1"/>
  <c r="AQ17" i="79"/>
  <c r="AT17" i="79"/>
  <c r="AU17" i="79" s="1"/>
  <c r="AW17" i="79"/>
  <c r="AZ17" i="79"/>
  <c r="BA17" i="79"/>
  <c r="BC17" i="79"/>
  <c r="BF17" i="79"/>
  <c r="BG17" i="79" s="1"/>
  <c r="BI17" i="79"/>
  <c r="BL17" i="79"/>
  <c r="BM17" i="79" s="1"/>
  <c r="BO17" i="79"/>
  <c r="BR17" i="79"/>
  <c r="BS17" i="79" s="1"/>
  <c r="BU17" i="79"/>
  <c r="BX17" i="79"/>
  <c r="BY17" i="79"/>
  <c r="CA17" i="79"/>
  <c r="CD17" i="79"/>
  <c r="CE17" i="79"/>
  <c r="CG17" i="79"/>
  <c r="CJ17" i="79"/>
  <c r="CK17" i="79"/>
  <c r="CM17" i="79"/>
  <c r="CP17" i="79"/>
  <c r="CQ17" i="79"/>
  <c r="CS17" i="79"/>
  <c r="CV17" i="79"/>
  <c r="AB18" i="79"/>
  <c r="AC18" i="79" s="1"/>
  <c r="AE18" i="79"/>
  <c r="AH18" i="79"/>
  <c r="AI18" i="79"/>
  <c r="AK18" i="79"/>
  <c r="AN18" i="79"/>
  <c r="AO18" i="79"/>
  <c r="AQ18" i="79"/>
  <c r="AT18" i="79"/>
  <c r="AU18" i="79"/>
  <c r="AW18" i="79"/>
  <c r="AZ18" i="79"/>
  <c r="BA18" i="79" s="1"/>
  <c r="BC18" i="79"/>
  <c r="BF18" i="79"/>
  <c r="BG18" i="79"/>
  <c r="BI18" i="79"/>
  <c r="BL18" i="79"/>
  <c r="BM18" i="79"/>
  <c r="BO18" i="79"/>
  <c r="BR18" i="79"/>
  <c r="BS18" i="79" s="1"/>
  <c r="BU18" i="79"/>
  <c r="BX18" i="79"/>
  <c r="BY18" i="79"/>
  <c r="CA18" i="79"/>
  <c r="CD18" i="79"/>
  <c r="CE18" i="79" s="1"/>
  <c r="CG18" i="79"/>
  <c r="CJ18" i="79"/>
  <c r="CK18" i="79" s="1"/>
  <c r="CM18" i="79"/>
  <c r="CP18" i="79"/>
  <c r="CQ18" i="79" s="1"/>
  <c r="CS18" i="79"/>
  <c r="CV18" i="79"/>
  <c r="AB19" i="79"/>
  <c r="AC19" i="79" s="1"/>
  <c r="AE19" i="79"/>
  <c r="AH19" i="79"/>
  <c r="AI19" i="79" s="1"/>
  <c r="AK19" i="79"/>
  <c r="AN19" i="79"/>
  <c r="AO19" i="79"/>
  <c r="AQ19" i="79"/>
  <c r="AT19" i="79"/>
  <c r="AU19" i="79" s="1"/>
  <c r="AW19" i="79"/>
  <c r="AZ19" i="79"/>
  <c r="BA19" i="79"/>
  <c r="BC19" i="79"/>
  <c r="BF19" i="79"/>
  <c r="BG19" i="79"/>
  <c r="BI19" i="79"/>
  <c r="BL19" i="79"/>
  <c r="BM19" i="79"/>
  <c r="BO19" i="79"/>
  <c r="BR19" i="79"/>
  <c r="BS19" i="79"/>
  <c r="BU19" i="79"/>
  <c r="BX19" i="79"/>
  <c r="BY19" i="79" s="1"/>
  <c r="CA19" i="79"/>
  <c r="CD19" i="79"/>
  <c r="CE19" i="79"/>
  <c r="CG19" i="79"/>
  <c r="CJ19" i="79"/>
  <c r="CK19" i="79" s="1"/>
  <c r="CM19" i="79"/>
  <c r="CP19" i="79"/>
  <c r="CQ19" i="79"/>
  <c r="CS19" i="79"/>
  <c r="CV19" i="79"/>
  <c r="AB20" i="79"/>
  <c r="AC20" i="79"/>
  <c r="AE20" i="79"/>
  <c r="AH20" i="79"/>
  <c r="AI20" i="79" s="1"/>
  <c r="AK20" i="79"/>
  <c r="AN20" i="79"/>
  <c r="AO20" i="79"/>
  <c r="AQ20" i="79"/>
  <c r="AT20" i="79"/>
  <c r="AU20" i="79"/>
  <c r="AW20" i="79"/>
  <c r="AZ20" i="79"/>
  <c r="BA20" i="79"/>
  <c r="BC20" i="79"/>
  <c r="BF20" i="79"/>
  <c r="BG20" i="79" s="1"/>
  <c r="BI20" i="79"/>
  <c r="BL20" i="79"/>
  <c r="BM20" i="79"/>
  <c r="BO20" i="79"/>
  <c r="BR20" i="79"/>
  <c r="BS20" i="79" s="1"/>
  <c r="BU20" i="79"/>
  <c r="BX20" i="79"/>
  <c r="BY20" i="79"/>
  <c r="CA20" i="79"/>
  <c r="CD20" i="79"/>
  <c r="CE20" i="79" s="1"/>
  <c r="CG20" i="79"/>
  <c r="CJ20" i="79"/>
  <c r="CK20" i="79"/>
  <c r="CM20" i="79"/>
  <c r="CP20" i="79"/>
  <c r="CQ20" i="79" s="1"/>
  <c r="CS20" i="79"/>
  <c r="CV20" i="79"/>
  <c r="AB12" i="88"/>
  <c r="AB13" i="88"/>
  <c r="AB14" i="88"/>
  <c r="AB12" i="69"/>
  <c r="AB13" i="69"/>
  <c r="AB14" i="69"/>
  <c r="AB15" i="69"/>
  <c r="AB16" i="69"/>
  <c r="CW17" i="79" l="1"/>
  <c r="CW44" i="79"/>
  <c r="CW32" i="79"/>
  <c r="CW20" i="79"/>
  <c r="CW36" i="79"/>
  <c r="CW14" i="79"/>
  <c r="CW26" i="79"/>
  <c r="CW41" i="79"/>
  <c r="CW15" i="79"/>
  <c r="CW39" i="79"/>
  <c r="CW40" i="79"/>
  <c r="CW24" i="79"/>
  <c r="CW27" i="79"/>
  <c r="CW18" i="79"/>
  <c r="CW33" i="79"/>
  <c r="CW28" i="79"/>
  <c r="CW21" i="79"/>
  <c r="CW23" i="79"/>
  <c r="CW13" i="79"/>
  <c r="CW43" i="79"/>
  <c r="CW42" i="79"/>
  <c r="CW31" i="79"/>
  <c r="CW22" i="79"/>
  <c r="CW35" i="79"/>
  <c r="CW37" i="79"/>
  <c r="CW16" i="79"/>
  <c r="CW30" i="79"/>
  <c r="CW38" i="79"/>
  <c r="CW29" i="79"/>
  <c r="CW19" i="79"/>
  <c r="CW34" i="79"/>
  <c r="CR17" i="89"/>
  <c r="BZ17" i="89"/>
  <c r="BT17" i="89"/>
  <c r="BN17" i="89"/>
  <c r="BH17" i="89"/>
  <c r="BB17" i="89"/>
  <c r="W17" i="89"/>
  <c r="V17" i="89"/>
  <c r="U17" i="89"/>
  <c r="T17" i="89"/>
  <c r="S17" i="89"/>
  <c r="R17" i="89"/>
  <c r="Q17" i="89"/>
  <c r="P17" i="89"/>
  <c r="O17" i="89"/>
  <c r="N17" i="89"/>
  <c r="M17" i="89"/>
  <c r="L17" i="89"/>
  <c r="CS16" i="89"/>
  <c r="CP16" i="89"/>
  <c r="CQ16" i="89" s="1"/>
  <c r="CL16" i="89"/>
  <c r="CJ16" i="89"/>
  <c r="CK16" i="89" s="1"/>
  <c r="CF16" i="89"/>
  <c r="CD16" i="89"/>
  <c r="CE16" i="89" s="1"/>
  <c r="CA16" i="89"/>
  <c r="BX16" i="89"/>
  <c r="BY16" i="89" s="1"/>
  <c r="BU16" i="89"/>
  <c r="BR16" i="89"/>
  <c r="BS16" i="89" s="1"/>
  <c r="BO16" i="89"/>
  <c r="BL16" i="89"/>
  <c r="BM16" i="89" s="1"/>
  <c r="BI16" i="89"/>
  <c r="BF16" i="89"/>
  <c r="BG16" i="89" s="1"/>
  <c r="BC16" i="89"/>
  <c r="AZ16" i="89"/>
  <c r="BA16" i="89" s="1"/>
  <c r="AV16" i="89"/>
  <c r="AW16" i="89" s="1"/>
  <c r="AP16" i="89"/>
  <c r="AN16" i="89"/>
  <c r="AO16" i="89" s="1"/>
  <c r="AJ16" i="89"/>
  <c r="AH16" i="89"/>
  <c r="AI16" i="89" s="1"/>
  <c r="AD16" i="89"/>
  <c r="AE16" i="89" s="1"/>
  <c r="CV15" i="89"/>
  <c r="CS15" i="89"/>
  <c r="CP15" i="89"/>
  <c r="CQ15" i="89" s="1"/>
  <c r="CM15" i="89"/>
  <c r="CJ15" i="89"/>
  <c r="CK15" i="89" s="1"/>
  <c r="CG15" i="89"/>
  <c r="CD15" i="89"/>
  <c r="CA15" i="89"/>
  <c r="BX15" i="89"/>
  <c r="BY15" i="89" s="1"/>
  <c r="BU15" i="89"/>
  <c r="BR15" i="89"/>
  <c r="BS15" i="89" s="1"/>
  <c r="BO15" i="89"/>
  <c r="BL15" i="89"/>
  <c r="BM15" i="89" s="1"/>
  <c r="BI15" i="89"/>
  <c r="BF15" i="89"/>
  <c r="BG15" i="89" s="1"/>
  <c r="BC15" i="89"/>
  <c r="AZ15" i="89"/>
  <c r="BA15" i="89" s="1"/>
  <c r="AW15" i="89"/>
  <c r="AT15" i="89"/>
  <c r="AU15" i="89" s="1"/>
  <c r="AQ15" i="89"/>
  <c r="AN15" i="89"/>
  <c r="AO15" i="89" s="1"/>
  <c r="AK15" i="89"/>
  <c r="AH15" i="89"/>
  <c r="AI15" i="89" s="1"/>
  <c r="AE15" i="89"/>
  <c r="AC15" i="89"/>
  <c r="CV14" i="89"/>
  <c r="CS14" i="89"/>
  <c r="CP14" i="89"/>
  <c r="CQ14" i="89" s="1"/>
  <c r="CM14" i="89"/>
  <c r="CJ14" i="89"/>
  <c r="CK14" i="89" s="1"/>
  <c r="CG14" i="89"/>
  <c r="CD14" i="89"/>
  <c r="CE14" i="89" s="1"/>
  <c r="CA14" i="89"/>
  <c r="BX14" i="89"/>
  <c r="BY14" i="89" s="1"/>
  <c r="BU14" i="89"/>
  <c r="BR14" i="89"/>
  <c r="BS14" i="89" s="1"/>
  <c r="BO14" i="89"/>
  <c r="BL14" i="89"/>
  <c r="BM14" i="89" s="1"/>
  <c r="BI14" i="89"/>
  <c r="BF14" i="89"/>
  <c r="BC14" i="89"/>
  <c r="AZ14" i="89"/>
  <c r="BA14" i="89" s="1"/>
  <c r="AW14" i="89"/>
  <c r="AT14" i="89"/>
  <c r="AU14" i="89" s="1"/>
  <c r="AQ14" i="89"/>
  <c r="AN14" i="89"/>
  <c r="AO14" i="89" s="1"/>
  <c r="AK14" i="89"/>
  <c r="AH14" i="89"/>
  <c r="AI14" i="89" s="1"/>
  <c r="AE14" i="89"/>
  <c r="AC14" i="89"/>
  <c r="CV13" i="89"/>
  <c r="CS13" i="89"/>
  <c r="CP13" i="89"/>
  <c r="CQ13" i="89" s="1"/>
  <c r="CM13" i="89"/>
  <c r="CJ13" i="89"/>
  <c r="CK13" i="89" s="1"/>
  <c r="CG13" i="89"/>
  <c r="CD13" i="89"/>
  <c r="CE13" i="89" s="1"/>
  <c r="CA13" i="89"/>
  <c r="BX13" i="89"/>
  <c r="BY13" i="89" s="1"/>
  <c r="BU13" i="89"/>
  <c r="BR13" i="89"/>
  <c r="BO13" i="89"/>
  <c r="BL13" i="89"/>
  <c r="BI13" i="89"/>
  <c r="BF13" i="89"/>
  <c r="BG13" i="89" s="1"/>
  <c r="BC13" i="89"/>
  <c r="AZ13" i="89"/>
  <c r="AW13" i="89"/>
  <c r="AT13" i="89"/>
  <c r="AU13" i="89" s="1"/>
  <c r="AQ13" i="89"/>
  <c r="AN13" i="89"/>
  <c r="AO13" i="89" s="1"/>
  <c r="AK13" i="89"/>
  <c r="AH13" i="89"/>
  <c r="AI13" i="89" s="1"/>
  <c r="AE13" i="89"/>
  <c r="AC13" i="89"/>
  <c r="CV12" i="89"/>
  <c r="CS12" i="89"/>
  <c r="CP12" i="89"/>
  <c r="CM12" i="89"/>
  <c r="CJ12" i="89"/>
  <c r="CG12" i="89"/>
  <c r="CD12" i="89"/>
  <c r="CE12" i="89" s="1"/>
  <c r="CA12" i="89"/>
  <c r="BX12" i="89"/>
  <c r="BU12" i="89"/>
  <c r="BR12" i="89"/>
  <c r="BS12" i="89" s="1"/>
  <c r="BO12" i="89"/>
  <c r="BL12" i="89"/>
  <c r="BM12" i="89" s="1"/>
  <c r="BI12" i="89"/>
  <c r="BF12" i="89"/>
  <c r="BC12" i="89"/>
  <c r="AZ12" i="89"/>
  <c r="BA12" i="89" s="1"/>
  <c r="AW12" i="89"/>
  <c r="AT12" i="89"/>
  <c r="AU12" i="89" s="1"/>
  <c r="AQ12" i="89"/>
  <c r="AN12" i="89"/>
  <c r="AO12" i="89" s="1"/>
  <c r="AK12" i="89"/>
  <c r="AH12" i="89"/>
  <c r="AE12" i="89"/>
  <c r="CR15" i="88"/>
  <c r="CF15" i="88"/>
  <c r="BZ15" i="88"/>
  <c r="BT15" i="88"/>
  <c r="BN15" i="88"/>
  <c r="BH15" i="88"/>
  <c r="BB15" i="88"/>
  <c r="W15" i="88"/>
  <c r="V15" i="88"/>
  <c r="U15" i="88"/>
  <c r="T15" i="88"/>
  <c r="S15" i="88"/>
  <c r="R15" i="88"/>
  <c r="Q15" i="88"/>
  <c r="P15" i="88"/>
  <c r="O15" i="88"/>
  <c r="N15" i="88"/>
  <c r="M15" i="88"/>
  <c r="L15" i="88"/>
  <c r="CL15" i="88"/>
  <c r="AJ15" i="88"/>
  <c r="AD15" i="88"/>
  <c r="CV14" i="88"/>
  <c r="CS14" i="88"/>
  <c r="CP14" i="88"/>
  <c r="CQ14" i="88" s="1"/>
  <c r="CM14" i="88"/>
  <c r="CJ14" i="88"/>
  <c r="CK14" i="88" s="1"/>
  <c r="CG14" i="88"/>
  <c r="CD14" i="88"/>
  <c r="CE14" i="88" s="1"/>
  <c r="CA14" i="88"/>
  <c r="BX14" i="88"/>
  <c r="BY14" i="88" s="1"/>
  <c r="BU14" i="88"/>
  <c r="BR14" i="88"/>
  <c r="BS14" i="88" s="1"/>
  <c r="BO14" i="88"/>
  <c r="BL14" i="88"/>
  <c r="BM14" i="88" s="1"/>
  <c r="BI14" i="88"/>
  <c r="BF14" i="88"/>
  <c r="BC14" i="88"/>
  <c r="AZ14" i="88"/>
  <c r="BA14" i="88" s="1"/>
  <c r="AW14" i="88"/>
  <c r="AT14" i="88"/>
  <c r="AU14" i="88" s="1"/>
  <c r="AQ14" i="88"/>
  <c r="AN14" i="88"/>
  <c r="AO14" i="88" s="1"/>
  <c r="AK14" i="88"/>
  <c r="AH14" i="88"/>
  <c r="AI14" i="88" s="1"/>
  <c r="AE14" i="88"/>
  <c r="AC14" i="88"/>
  <c r="CV13" i="88"/>
  <c r="CS13" i="88"/>
  <c r="CP13" i="88"/>
  <c r="CQ13" i="88" s="1"/>
  <c r="CM13" i="88"/>
  <c r="CJ13" i="88"/>
  <c r="CK13" i="88" s="1"/>
  <c r="CG13" i="88"/>
  <c r="CD13" i="88"/>
  <c r="CE13" i="88" s="1"/>
  <c r="CA13" i="88"/>
  <c r="BX13" i="88"/>
  <c r="BY13" i="88" s="1"/>
  <c r="BU13" i="88"/>
  <c r="BR13" i="88"/>
  <c r="BS13" i="88" s="1"/>
  <c r="BO13" i="88"/>
  <c r="BL13" i="88"/>
  <c r="BM13" i="88" s="1"/>
  <c r="BI13" i="88"/>
  <c r="BF13" i="88"/>
  <c r="BG13" i="88" s="1"/>
  <c r="BC13" i="88"/>
  <c r="AZ13" i="88"/>
  <c r="AW13" i="88"/>
  <c r="AT13" i="88"/>
  <c r="AQ13" i="88"/>
  <c r="AN13" i="88"/>
  <c r="AO13" i="88" s="1"/>
  <c r="AK13" i="88"/>
  <c r="AH13" i="88"/>
  <c r="AI13" i="88" s="1"/>
  <c r="AE13" i="88"/>
  <c r="AC13" i="88"/>
  <c r="CV12" i="88"/>
  <c r="CS12" i="88"/>
  <c r="CP12" i="88"/>
  <c r="CM12" i="88"/>
  <c r="CJ12" i="88"/>
  <c r="CG12" i="88"/>
  <c r="CD12" i="88"/>
  <c r="CE12" i="88" s="1"/>
  <c r="CA12" i="88"/>
  <c r="BX12" i="88"/>
  <c r="BU12" i="88"/>
  <c r="BR12" i="88"/>
  <c r="BS12" i="88" s="1"/>
  <c r="BO12" i="88"/>
  <c r="BL12" i="88"/>
  <c r="BM12" i="88" s="1"/>
  <c r="BI12" i="88"/>
  <c r="BF12" i="88"/>
  <c r="BC12" i="88"/>
  <c r="AZ12" i="88"/>
  <c r="BA12" i="88" s="1"/>
  <c r="AW12" i="88"/>
  <c r="AT12" i="88"/>
  <c r="AU12" i="88" s="1"/>
  <c r="AQ12" i="88"/>
  <c r="AN12" i="88"/>
  <c r="AO12" i="88" s="1"/>
  <c r="AK12" i="88"/>
  <c r="AH12" i="88"/>
  <c r="AE12" i="88"/>
  <c r="W41" i="87"/>
  <c r="V41" i="87"/>
  <c r="U41" i="87"/>
  <c r="T41" i="87"/>
  <c r="S41" i="87"/>
  <c r="R41" i="87"/>
  <c r="Q41" i="87"/>
  <c r="P41" i="87"/>
  <c r="O41" i="87"/>
  <c r="N41" i="87"/>
  <c r="M41" i="87"/>
  <c r="L41" i="87"/>
  <c r="CR17" i="87"/>
  <c r="CR41" i="87" s="1"/>
  <c r="CL17" i="87"/>
  <c r="CF17" i="87"/>
  <c r="CF41" i="87" s="1"/>
  <c r="BZ17" i="87"/>
  <c r="CA17" i="87" s="1"/>
  <c r="BT17" i="87"/>
  <c r="BT41" i="87" s="1"/>
  <c r="BN17" i="87"/>
  <c r="BO17" i="87" s="1"/>
  <c r="BH17" i="87"/>
  <c r="BI17" i="87" s="1"/>
  <c r="BB17" i="87"/>
  <c r="BB41" i="87" s="1"/>
  <c r="AV17" i="87"/>
  <c r="AP17" i="87"/>
  <c r="AP41" i="87" s="1"/>
  <c r="AJ17" i="87"/>
  <c r="AK17" i="87" s="1"/>
  <c r="AD17" i="87"/>
  <c r="AD41" i="87" s="1"/>
  <c r="CV16" i="87"/>
  <c r="CS16" i="87"/>
  <c r="CP16" i="87"/>
  <c r="CQ16" i="87" s="1"/>
  <c r="CM16" i="87"/>
  <c r="CJ16" i="87"/>
  <c r="CG16" i="87"/>
  <c r="CD16" i="87"/>
  <c r="CE16" i="87" s="1"/>
  <c r="CA16" i="87"/>
  <c r="BX16" i="87"/>
  <c r="BY16" i="87" s="1"/>
  <c r="BU16" i="87"/>
  <c r="BR16" i="87"/>
  <c r="BS16" i="87" s="1"/>
  <c r="BO16" i="87"/>
  <c r="BL16" i="87"/>
  <c r="BM16" i="87" s="1"/>
  <c r="BI16" i="87"/>
  <c r="BF16" i="87"/>
  <c r="BG16" i="87" s="1"/>
  <c r="BC16" i="87"/>
  <c r="AZ16" i="87"/>
  <c r="BA16" i="87" s="1"/>
  <c r="AW16" i="87"/>
  <c r="AT16" i="87"/>
  <c r="AU16" i="87" s="1"/>
  <c r="AQ16" i="87"/>
  <c r="AN16" i="87"/>
  <c r="AO16" i="87" s="1"/>
  <c r="AK16" i="87"/>
  <c r="AH16" i="87"/>
  <c r="AI16" i="87" s="1"/>
  <c r="AE16" i="87"/>
  <c r="AB16" i="87"/>
  <c r="AC16" i="87" s="1"/>
  <c r="CV11" i="87"/>
  <c r="CS11" i="87"/>
  <c r="CP11" i="87"/>
  <c r="CQ11" i="87" s="1"/>
  <c r="CM11" i="87"/>
  <c r="CJ11" i="87"/>
  <c r="CK11" i="87" s="1"/>
  <c r="CG11" i="87"/>
  <c r="CD11" i="87"/>
  <c r="CE11" i="87" s="1"/>
  <c r="CA11" i="87"/>
  <c r="BX11" i="87"/>
  <c r="BY11" i="87" s="1"/>
  <c r="BU11" i="87"/>
  <c r="BR11" i="87"/>
  <c r="BS11" i="87" s="1"/>
  <c r="BO11" i="87"/>
  <c r="BL11" i="87"/>
  <c r="BM11" i="87" s="1"/>
  <c r="BI11" i="87"/>
  <c r="BF11" i="87"/>
  <c r="BG11" i="87" s="1"/>
  <c r="BC11" i="87"/>
  <c r="AZ11" i="87"/>
  <c r="BA11" i="87" s="1"/>
  <c r="AW11" i="87"/>
  <c r="AT11" i="87"/>
  <c r="AU11" i="87" s="1"/>
  <c r="AQ11" i="87"/>
  <c r="AN11" i="87"/>
  <c r="AO11" i="87" s="1"/>
  <c r="AK11" i="87"/>
  <c r="AH11" i="87"/>
  <c r="AI11" i="87" s="1"/>
  <c r="AE11" i="87"/>
  <c r="AB11" i="87"/>
  <c r="AC11" i="87" s="1"/>
  <c r="CV10" i="87"/>
  <c r="CS10" i="87"/>
  <c r="CP10" i="87"/>
  <c r="CQ10" i="87" s="1"/>
  <c r="CM10" i="87"/>
  <c r="CJ10" i="87"/>
  <c r="CK10" i="87" s="1"/>
  <c r="CG10" i="87"/>
  <c r="CD10" i="87"/>
  <c r="CE10" i="87" s="1"/>
  <c r="CA10" i="87"/>
  <c r="BX10" i="87"/>
  <c r="BY10" i="87" s="1"/>
  <c r="BU10" i="87"/>
  <c r="BR10" i="87"/>
  <c r="BS10" i="87" s="1"/>
  <c r="BO10" i="87"/>
  <c r="BL10" i="87"/>
  <c r="BM10" i="87" s="1"/>
  <c r="BI10" i="87"/>
  <c r="BF10" i="87"/>
  <c r="BG10" i="87" s="1"/>
  <c r="BC10" i="87"/>
  <c r="AZ10" i="87"/>
  <c r="BA10" i="87" s="1"/>
  <c r="AW10" i="87"/>
  <c r="AT10" i="87"/>
  <c r="AU10" i="87" s="1"/>
  <c r="AQ10" i="87"/>
  <c r="AN10" i="87"/>
  <c r="AO10" i="87" s="1"/>
  <c r="AK10" i="87"/>
  <c r="AH10" i="87"/>
  <c r="AI10" i="87" s="1"/>
  <c r="AE10" i="87"/>
  <c r="AB10" i="87"/>
  <c r="CV9" i="87"/>
  <c r="CS9" i="87"/>
  <c r="CP9" i="87"/>
  <c r="CM9" i="87"/>
  <c r="CJ9" i="87"/>
  <c r="CG9" i="87"/>
  <c r="CD9" i="87"/>
  <c r="CA9" i="87"/>
  <c r="BX9" i="87"/>
  <c r="BY9" i="87" s="1"/>
  <c r="BU9" i="87"/>
  <c r="BR9" i="87"/>
  <c r="BO9" i="87"/>
  <c r="BL9" i="87"/>
  <c r="BM9" i="87" s="1"/>
  <c r="BI9" i="87"/>
  <c r="BF9" i="87"/>
  <c r="BG9" i="87" s="1"/>
  <c r="BC9" i="87"/>
  <c r="AZ9" i="87"/>
  <c r="AW9" i="87"/>
  <c r="AT9" i="87"/>
  <c r="AQ9" i="87"/>
  <c r="AN9" i="87"/>
  <c r="AK9" i="87"/>
  <c r="AH9" i="87"/>
  <c r="AE9" i="87"/>
  <c r="AB9" i="87"/>
  <c r="CR14" i="85"/>
  <c r="CF14" i="85"/>
  <c r="BZ14" i="85"/>
  <c r="BT14" i="85"/>
  <c r="BN14" i="85"/>
  <c r="BH14" i="85"/>
  <c r="BB14" i="85"/>
  <c r="W14" i="85"/>
  <c r="V14" i="85"/>
  <c r="U14" i="85"/>
  <c r="T14" i="85"/>
  <c r="S14" i="85"/>
  <c r="R14" i="85"/>
  <c r="Q14" i="85"/>
  <c r="P14" i="85"/>
  <c r="O14" i="85"/>
  <c r="N14" i="85"/>
  <c r="M14" i="85"/>
  <c r="L14" i="85"/>
  <c r="AJ14" i="85"/>
  <c r="CV13" i="85"/>
  <c r="CS13" i="85"/>
  <c r="CP13" i="85"/>
  <c r="CQ13" i="85" s="1"/>
  <c r="CM13" i="85"/>
  <c r="CJ13" i="85"/>
  <c r="CK13" i="85" s="1"/>
  <c r="CG13" i="85"/>
  <c r="CD13" i="85"/>
  <c r="CE13" i="85" s="1"/>
  <c r="CA13" i="85"/>
  <c r="BX13" i="85"/>
  <c r="BY13" i="85" s="1"/>
  <c r="BU13" i="85"/>
  <c r="BR13" i="85"/>
  <c r="BS13" i="85" s="1"/>
  <c r="BO13" i="85"/>
  <c r="BL13" i="85"/>
  <c r="BI13" i="85"/>
  <c r="BF13" i="85"/>
  <c r="BG13" i="85" s="1"/>
  <c r="BC13" i="85"/>
  <c r="AZ13" i="85"/>
  <c r="AW13" i="85"/>
  <c r="AT13" i="85"/>
  <c r="AU13" i="85" s="1"/>
  <c r="AQ13" i="85"/>
  <c r="AN13" i="85"/>
  <c r="AO13" i="85" s="1"/>
  <c r="AK13" i="85"/>
  <c r="AH13" i="85"/>
  <c r="AI13" i="85" s="1"/>
  <c r="AE13" i="85"/>
  <c r="AB13" i="85"/>
  <c r="AC13" i="85" s="1"/>
  <c r="CV12" i="85"/>
  <c r="CS12" i="85"/>
  <c r="CP12" i="85"/>
  <c r="CM12" i="85"/>
  <c r="CJ12" i="85"/>
  <c r="CG12" i="85"/>
  <c r="CD12" i="85"/>
  <c r="CA12" i="85"/>
  <c r="BX12" i="85"/>
  <c r="BU12" i="85"/>
  <c r="BR12" i="85"/>
  <c r="BS12" i="85" s="1"/>
  <c r="BO12" i="85"/>
  <c r="BL12" i="85"/>
  <c r="BM12" i="85" s="1"/>
  <c r="BI12" i="85"/>
  <c r="BF12" i="85"/>
  <c r="BC12" i="85"/>
  <c r="AZ12" i="85"/>
  <c r="BA12" i="85" s="1"/>
  <c r="AW12" i="85"/>
  <c r="AT12" i="85"/>
  <c r="AU12" i="85" s="1"/>
  <c r="AQ12" i="85"/>
  <c r="AN12" i="85"/>
  <c r="AO12" i="85" s="1"/>
  <c r="AK12" i="85"/>
  <c r="AH12" i="85"/>
  <c r="AE12" i="85"/>
  <c r="AB12" i="85"/>
  <c r="CR16" i="83"/>
  <c r="CF16" i="83"/>
  <c r="BZ16" i="83"/>
  <c r="BT16" i="83"/>
  <c r="BN16" i="83"/>
  <c r="BH16" i="83"/>
  <c r="BB16" i="83"/>
  <c r="AV16" i="83"/>
  <c r="W16" i="83"/>
  <c r="V16" i="83"/>
  <c r="U16" i="83"/>
  <c r="T16" i="83"/>
  <c r="S16" i="83"/>
  <c r="R16" i="83"/>
  <c r="Q16" i="83"/>
  <c r="P16" i="83"/>
  <c r="O16" i="83"/>
  <c r="N16" i="83"/>
  <c r="M16" i="83"/>
  <c r="L16" i="83"/>
  <c r="AP16" i="83"/>
  <c r="AJ16" i="83"/>
  <c r="AD16" i="83"/>
  <c r="CV15" i="83"/>
  <c r="CS15" i="83"/>
  <c r="CP15" i="83"/>
  <c r="CQ15" i="83" s="1"/>
  <c r="CM15" i="83"/>
  <c r="CJ15" i="83"/>
  <c r="CK15" i="83" s="1"/>
  <c r="CG15" i="83"/>
  <c r="CD15" i="83"/>
  <c r="CE15" i="83" s="1"/>
  <c r="CA15" i="83"/>
  <c r="BX15" i="83"/>
  <c r="BY15" i="83" s="1"/>
  <c r="BU15" i="83"/>
  <c r="BR15" i="83"/>
  <c r="BS15" i="83" s="1"/>
  <c r="BO15" i="83"/>
  <c r="BL15" i="83"/>
  <c r="BM15" i="83" s="1"/>
  <c r="BI15" i="83"/>
  <c r="BF15" i="83"/>
  <c r="BG15" i="83" s="1"/>
  <c r="BC15" i="83"/>
  <c r="AZ15" i="83"/>
  <c r="BA15" i="83" s="1"/>
  <c r="AW15" i="83"/>
  <c r="AT15" i="83"/>
  <c r="AU15" i="83" s="1"/>
  <c r="AQ15" i="83"/>
  <c r="AN15" i="83"/>
  <c r="AO15" i="83" s="1"/>
  <c r="AK15" i="83"/>
  <c r="AH15" i="83"/>
  <c r="AI15" i="83" s="1"/>
  <c r="AE15" i="83"/>
  <c r="AB15" i="83"/>
  <c r="AC15" i="83" s="1"/>
  <c r="CV14" i="83"/>
  <c r="CS14" i="83"/>
  <c r="CP14" i="83"/>
  <c r="CQ14" i="83" s="1"/>
  <c r="CM14" i="83"/>
  <c r="CJ14" i="83"/>
  <c r="CK14" i="83" s="1"/>
  <c r="CG14" i="83"/>
  <c r="CD14" i="83"/>
  <c r="CE14" i="83" s="1"/>
  <c r="CA14" i="83"/>
  <c r="BX14" i="83"/>
  <c r="BY14" i="83" s="1"/>
  <c r="BU14" i="83"/>
  <c r="BR14" i="83"/>
  <c r="BS14" i="83" s="1"/>
  <c r="BO14" i="83"/>
  <c r="BL14" i="83"/>
  <c r="BM14" i="83" s="1"/>
  <c r="BI14" i="83"/>
  <c r="BF14" i="83"/>
  <c r="BC14" i="83"/>
  <c r="AZ14" i="83"/>
  <c r="BA14" i="83" s="1"/>
  <c r="AW14" i="83"/>
  <c r="AT14" i="83"/>
  <c r="AU14" i="83" s="1"/>
  <c r="AQ14" i="83"/>
  <c r="AN14" i="83"/>
  <c r="AO14" i="83" s="1"/>
  <c r="AK14" i="83"/>
  <c r="AH14" i="83"/>
  <c r="AI14" i="83" s="1"/>
  <c r="AE14" i="83"/>
  <c r="AB14" i="83"/>
  <c r="AC14" i="83" s="1"/>
  <c r="CV13" i="83"/>
  <c r="CS13" i="83"/>
  <c r="CP13" i="83"/>
  <c r="CM13" i="83"/>
  <c r="CJ13" i="83"/>
  <c r="CK13" i="83" s="1"/>
  <c r="CG13" i="83"/>
  <c r="CD13" i="83"/>
  <c r="CE13" i="83" s="1"/>
  <c r="CA13" i="83"/>
  <c r="BX13" i="83"/>
  <c r="BY13" i="83" s="1"/>
  <c r="BU13" i="83"/>
  <c r="BR13" i="83"/>
  <c r="BS13" i="83" s="1"/>
  <c r="BO13" i="83"/>
  <c r="BL13" i="83"/>
  <c r="BM13" i="83" s="1"/>
  <c r="BI13" i="83"/>
  <c r="BF13" i="83"/>
  <c r="BG13" i="83" s="1"/>
  <c r="BC13" i="83"/>
  <c r="AZ13" i="83"/>
  <c r="BA13" i="83" s="1"/>
  <c r="AW13" i="83"/>
  <c r="AT13" i="83"/>
  <c r="AU13" i="83" s="1"/>
  <c r="AQ13" i="83"/>
  <c r="AN13" i="83"/>
  <c r="AO13" i="83" s="1"/>
  <c r="AK13" i="83"/>
  <c r="AH13" i="83"/>
  <c r="AI13" i="83" s="1"/>
  <c r="AE13" i="83"/>
  <c r="AB13" i="83"/>
  <c r="AC13" i="83" s="1"/>
  <c r="CV12" i="83"/>
  <c r="CS12" i="83"/>
  <c r="CP12" i="83"/>
  <c r="CQ12" i="83" s="1"/>
  <c r="CM12" i="83"/>
  <c r="CJ12" i="83"/>
  <c r="CG12" i="83"/>
  <c r="CD12" i="83"/>
  <c r="CA12" i="83"/>
  <c r="BX12" i="83"/>
  <c r="BU12" i="83"/>
  <c r="BR12" i="83"/>
  <c r="BS12" i="83" s="1"/>
  <c r="BO12" i="83"/>
  <c r="BL12" i="83"/>
  <c r="BM12" i="83" s="1"/>
  <c r="BI12" i="83"/>
  <c r="BF12" i="83"/>
  <c r="BG12" i="83" s="1"/>
  <c r="BC12" i="83"/>
  <c r="AZ12" i="83"/>
  <c r="BA12" i="83" s="1"/>
  <c r="AW12" i="83"/>
  <c r="AT12" i="83"/>
  <c r="AU12" i="83" s="1"/>
  <c r="AQ12" i="83"/>
  <c r="AN12" i="83"/>
  <c r="AK12" i="83"/>
  <c r="AH12" i="83"/>
  <c r="AE12" i="83"/>
  <c r="AB12" i="83"/>
  <c r="CR17" i="82"/>
  <c r="CF17" i="82"/>
  <c r="BZ17" i="82"/>
  <c r="BT17" i="82"/>
  <c r="BN17" i="82"/>
  <c r="BH17" i="82"/>
  <c r="BB17" i="82"/>
  <c r="W17" i="82"/>
  <c r="V17" i="82"/>
  <c r="U17" i="82"/>
  <c r="T17" i="82"/>
  <c r="S17" i="82"/>
  <c r="R17" i="82"/>
  <c r="Q17" i="82"/>
  <c r="P17" i="82"/>
  <c r="O17" i="82"/>
  <c r="N17" i="82"/>
  <c r="M17" i="82"/>
  <c r="L17" i="82"/>
  <c r="AP17" i="82"/>
  <c r="AJ17" i="82"/>
  <c r="CV16" i="82"/>
  <c r="CS16" i="82"/>
  <c r="CP16" i="82"/>
  <c r="CQ16" i="82" s="1"/>
  <c r="CM16" i="82"/>
  <c r="CJ16" i="82"/>
  <c r="CK16" i="82" s="1"/>
  <c r="CG16" i="82"/>
  <c r="CD16" i="82"/>
  <c r="CE16" i="82" s="1"/>
  <c r="CA16" i="82"/>
  <c r="BX16" i="82"/>
  <c r="BY16" i="82" s="1"/>
  <c r="BU16" i="82"/>
  <c r="BR16" i="82"/>
  <c r="BS16" i="82" s="1"/>
  <c r="BO16" i="82"/>
  <c r="BL16" i="82"/>
  <c r="BM16" i="82" s="1"/>
  <c r="BI16" i="82"/>
  <c r="BG16" i="82"/>
  <c r="BF16" i="82"/>
  <c r="BC16" i="82"/>
  <c r="AZ16" i="82"/>
  <c r="BA16" i="82" s="1"/>
  <c r="AW16" i="82"/>
  <c r="AT16" i="82"/>
  <c r="AU16" i="82" s="1"/>
  <c r="AQ16" i="82"/>
  <c r="AN16" i="82"/>
  <c r="AO16" i="82" s="1"/>
  <c r="AK16" i="82"/>
  <c r="AH16" i="82"/>
  <c r="AI16" i="82" s="1"/>
  <c r="AE16" i="82"/>
  <c r="AB16" i="82"/>
  <c r="AC16" i="82" s="1"/>
  <c r="CV15" i="82"/>
  <c r="CS15" i="82"/>
  <c r="CP15" i="82"/>
  <c r="CQ15" i="82" s="1"/>
  <c r="CM15" i="82"/>
  <c r="CJ15" i="82"/>
  <c r="CK15" i="82" s="1"/>
  <c r="CG15" i="82"/>
  <c r="CD15" i="82"/>
  <c r="CD17" i="82" s="1"/>
  <c r="CA15" i="82"/>
  <c r="BX15" i="82"/>
  <c r="BY15" i="82" s="1"/>
  <c r="BU15" i="82"/>
  <c r="BS15" i="82"/>
  <c r="BR15" i="82"/>
  <c r="BO15" i="82"/>
  <c r="BL15" i="82"/>
  <c r="BM15" i="82" s="1"/>
  <c r="BI15" i="82"/>
  <c r="BF15" i="82"/>
  <c r="BG15" i="82" s="1"/>
  <c r="BC15" i="82"/>
  <c r="AZ15" i="82"/>
  <c r="BA15" i="82" s="1"/>
  <c r="AW15" i="82"/>
  <c r="AT15" i="82"/>
  <c r="AU15" i="82" s="1"/>
  <c r="AQ15" i="82"/>
  <c r="AN15" i="82"/>
  <c r="AO15" i="82" s="1"/>
  <c r="AK15" i="82"/>
  <c r="AH15" i="82"/>
  <c r="AI15" i="82" s="1"/>
  <c r="AE15" i="82"/>
  <c r="AB15" i="82"/>
  <c r="AC15" i="82" s="1"/>
  <c r="CV14" i="82"/>
  <c r="CS14" i="82"/>
  <c r="CP14" i="82"/>
  <c r="CQ14" i="82" s="1"/>
  <c r="CM14" i="82"/>
  <c r="CJ14" i="82"/>
  <c r="CK14" i="82" s="1"/>
  <c r="CG14" i="82"/>
  <c r="CD14" i="82"/>
  <c r="CE14" i="82" s="1"/>
  <c r="CA14" i="82"/>
  <c r="BX14" i="82"/>
  <c r="BY14" i="82" s="1"/>
  <c r="BU14" i="82"/>
  <c r="BS14" i="82"/>
  <c r="BR14" i="82"/>
  <c r="BO14" i="82"/>
  <c r="BL14" i="82"/>
  <c r="BM14" i="82" s="1"/>
  <c r="BI14" i="82"/>
  <c r="BF14" i="82"/>
  <c r="BC14" i="82"/>
  <c r="AZ14" i="82"/>
  <c r="AW14" i="82"/>
  <c r="AT14" i="82"/>
  <c r="AU14" i="82" s="1"/>
  <c r="AQ14" i="82"/>
  <c r="AN14" i="82"/>
  <c r="AO14" i="82" s="1"/>
  <c r="AK14" i="82"/>
  <c r="AH14" i="82"/>
  <c r="AI14" i="82" s="1"/>
  <c r="AE14" i="82"/>
  <c r="AB14" i="82"/>
  <c r="AC14" i="82" s="1"/>
  <c r="CV13" i="82"/>
  <c r="CS13" i="82"/>
  <c r="CP13" i="82"/>
  <c r="CM13" i="82"/>
  <c r="CJ13" i="82"/>
  <c r="CK13" i="82" s="1"/>
  <c r="CG13" i="82"/>
  <c r="CD13" i="82"/>
  <c r="CE13" i="82" s="1"/>
  <c r="CA13" i="82"/>
  <c r="BX13" i="82"/>
  <c r="BY13" i="82" s="1"/>
  <c r="BU13" i="82"/>
  <c r="BR13" i="82"/>
  <c r="BS13" i="82" s="1"/>
  <c r="BO13" i="82"/>
  <c r="BL13" i="82"/>
  <c r="BI13" i="82"/>
  <c r="BF13" i="82"/>
  <c r="BG13" i="82" s="1"/>
  <c r="BC13" i="82"/>
  <c r="AZ13" i="82"/>
  <c r="BA13" i="82" s="1"/>
  <c r="AW13" i="82"/>
  <c r="AT13" i="82"/>
  <c r="AU13" i="82" s="1"/>
  <c r="AQ13" i="82"/>
  <c r="AN13" i="82"/>
  <c r="AO13" i="82" s="1"/>
  <c r="AK13" i="82"/>
  <c r="AH13" i="82"/>
  <c r="AI13" i="82" s="1"/>
  <c r="AE13" i="82"/>
  <c r="AB13" i="82"/>
  <c r="AC13" i="82" s="1"/>
  <c r="CV12" i="82"/>
  <c r="CS12" i="82"/>
  <c r="CQ12" i="82"/>
  <c r="CP12" i="82"/>
  <c r="CM12" i="82"/>
  <c r="CJ12" i="82"/>
  <c r="CK12" i="82" s="1"/>
  <c r="CG12" i="82"/>
  <c r="CE12" i="82"/>
  <c r="CD12" i="82"/>
  <c r="CA12" i="82"/>
  <c r="BX12" i="82"/>
  <c r="BX17" i="82" s="1"/>
  <c r="BU12" i="82"/>
  <c r="BR12" i="82"/>
  <c r="BS12" i="82" s="1"/>
  <c r="BO12" i="82"/>
  <c r="BL12" i="82"/>
  <c r="BM12" i="82" s="1"/>
  <c r="BI12" i="82"/>
  <c r="BF12" i="82"/>
  <c r="BC12" i="82"/>
  <c r="AZ12" i="82"/>
  <c r="BA12" i="82" s="1"/>
  <c r="AW12" i="82"/>
  <c r="AT12" i="82"/>
  <c r="AU12" i="82" s="1"/>
  <c r="AQ12" i="82"/>
  <c r="AN12" i="82"/>
  <c r="AO12" i="82" s="1"/>
  <c r="AK12" i="82"/>
  <c r="AH12" i="82"/>
  <c r="AE12" i="82"/>
  <c r="AB12" i="82"/>
  <c r="AC12" i="82" s="1"/>
  <c r="CR14" i="81"/>
  <c r="CL14" i="81"/>
  <c r="BZ14" i="81"/>
  <c r="BT14" i="81"/>
  <c r="BN14" i="81"/>
  <c r="BH14" i="81"/>
  <c r="BB14" i="81"/>
  <c r="W14" i="81"/>
  <c r="V14" i="81"/>
  <c r="U14" i="81"/>
  <c r="T14" i="81"/>
  <c r="S14" i="81"/>
  <c r="R14" i="81"/>
  <c r="Q14" i="81"/>
  <c r="P14" i="81"/>
  <c r="O14" i="81"/>
  <c r="N14" i="81"/>
  <c r="M14" i="81"/>
  <c r="L14" i="81"/>
  <c r="AV14" i="81"/>
  <c r="AP14" i="81"/>
  <c r="AJ14" i="81"/>
  <c r="CV13" i="81"/>
  <c r="CS13" i="81"/>
  <c r="CP13" i="81"/>
  <c r="CQ13" i="81" s="1"/>
  <c r="CM13" i="81"/>
  <c r="CJ13" i="81"/>
  <c r="CK13" i="81" s="1"/>
  <c r="CG13" i="81"/>
  <c r="CD13" i="81"/>
  <c r="CE13" i="81" s="1"/>
  <c r="CA13" i="81"/>
  <c r="BX13" i="81"/>
  <c r="BU13" i="81"/>
  <c r="BR13" i="81"/>
  <c r="BS13" i="81" s="1"/>
  <c r="BO13" i="81"/>
  <c r="BL13" i="81"/>
  <c r="BM13" i="81" s="1"/>
  <c r="BI13" i="81"/>
  <c r="BF13" i="81"/>
  <c r="BG13" i="81" s="1"/>
  <c r="BC13" i="81"/>
  <c r="AZ13" i="81"/>
  <c r="AW13" i="81"/>
  <c r="AT13" i="81"/>
  <c r="AQ13" i="81"/>
  <c r="AN13" i="81"/>
  <c r="AO13" i="81" s="1"/>
  <c r="AK13" i="81"/>
  <c r="AH13" i="81"/>
  <c r="AI13" i="81" s="1"/>
  <c r="AE13" i="81"/>
  <c r="CV12" i="81"/>
  <c r="CS12" i="81"/>
  <c r="CP12" i="81"/>
  <c r="CM12" i="81"/>
  <c r="CJ12" i="81"/>
  <c r="CK12" i="81" s="1"/>
  <c r="CG12" i="81"/>
  <c r="CD12" i="81"/>
  <c r="CE12" i="81" s="1"/>
  <c r="CA12" i="81"/>
  <c r="BX12" i="81"/>
  <c r="BY12" i="81" s="1"/>
  <c r="BU12" i="81"/>
  <c r="BR12" i="81"/>
  <c r="BO12" i="81"/>
  <c r="BL12" i="81"/>
  <c r="BM12" i="81" s="1"/>
  <c r="BI12" i="81"/>
  <c r="BF12" i="81"/>
  <c r="BC12" i="81"/>
  <c r="AZ12" i="81"/>
  <c r="BA12" i="81" s="1"/>
  <c r="AW12" i="81"/>
  <c r="AT12" i="81"/>
  <c r="AU12" i="81" s="1"/>
  <c r="AQ12" i="81"/>
  <c r="AN12" i="81"/>
  <c r="AO12" i="81" s="1"/>
  <c r="AK12" i="81"/>
  <c r="AH12" i="81"/>
  <c r="AI12" i="81" s="1"/>
  <c r="AE12" i="81"/>
  <c r="CV12" i="79"/>
  <c r="CS12" i="79"/>
  <c r="CP12" i="79"/>
  <c r="CM12" i="79"/>
  <c r="CJ12" i="79"/>
  <c r="CK12" i="79" s="1"/>
  <c r="CG12" i="79"/>
  <c r="CD12" i="79"/>
  <c r="CE12" i="79" s="1"/>
  <c r="CA12" i="79"/>
  <c r="BX12" i="79"/>
  <c r="BU12" i="79"/>
  <c r="BR12" i="79"/>
  <c r="BS12" i="79" s="1"/>
  <c r="BO12" i="79"/>
  <c r="BL12" i="79"/>
  <c r="BI12" i="79"/>
  <c r="BF12" i="79"/>
  <c r="BC12" i="79"/>
  <c r="AZ12" i="79"/>
  <c r="BA12" i="79" s="1"/>
  <c r="AW12" i="79"/>
  <c r="AT12" i="79"/>
  <c r="AU12" i="79" s="1"/>
  <c r="AQ12" i="79"/>
  <c r="AN12" i="79"/>
  <c r="AO12" i="79" s="1"/>
  <c r="AK12" i="79"/>
  <c r="AH12" i="79"/>
  <c r="AE12" i="79"/>
  <c r="AB12" i="79"/>
  <c r="CR32" i="78"/>
  <c r="BZ32" i="78"/>
  <c r="BT32" i="78"/>
  <c r="BN32" i="78"/>
  <c r="BH32" i="78"/>
  <c r="BB32" i="78"/>
  <c r="W32" i="78"/>
  <c r="V32" i="78"/>
  <c r="U32" i="78"/>
  <c r="T32" i="78"/>
  <c r="S32" i="78"/>
  <c r="R32" i="78"/>
  <c r="Q32" i="78"/>
  <c r="P32" i="78"/>
  <c r="O32" i="78"/>
  <c r="N32" i="78"/>
  <c r="M32" i="78"/>
  <c r="L32" i="78"/>
  <c r="CS31" i="78"/>
  <c r="CP31" i="78"/>
  <c r="CQ31" i="78" s="1"/>
  <c r="CL31" i="78"/>
  <c r="CM31" i="78" s="1"/>
  <c r="CJ31" i="78"/>
  <c r="CK31" i="78" s="1"/>
  <c r="CF31" i="78"/>
  <c r="CF32" i="78" s="1"/>
  <c r="CD31" i="78"/>
  <c r="CE31" i="78" s="1"/>
  <c r="CA31" i="78"/>
  <c r="BX31" i="78"/>
  <c r="BY31" i="78" s="1"/>
  <c r="BU31" i="78"/>
  <c r="BR31" i="78"/>
  <c r="BS31" i="78" s="1"/>
  <c r="BO31" i="78"/>
  <c r="BL31" i="78"/>
  <c r="BM31" i="78" s="1"/>
  <c r="BI31" i="78"/>
  <c r="BF31" i="78"/>
  <c r="BG31" i="78" s="1"/>
  <c r="BC31" i="78"/>
  <c r="AZ31" i="78"/>
  <c r="BA31" i="78" s="1"/>
  <c r="AV31" i="78"/>
  <c r="AV32" i="78" s="1"/>
  <c r="AP31" i="78"/>
  <c r="AQ31" i="78" s="1"/>
  <c r="AN31" i="78"/>
  <c r="AO31" i="78" s="1"/>
  <c r="AJ31" i="78"/>
  <c r="AJ32" i="78" s="1"/>
  <c r="AH31" i="78"/>
  <c r="AI31" i="78" s="1"/>
  <c r="AD31" i="78"/>
  <c r="AE31" i="78" s="1"/>
  <c r="CV30" i="78"/>
  <c r="CS30" i="78"/>
  <c r="CP30" i="78"/>
  <c r="CQ30" i="78" s="1"/>
  <c r="CM30" i="78"/>
  <c r="CJ30" i="78"/>
  <c r="CK30" i="78" s="1"/>
  <c r="CG30" i="78"/>
  <c r="CD30" i="78"/>
  <c r="CE30" i="78" s="1"/>
  <c r="CA30" i="78"/>
  <c r="BX30" i="78"/>
  <c r="BY30" i="78" s="1"/>
  <c r="BU30" i="78"/>
  <c r="BR30" i="78"/>
  <c r="BS30" i="78" s="1"/>
  <c r="BO30" i="78"/>
  <c r="BL30" i="78"/>
  <c r="BM30" i="78" s="1"/>
  <c r="BI30" i="78"/>
  <c r="BF30" i="78"/>
  <c r="BG30" i="78" s="1"/>
  <c r="BC30" i="78"/>
  <c r="AZ30" i="78"/>
  <c r="BA30" i="78" s="1"/>
  <c r="AW30" i="78"/>
  <c r="AT30" i="78"/>
  <c r="AU30" i="78" s="1"/>
  <c r="AQ30" i="78"/>
  <c r="AN30" i="78"/>
  <c r="AO30" i="78" s="1"/>
  <c r="AK30" i="78"/>
  <c r="AH30" i="78"/>
  <c r="AI30" i="78" s="1"/>
  <c r="AE30" i="78"/>
  <c r="AB30" i="78"/>
  <c r="AC30" i="78" s="1"/>
  <c r="CV29" i="78"/>
  <c r="CS29" i="78"/>
  <c r="CP29" i="78"/>
  <c r="CQ29" i="78" s="1"/>
  <c r="CM29" i="78"/>
  <c r="CJ29" i="78"/>
  <c r="CK29" i="78" s="1"/>
  <c r="CG29" i="78"/>
  <c r="CD29" i="78"/>
  <c r="CE29" i="78" s="1"/>
  <c r="CA29" i="78"/>
  <c r="BX29" i="78"/>
  <c r="BY29" i="78" s="1"/>
  <c r="BU29" i="78"/>
  <c r="BR29" i="78"/>
  <c r="BS29" i="78" s="1"/>
  <c r="BO29" i="78"/>
  <c r="BL29" i="78"/>
  <c r="BM29" i="78" s="1"/>
  <c r="BI29" i="78"/>
  <c r="BF29" i="78"/>
  <c r="BG29" i="78" s="1"/>
  <c r="BC29" i="78"/>
  <c r="AZ29" i="78"/>
  <c r="BA29" i="78" s="1"/>
  <c r="AW29" i="78"/>
  <c r="AT29" i="78"/>
  <c r="AU29" i="78" s="1"/>
  <c r="AQ29" i="78"/>
  <c r="AN29" i="78"/>
  <c r="AO29" i="78" s="1"/>
  <c r="AK29" i="78"/>
  <c r="AH29" i="78"/>
  <c r="AI29" i="78" s="1"/>
  <c r="AE29" i="78"/>
  <c r="AB29" i="78"/>
  <c r="AC29" i="78" s="1"/>
  <c r="CV28" i="78"/>
  <c r="CS28" i="78"/>
  <c r="CP28" i="78"/>
  <c r="CQ28" i="78" s="1"/>
  <c r="CM28" i="78"/>
  <c r="CJ28" i="78"/>
  <c r="CK28" i="78" s="1"/>
  <c r="CG28" i="78"/>
  <c r="CD28" i="78"/>
  <c r="CE28" i="78" s="1"/>
  <c r="CA28" i="78"/>
  <c r="BX28" i="78"/>
  <c r="BY28" i="78" s="1"/>
  <c r="BU28" i="78"/>
  <c r="BR28" i="78"/>
  <c r="BS28" i="78" s="1"/>
  <c r="BO28" i="78"/>
  <c r="BL28" i="78"/>
  <c r="BM28" i="78" s="1"/>
  <c r="BI28" i="78"/>
  <c r="BF28" i="78"/>
  <c r="BC28" i="78"/>
  <c r="AZ28" i="78"/>
  <c r="BA28" i="78" s="1"/>
  <c r="AW28" i="78"/>
  <c r="AT28" i="78"/>
  <c r="AQ28" i="78"/>
  <c r="AN28" i="78"/>
  <c r="AO28" i="78" s="1"/>
  <c r="AK28" i="78"/>
  <c r="AH28" i="78"/>
  <c r="AI28" i="78" s="1"/>
  <c r="AE28" i="78"/>
  <c r="AB28" i="78"/>
  <c r="AC28" i="78" s="1"/>
  <c r="CV12" i="78"/>
  <c r="CS12" i="78"/>
  <c r="CP12" i="78"/>
  <c r="CM12" i="78"/>
  <c r="CJ12" i="78"/>
  <c r="CG12" i="78"/>
  <c r="CD12" i="78"/>
  <c r="CE12" i="78" s="1"/>
  <c r="CA12" i="78"/>
  <c r="BX12" i="78"/>
  <c r="BU12" i="78"/>
  <c r="BR12" i="78"/>
  <c r="BS12" i="78" s="1"/>
  <c r="BO12" i="78"/>
  <c r="BL12" i="78"/>
  <c r="BM12" i="78" s="1"/>
  <c r="BI12" i="78"/>
  <c r="BF12" i="78"/>
  <c r="BG12" i="78" s="1"/>
  <c r="BC12" i="78"/>
  <c r="AZ12" i="78"/>
  <c r="BA12" i="78" s="1"/>
  <c r="AW12" i="78"/>
  <c r="AT12" i="78"/>
  <c r="AU12" i="78" s="1"/>
  <c r="AQ12" i="78"/>
  <c r="AN12" i="78"/>
  <c r="AO12" i="78" s="1"/>
  <c r="AK12" i="78"/>
  <c r="AH12" i="78"/>
  <c r="AE12" i="78"/>
  <c r="AB12" i="78"/>
  <c r="AC12" i="78" s="1"/>
  <c r="CR13" i="77"/>
  <c r="CF13" i="77"/>
  <c r="BZ13" i="77"/>
  <c r="BT13" i="77"/>
  <c r="BN13" i="77"/>
  <c r="BH13" i="77"/>
  <c r="BB13" i="77"/>
  <c r="AV13" i="77"/>
  <c r="W13" i="77"/>
  <c r="V13" i="77"/>
  <c r="U13" i="77"/>
  <c r="T13" i="77"/>
  <c r="S13" i="77"/>
  <c r="R13" i="77"/>
  <c r="Q13" i="77"/>
  <c r="P13" i="77"/>
  <c r="O13" i="77"/>
  <c r="N13" i="77"/>
  <c r="M13" i="77"/>
  <c r="L13" i="77"/>
  <c r="CL13" i="77"/>
  <c r="AJ13" i="77"/>
  <c r="CD13" i="77"/>
  <c r="BL13" i="77"/>
  <c r="CV12" i="77"/>
  <c r="CS12" i="77"/>
  <c r="CP12" i="77"/>
  <c r="CP13" i="77" s="1"/>
  <c r="CM12" i="77"/>
  <c r="CJ12" i="77"/>
  <c r="CJ13" i="77" s="1"/>
  <c r="CG12" i="77"/>
  <c r="CD12" i="77"/>
  <c r="CE12" i="77" s="1"/>
  <c r="CA12" i="77"/>
  <c r="BX12" i="77"/>
  <c r="BX13" i="77" s="1"/>
  <c r="BU12" i="77"/>
  <c r="BR12" i="77"/>
  <c r="BS12" i="77" s="1"/>
  <c r="BO12" i="77"/>
  <c r="BL12" i="77"/>
  <c r="BM12" i="77" s="1"/>
  <c r="BI12" i="77"/>
  <c r="BF12" i="77"/>
  <c r="BF13" i="77" s="1"/>
  <c r="BC12" i="77"/>
  <c r="AZ12" i="77"/>
  <c r="BA12" i="77" s="1"/>
  <c r="AW12" i="77"/>
  <c r="AT12" i="77"/>
  <c r="AU12" i="77" s="1"/>
  <c r="AQ12" i="77"/>
  <c r="AN12" i="77"/>
  <c r="AO12" i="77" s="1"/>
  <c r="AK12" i="77"/>
  <c r="AH12" i="77"/>
  <c r="AH13" i="77" s="1"/>
  <c r="AE12" i="77"/>
  <c r="AB12" i="77"/>
  <c r="CR14" i="76"/>
  <c r="CP14" i="76"/>
  <c r="BZ14" i="76"/>
  <c r="BT14" i="76"/>
  <c r="BN14" i="76"/>
  <c r="BH14" i="76"/>
  <c r="BB14" i="76"/>
  <c r="W14" i="76"/>
  <c r="V14" i="76"/>
  <c r="U14" i="76"/>
  <c r="T14" i="76"/>
  <c r="S14" i="76"/>
  <c r="R14" i="76"/>
  <c r="Q14" i="76"/>
  <c r="P14" i="76"/>
  <c r="O14" i="76"/>
  <c r="N14" i="76"/>
  <c r="M14" i="76"/>
  <c r="L14" i="76"/>
  <c r="CL14" i="76"/>
  <c r="AV14" i="76"/>
  <c r="CV13" i="76"/>
  <c r="CS13" i="76"/>
  <c r="CP13" i="76"/>
  <c r="CQ13" i="76" s="1"/>
  <c r="CM13" i="76"/>
  <c r="CJ13" i="76"/>
  <c r="CK13" i="76" s="1"/>
  <c r="CG13" i="76"/>
  <c r="CD13" i="76"/>
  <c r="CE13" i="76" s="1"/>
  <c r="CA13" i="76"/>
  <c r="BX13" i="76"/>
  <c r="BY13" i="76" s="1"/>
  <c r="BU13" i="76"/>
  <c r="BR13" i="76"/>
  <c r="BS13" i="76" s="1"/>
  <c r="BO13" i="76"/>
  <c r="BL13" i="76"/>
  <c r="BI13" i="76"/>
  <c r="BF13" i="76"/>
  <c r="BF14" i="76" s="1"/>
  <c r="BC13" i="76"/>
  <c r="AZ13" i="76"/>
  <c r="BA13" i="76" s="1"/>
  <c r="AW13" i="76"/>
  <c r="AT13" i="76"/>
  <c r="AU13" i="76" s="1"/>
  <c r="AQ13" i="76"/>
  <c r="AN13" i="76"/>
  <c r="AO13" i="76" s="1"/>
  <c r="AK13" i="76"/>
  <c r="AH13" i="76"/>
  <c r="AI13" i="76" s="1"/>
  <c r="AE13" i="76"/>
  <c r="AB13" i="76"/>
  <c r="AC13" i="76" s="1"/>
  <c r="CV12" i="76"/>
  <c r="CS12" i="76"/>
  <c r="CP12" i="76"/>
  <c r="CQ12" i="76" s="1"/>
  <c r="CM12" i="76"/>
  <c r="CJ12" i="76"/>
  <c r="CG12" i="76"/>
  <c r="CD12" i="76"/>
  <c r="CA12" i="76"/>
  <c r="BX12" i="76"/>
  <c r="BY12" i="76" s="1"/>
  <c r="BU12" i="76"/>
  <c r="BR12" i="76"/>
  <c r="BO12" i="76"/>
  <c r="BL12" i="76"/>
  <c r="BM12" i="76" s="1"/>
  <c r="BI12" i="76"/>
  <c r="BF12" i="76"/>
  <c r="BG12" i="76" s="1"/>
  <c r="BC12" i="76"/>
  <c r="AZ12" i="76"/>
  <c r="BA12" i="76" s="1"/>
  <c r="AW12" i="76"/>
  <c r="AT12" i="76"/>
  <c r="AU12" i="76" s="1"/>
  <c r="AQ12" i="76"/>
  <c r="AN12" i="76"/>
  <c r="AO12" i="76" s="1"/>
  <c r="AK12" i="76"/>
  <c r="AH12" i="76"/>
  <c r="AI12" i="76" s="1"/>
  <c r="AE12" i="76"/>
  <c r="AB12" i="76"/>
  <c r="CR38" i="75"/>
  <c r="CL38" i="75"/>
  <c r="CF38" i="75"/>
  <c r="AP38" i="75"/>
  <c r="W38" i="75"/>
  <c r="V38" i="75"/>
  <c r="U38" i="75"/>
  <c r="T38" i="75"/>
  <c r="S38" i="75"/>
  <c r="R38" i="75"/>
  <c r="Q38" i="75"/>
  <c r="P38" i="75"/>
  <c r="O38" i="75"/>
  <c r="N38" i="75"/>
  <c r="M38" i="75"/>
  <c r="L38" i="75"/>
  <c r="CR14" i="75"/>
  <c r="CL14" i="75"/>
  <c r="CF14" i="75"/>
  <c r="BZ14" i="75"/>
  <c r="BZ38" i="75" s="1"/>
  <c r="BT14" i="75"/>
  <c r="BT38" i="75" s="1"/>
  <c r="BN14" i="75"/>
  <c r="BH14" i="75"/>
  <c r="BH38" i="75" s="1"/>
  <c r="BB14" i="75"/>
  <c r="BB38" i="75" s="1"/>
  <c r="AV14" i="75"/>
  <c r="AV38" i="75" s="1"/>
  <c r="AP14" i="75"/>
  <c r="AJ14" i="75"/>
  <c r="AD14" i="75"/>
  <c r="AD38" i="75" s="1"/>
  <c r="W14" i="75"/>
  <c r="V14" i="75"/>
  <c r="U14" i="75"/>
  <c r="T14" i="75"/>
  <c r="S14" i="75"/>
  <c r="R14" i="75"/>
  <c r="Q14" i="75"/>
  <c r="P14" i="75"/>
  <c r="O14" i="75"/>
  <c r="N14" i="75"/>
  <c r="M14" i="75"/>
  <c r="L14" i="75"/>
  <c r="CV13" i="75"/>
  <c r="CS13" i="75"/>
  <c r="CP13" i="75"/>
  <c r="CQ13" i="75" s="1"/>
  <c r="CM13" i="75"/>
  <c r="CJ13" i="75"/>
  <c r="CK13" i="75" s="1"/>
  <c r="CG13" i="75"/>
  <c r="CD13" i="75"/>
  <c r="CE13" i="75" s="1"/>
  <c r="CA13" i="75"/>
  <c r="BX13" i="75"/>
  <c r="BY13" i="75" s="1"/>
  <c r="BU13" i="75"/>
  <c r="BR13" i="75"/>
  <c r="BS13" i="75" s="1"/>
  <c r="BO13" i="75"/>
  <c r="BL13" i="75"/>
  <c r="BM13" i="75" s="1"/>
  <c r="BI13" i="75"/>
  <c r="BF13" i="75"/>
  <c r="BG13" i="75" s="1"/>
  <c r="BC13" i="75"/>
  <c r="AZ13" i="75"/>
  <c r="BA13" i="75" s="1"/>
  <c r="AW13" i="75"/>
  <c r="AT13" i="75"/>
  <c r="AU13" i="75" s="1"/>
  <c r="AQ13" i="75"/>
  <c r="AN13" i="75"/>
  <c r="AO13" i="75" s="1"/>
  <c r="AK13" i="75"/>
  <c r="AH13" i="75"/>
  <c r="AI13" i="75" s="1"/>
  <c r="AE13" i="75"/>
  <c r="AB13" i="75"/>
  <c r="AC13" i="75" s="1"/>
  <c r="CV12" i="75"/>
  <c r="CS12" i="75"/>
  <c r="CP12" i="75"/>
  <c r="CQ12" i="75" s="1"/>
  <c r="CM12" i="75"/>
  <c r="CJ12" i="75"/>
  <c r="CK12" i="75" s="1"/>
  <c r="CG12" i="75"/>
  <c r="CD12" i="75"/>
  <c r="CE12" i="75" s="1"/>
  <c r="CA12" i="75"/>
  <c r="BX12" i="75"/>
  <c r="BU12" i="75"/>
  <c r="BR12" i="75"/>
  <c r="BS12" i="75" s="1"/>
  <c r="BO12" i="75"/>
  <c r="BL12" i="75"/>
  <c r="BM12" i="75" s="1"/>
  <c r="BI12" i="75"/>
  <c r="BF12" i="75"/>
  <c r="BG12" i="75" s="1"/>
  <c r="BC12" i="75"/>
  <c r="AZ12" i="75"/>
  <c r="BA12" i="75" s="1"/>
  <c r="AW12" i="75"/>
  <c r="AT12" i="75"/>
  <c r="AU12" i="75" s="1"/>
  <c r="AQ12" i="75"/>
  <c r="AN12" i="75"/>
  <c r="AO12" i="75" s="1"/>
  <c r="AK12" i="75"/>
  <c r="AH12" i="75"/>
  <c r="AI12" i="75" s="1"/>
  <c r="AE12" i="75"/>
  <c r="AB12" i="75"/>
  <c r="AC12" i="75" s="1"/>
  <c r="CV11" i="75"/>
  <c r="CS11" i="75"/>
  <c r="CP11" i="75"/>
  <c r="CQ11" i="75" s="1"/>
  <c r="CM11" i="75"/>
  <c r="CJ11" i="75"/>
  <c r="CK11" i="75" s="1"/>
  <c r="CG11" i="75"/>
  <c r="CD11" i="75"/>
  <c r="CE11" i="75" s="1"/>
  <c r="CA11" i="75"/>
  <c r="BX11" i="75"/>
  <c r="BY11" i="75" s="1"/>
  <c r="BU11" i="75"/>
  <c r="BR11" i="75"/>
  <c r="BS11" i="75" s="1"/>
  <c r="BO11" i="75"/>
  <c r="BL11" i="75"/>
  <c r="BM11" i="75" s="1"/>
  <c r="BI11" i="75"/>
  <c r="BF11" i="75"/>
  <c r="BC11" i="75"/>
  <c r="AZ11" i="75"/>
  <c r="BA11" i="75" s="1"/>
  <c r="AW11" i="75"/>
  <c r="AT11" i="75"/>
  <c r="AU11" i="75" s="1"/>
  <c r="AQ11" i="75"/>
  <c r="AN11" i="75"/>
  <c r="AO11" i="75" s="1"/>
  <c r="AK11" i="75"/>
  <c r="AH11" i="75"/>
  <c r="AI11" i="75" s="1"/>
  <c r="AE11" i="75"/>
  <c r="AB11" i="75"/>
  <c r="AC11" i="75" s="1"/>
  <c r="CV10" i="75"/>
  <c r="CS10" i="75"/>
  <c r="CP10" i="75"/>
  <c r="CQ10" i="75" s="1"/>
  <c r="CM10" i="75"/>
  <c r="CJ10" i="75"/>
  <c r="CK10" i="75" s="1"/>
  <c r="CG10" i="75"/>
  <c r="CD10" i="75"/>
  <c r="CE10" i="75" s="1"/>
  <c r="CA10" i="75"/>
  <c r="BX10" i="75"/>
  <c r="BY10" i="75" s="1"/>
  <c r="BU10" i="75"/>
  <c r="BR10" i="75"/>
  <c r="BS10" i="75" s="1"/>
  <c r="BO10" i="75"/>
  <c r="BL10" i="75"/>
  <c r="BM10" i="75" s="1"/>
  <c r="BI10" i="75"/>
  <c r="BF10" i="75"/>
  <c r="BG10" i="75" s="1"/>
  <c r="BC10" i="75"/>
  <c r="AZ10" i="75"/>
  <c r="BA10" i="75" s="1"/>
  <c r="AW10" i="75"/>
  <c r="AT10" i="75"/>
  <c r="AU10" i="75" s="1"/>
  <c r="AQ10" i="75"/>
  <c r="AN10" i="75"/>
  <c r="AO10" i="75" s="1"/>
  <c r="AK10" i="75"/>
  <c r="AH10" i="75"/>
  <c r="AE10" i="75"/>
  <c r="AB10" i="75"/>
  <c r="AC10" i="75" s="1"/>
  <c r="CV9" i="75"/>
  <c r="CS9" i="75"/>
  <c r="CP9" i="75"/>
  <c r="CM9" i="75"/>
  <c r="CJ9" i="75"/>
  <c r="CK9" i="75" s="1"/>
  <c r="CG9" i="75"/>
  <c r="CD9" i="75"/>
  <c r="CA9" i="75"/>
  <c r="BX9" i="75"/>
  <c r="BY9" i="75" s="1"/>
  <c r="BU9" i="75"/>
  <c r="BR9" i="75"/>
  <c r="BO9" i="75"/>
  <c r="BL9" i="75"/>
  <c r="BI9" i="75"/>
  <c r="BF9" i="75"/>
  <c r="BG9" i="75" s="1"/>
  <c r="BC9" i="75"/>
  <c r="AZ9" i="75"/>
  <c r="AW9" i="75"/>
  <c r="AT9" i="75"/>
  <c r="AQ9" i="75"/>
  <c r="AN9" i="75"/>
  <c r="AO9" i="75" s="1"/>
  <c r="AK9" i="75"/>
  <c r="AH9" i="75"/>
  <c r="AI9" i="75" s="1"/>
  <c r="AE9" i="75"/>
  <c r="AB9" i="75"/>
  <c r="W37" i="74"/>
  <c r="V37" i="74"/>
  <c r="U37" i="74"/>
  <c r="T37" i="74"/>
  <c r="S37" i="74"/>
  <c r="R37" i="74"/>
  <c r="Q37" i="74"/>
  <c r="P37" i="74"/>
  <c r="O37" i="74"/>
  <c r="N37" i="74"/>
  <c r="M37" i="74"/>
  <c r="L37" i="74"/>
  <c r="CR13" i="74"/>
  <c r="CR37" i="74" s="1"/>
  <c r="CL13" i="74"/>
  <c r="CF13" i="74"/>
  <c r="BZ13" i="74"/>
  <c r="BZ37" i="74" s="1"/>
  <c r="BT13" i="74"/>
  <c r="BN13" i="74"/>
  <c r="BH13" i="74"/>
  <c r="BH37" i="74" s="1"/>
  <c r="BB13" i="74"/>
  <c r="BB37" i="74" s="1"/>
  <c r="AV13" i="74"/>
  <c r="AV37" i="74" s="1"/>
  <c r="AP13" i="74"/>
  <c r="AJ13" i="74"/>
  <c r="AJ37" i="74" s="1"/>
  <c r="AD13" i="74"/>
  <c r="AD37" i="74" s="1"/>
  <c r="CV12" i="74"/>
  <c r="CS12" i="74"/>
  <c r="CP12" i="74"/>
  <c r="CQ12" i="74" s="1"/>
  <c r="CM12" i="74"/>
  <c r="CJ12" i="74"/>
  <c r="CK12" i="74" s="1"/>
  <c r="CG12" i="74"/>
  <c r="CD12" i="74"/>
  <c r="CE12" i="74" s="1"/>
  <c r="CA12" i="74"/>
  <c r="BX12" i="74"/>
  <c r="BY12" i="74" s="1"/>
  <c r="BU12" i="74"/>
  <c r="BR12" i="74"/>
  <c r="BS12" i="74" s="1"/>
  <c r="BO12" i="74"/>
  <c r="BL12" i="74"/>
  <c r="BM12" i="74" s="1"/>
  <c r="BI12" i="74"/>
  <c r="BF12" i="74"/>
  <c r="BG12" i="74" s="1"/>
  <c r="BC12" i="74"/>
  <c r="AZ12" i="74"/>
  <c r="BA12" i="74" s="1"/>
  <c r="AW12" i="74"/>
  <c r="AT12" i="74"/>
  <c r="AU12" i="74" s="1"/>
  <c r="AQ12" i="74"/>
  <c r="AN12" i="74"/>
  <c r="AO12" i="74" s="1"/>
  <c r="AK12" i="74"/>
  <c r="AH12" i="74"/>
  <c r="AI12" i="74" s="1"/>
  <c r="AE12" i="74"/>
  <c r="AB12" i="74"/>
  <c r="AC12" i="74" s="1"/>
  <c r="CV11" i="74"/>
  <c r="CS11" i="74"/>
  <c r="CP11" i="74"/>
  <c r="CQ11" i="74" s="1"/>
  <c r="CM11" i="74"/>
  <c r="CJ11" i="74"/>
  <c r="CG11" i="74"/>
  <c r="CD11" i="74"/>
  <c r="CA11" i="74"/>
  <c r="BX11" i="74"/>
  <c r="BY11" i="74" s="1"/>
  <c r="BU11" i="74"/>
  <c r="BR11" i="74"/>
  <c r="BS11" i="74" s="1"/>
  <c r="BO11" i="74"/>
  <c r="BL11" i="74"/>
  <c r="BM11" i="74" s="1"/>
  <c r="BI11" i="74"/>
  <c r="BF11" i="74"/>
  <c r="BG11" i="74" s="1"/>
  <c r="BC11" i="74"/>
  <c r="AZ11" i="74"/>
  <c r="BA11" i="74" s="1"/>
  <c r="AW11" i="74"/>
  <c r="AT11" i="74"/>
  <c r="AU11" i="74" s="1"/>
  <c r="AQ11" i="74"/>
  <c r="AN11" i="74"/>
  <c r="AO11" i="74" s="1"/>
  <c r="AK11" i="74"/>
  <c r="AH11" i="74"/>
  <c r="AE11" i="74"/>
  <c r="AB11" i="74"/>
  <c r="AC11" i="74" s="1"/>
  <c r="CV10" i="74"/>
  <c r="CS10" i="74"/>
  <c r="CP10" i="74"/>
  <c r="CQ10" i="74" s="1"/>
  <c r="CM10" i="74"/>
  <c r="CJ10" i="74"/>
  <c r="CK10" i="74" s="1"/>
  <c r="CG10" i="74"/>
  <c r="CD10" i="74"/>
  <c r="CE10" i="74" s="1"/>
  <c r="CA10" i="74"/>
  <c r="BX10" i="74"/>
  <c r="BY10" i="74" s="1"/>
  <c r="BU10" i="74"/>
  <c r="BR10" i="74"/>
  <c r="BS10" i="74" s="1"/>
  <c r="BO10" i="74"/>
  <c r="BL10" i="74"/>
  <c r="BM10" i="74" s="1"/>
  <c r="BI10" i="74"/>
  <c r="BF10" i="74"/>
  <c r="BG10" i="74" s="1"/>
  <c r="BC10" i="74"/>
  <c r="AZ10" i="74"/>
  <c r="BA10" i="74" s="1"/>
  <c r="AW10" i="74"/>
  <c r="AT10" i="74"/>
  <c r="AU10" i="74" s="1"/>
  <c r="AQ10" i="74"/>
  <c r="AN10" i="74"/>
  <c r="AO10" i="74" s="1"/>
  <c r="AK10" i="74"/>
  <c r="AH10" i="74"/>
  <c r="AI10" i="74" s="1"/>
  <c r="AE10" i="74"/>
  <c r="AB10" i="74"/>
  <c r="AC10" i="74" s="1"/>
  <c r="CV9" i="74"/>
  <c r="CS9" i="74"/>
  <c r="CP9" i="74"/>
  <c r="CM9" i="74"/>
  <c r="CJ9" i="74"/>
  <c r="CK9" i="74" s="1"/>
  <c r="CG9" i="74"/>
  <c r="CD9" i="74"/>
  <c r="CE9" i="74" s="1"/>
  <c r="CA9" i="74"/>
  <c r="BX9" i="74"/>
  <c r="BU9" i="74"/>
  <c r="BR9" i="74"/>
  <c r="BS9" i="74" s="1"/>
  <c r="BO9" i="74"/>
  <c r="BL9" i="74"/>
  <c r="BI9" i="74"/>
  <c r="BF9" i="74"/>
  <c r="BG9" i="74" s="1"/>
  <c r="BC9" i="74"/>
  <c r="AZ9" i="74"/>
  <c r="AW9" i="74"/>
  <c r="AT9" i="74"/>
  <c r="AQ9" i="74"/>
  <c r="AN9" i="74"/>
  <c r="AK9" i="74"/>
  <c r="AH9" i="74"/>
  <c r="AI9" i="74" s="1"/>
  <c r="AE9" i="74"/>
  <c r="AB9" i="74"/>
  <c r="AC9" i="74" s="1"/>
  <c r="CR13" i="65"/>
  <c r="CL13" i="65"/>
  <c r="CF13" i="65"/>
  <c r="BZ13" i="65"/>
  <c r="BT13" i="65"/>
  <c r="BN13" i="65"/>
  <c r="BH13" i="65"/>
  <c r="BB13" i="65"/>
  <c r="AV13" i="65"/>
  <c r="AP13" i="65"/>
  <c r="AJ13" i="65"/>
  <c r="AD13" i="65"/>
  <c r="CR13" i="73"/>
  <c r="CF13" i="73"/>
  <c r="BZ13" i="73"/>
  <c r="BT13" i="73"/>
  <c r="BN13" i="73"/>
  <c r="BH13" i="73"/>
  <c r="BB13" i="73"/>
  <c r="W13" i="73"/>
  <c r="V13" i="73"/>
  <c r="U13" i="73"/>
  <c r="T13" i="73"/>
  <c r="S13" i="73"/>
  <c r="R13" i="73"/>
  <c r="Q13" i="73"/>
  <c r="P13" i="73"/>
  <c r="O13" i="73"/>
  <c r="N13" i="73"/>
  <c r="M13" i="73"/>
  <c r="L13" i="73"/>
  <c r="CL13" i="73"/>
  <c r="AP13" i="73"/>
  <c r="AJ13" i="73"/>
  <c r="CV12" i="73"/>
  <c r="CS12" i="73"/>
  <c r="CP12" i="73"/>
  <c r="CQ12" i="73" s="1"/>
  <c r="CM12" i="73"/>
  <c r="CJ12" i="73"/>
  <c r="CJ13" i="73" s="1"/>
  <c r="CG12" i="73"/>
  <c r="CD12" i="73"/>
  <c r="CD13" i="73" s="1"/>
  <c r="CA12" i="73"/>
  <c r="BX12" i="73"/>
  <c r="BU12" i="73"/>
  <c r="BR12" i="73"/>
  <c r="BS12" i="73" s="1"/>
  <c r="BO12" i="73"/>
  <c r="BL12" i="73"/>
  <c r="BM12" i="73" s="1"/>
  <c r="BI12" i="73"/>
  <c r="BF12" i="73"/>
  <c r="BF13" i="73" s="1"/>
  <c r="BC12" i="73"/>
  <c r="AZ12" i="73"/>
  <c r="BA12" i="73" s="1"/>
  <c r="AW12" i="73"/>
  <c r="AT12" i="73"/>
  <c r="AU12" i="73" s="1"/>
  <c r="AQ12" i="73"/>
  <c r="AN12" i="73"/>
  <c r="AO12" i="73" s="1"/>
  <c r="AK12" i="73"/>
  <c r="AH12" i="73"/>
  <c r="AH13" i="73" s="1"/>
  <c r="AE12" i="73"/>
  <c r="AB12" i="73"/>
  <c r="AJ17" i="89" l="1"/>
  <c r="AK16" i="89"/>
  <c r="CF17" i="89"/>
  <c r="CG16" i="89"/>
  <c r="CD14" i="85"/>
  <c r="CE14" i="85" s="1"/>
  <c r="AK14" i="85"/>
  <c r="CA14" i="85"/>
  <c r="AN14" i="85"/>
  <c r="AO14" i="85" s="1"/>
  <c r="CE12" i="85"/>
  <c r="BI14" i="85"/>
  <c r="AZ14" i="85"/>
  <c r="BA14" i="85" s="1"/>
  <c r="CW13" i="85"/>
  <c r="CQ14" i="76"/>
  <c r="CD14" i="76"/>
  <c r="CE14" i="76" s="1"/>
  <c r="BC14" i="76"/>
  <c r="AW14" i="76"/>
  <c r="CJ14" i="76"/>
  <c r="BR14" i="76"/>
  <c r="BS14" i="76" s="1"/>
  <c r="BU14" i="76"/>
  <c r="CW12" i="76"/>
  <c r="BS12" i="76"/>
  <c r="BX14" i="76"/>
  <c r="BY14" i="76" s="1"/>
  <c r="BR13" i="74"/>
  <c r="AT13" i="74"/>
  <c r="AU13" i="74" s="1"/>
  <c r="BS13" i="74"/>
  <c r="BI37" i="74"/>
  <c r="CW9" i="74"/>
  <c r="AQ13" i="74"/>
  <c r="BL13" i="74"/>
  <c r="BM13" i="74" s="1"/>
  <c r="AW37" i="74"/>
  <c r="BO37" i="74"/>
  <c r="BC37" i="74"/>
  <c r="CJ13" i="74"/>
  <c r="CK13" i="74" s="1"/>
  <c r="BO13" i="74"/>
  <c r="CA37" i="74"/>
  <c r="AT37" i="74"/>
  <c r="AU37" i="74" s="1"/>
  <c r="CM13" i="74"/>
  <c r="AH13" i="74"/>
  <c r="AI13" i="74" s="1"/>
  <c r="CS37" i="74"/>
  <c r="AP37" i="74"/>
  <c r="AQ37" i="74" s="1"/>
  <c r="AE37" i="74"/>
  <c r="BI13" i="74"/>
  <c r="CW10" i="74"/>
  <c r="BU13" i="74"/>
  <c r="AN13" i="74"/>
  <c r="AO13" i="74" s="1"/>
  <c r="CG13" i="74"/>
  <c r="AK37" i="74"/>
  <c r="CW12" i="74"/>
  <c r="CW11" i="74"/>
  <c r="AK13" i="74"/>
  <c r="CF37" i="74"/>
  <c r="CG37" i="74" s="1"/>
  <c r="CS13" i="65"/>
  <c r="AE13" i="65"/>
  <c r="CM13" i="65"/>
  <c r="BO13" i="65"/>
  <c r="BU13" i="65"/>
  <c r="CA13" i="65"/>
  <c r="AQ13" i="65"/>
  <c r="AK13" i="65"/>
  <c r="BC13" i="65"/>
  <c r="BI13" i="65"/>
  <c r="CG13" i="65"/>
  <c r="AW13" i="65"/>
  <c r="AW31" i="78"/>
  <c r="AD32" i="78"/>
  <c r="CP32" i="78"/>
  <c r="CQ32" i="78" s="1"/>
  <c r="CG32" i="78"/>
  <c r="AT31" i="78"/>
  <c r="AU31" i="78" s="1"/>
  <c r="BX32" i="78"/>
  <c r="BY32" i="78" s="1"/>
  <c r="CW28" i="78"/>
  <c r="AW32" i="78"/>
  <c r="CG31" i="78"/>
  <c r="AZ32" i="78"/>
  <c r="BA32" i="78" s="1"/>
  <c r="CJ32" i="78"/>
  <c r="CK32" i="78" s="1"/>
  <c r="AE32" i="78"/>
  <c r="CW12" i="78"/>
  <c r="BU32" i="78"/>
  <c r="CW30" i="78"/>
  <c r="BF32" i="78"/>
  <c r="BG32" i="78" s="1"/>
  <c r="BO32" i="78"/>
  <c r="BR32" i="78"/>
  <c r="BS32" i="78" s="1"/>
  <c r="AK32" i="78"/>
  <c r="CA32" i="78"/>
  <c r="BL32" i="78"/>
  <c r="BM32" i="78" s="1"/>
  <c r="AH32" i="78"/>
  <c r="AI32" i="78" s="1"/>
  <c r="BC32" i="78"/>
  <c r="CW29" i="78"/>
  <c r="BI32" i="78"/>
  <c r="CS32" i="78"/>
  <c r="BF17" i="82"/>
  <c r="CW12" i="82"/>
  <c r="BI17" i="82"/>
  <c r="AZ17" i="82"/>
  <c r="BA17" i="82" s="1"/>
  <c r="CW15" i="82"/>
  <c r="CW16" i="82"/>
  <c r="BU17" i="82"/>
  <c r="CP17" i="82"/>
  <c r="CQ17" i="82" s="1"/>
  <c r="CW13" i="82"/>
  <c r="CS17" i="82"/>
  <c r="BL17" i="82"/>
  <c r="BM17" i="82" s="1"/>
  <c r="AK17" i="82"/>
  <c r="CA17" i="82"/>
  <c r="AH17" i="82"/>
  <c r="AI17" i="82" s="1"/>
  <c r="CE17" i="82"/>
  <c r="BY17" i="82"/>
  <c r="BC17" i="82"/>
  <c r="CW14" i="82"/>
  <c r="AQ17" i="82"/>
  <c r="BG17" i="82"/>
  <c r="CG17" i="82"/>
  <c r="CS13" i="73"/>
  <c r="CW12" i="73"/>
  <c r="BG13" i="73"/>
  <c r="CG13" i="73"/>
  <c r="AN13" i="73"/>
  <c r="AO13" i="73" s="1"/>
  <c r="AQ13" i="73"/>
  <c r="CA13" i="73"/>
  <c r="BU13" i="73"/>
  <c r="CE12" i="73"/>
  <c r="AK13" i="73"/>
  <c r="CV14" i="75"/>
  <c r="CM14" i="75"/>
  <c r="AB14" i="75"/>
  <c r="CA38" i="75"/>
  <c r="CW13" i="75"/>
  <c r="CG14" i="75"/>
  <c r="AC9" i="75"/>
  <c r="BL14" i="75"/>
  <c r="BM14" i="75" s="1"/>
  <c r="CW12" i="75"/>
  <c r="CS14" i="75"/>
  <c r="AW38" i="75"/>
  <c r="BM9" i="75"/>
  <c r="AE38" i="75"/>
  <c r="CG38" i="75"/>
  <c r="CW11" i="75"/>
  <c r="AQ38" i="75"/>
  <c r="BO38" i="75"/>
  <c r="AQ14" i="75"/>
  <c r="CS38" i="75"/>
  <c r="BO14" i="75"/>
  <c r="AW14" i="75"/>
  <c r="BC38" i="75"/>
  <c r="CD14" i="75"/>
  <c r="CE14" i="75" s="1"/>
  <c r="CW10" i="75"/>
  <c r="BI14" i="75"/>
  <c r="BI38" i="75"/>
  <c r="CW9" i="75"/>
  <c r="AC14" i="75"/>
  <c r="BF14" i="75"/>
  <c r="BG14" i="75" s="1"/>
  <c r="CM38" i="75"/>
  <c r="BU38" i="75"/>
  <c r="AJ41" i="87"/>
  <c r="BH41" i="87"/>
  <c r="BZ41" i="87"/>
  <c r="AB17" i="87"/>
  <c r="AC17" i="87" s="1"/>
  <c r="AK41" i="87"/>
  <c r="AC9" i="87"/>
  <c r="CW11" i="87"/>
  <c r="BL17" i="87"/>
  <c r="BM17" i="87" s="1"/>
  <c r="AH17" i="87"/>
  <c r="AI17" i="87" s="1"/>
  <c r="CJ17" i="87"/>
  <c r="CK17" i="87" s="1"/>
  <c r="CW10" i="87"/>
  <c r="CA13" i="77"/>
  <c r="AI13" i="77"/>
  <c r="CQ13" i="77"/>
  <c r="CW12" i="77"/>
  <c r="AK13" i="77"/>
  <c r="CG13" i="77"/>
  <c r="BM13" i="77"/>
  <c r="CS13" i="77"/>
  <c r="BY13" i="77"/>
  <c r="CE13" i="77"/>
  <c r="CM13" i="77"/>
  <c r="AW13" i="77"/>
  <c r="BC13" i="77"/>
  <c r="BI13" i="77"/>
  <c r="BO13" i="77"/>
  <c r="CK13" i="77"/>
  <c r="AZ13" i="77"/>
  <c r="BA13" i="77" s="1"/>
  <c r="BU13" i="77"/>
  <c r="BG13" i="77"/>
  <c r="CD17" i="89"/>
  <c r="CE17" i="89" s="1"/>
  <c r="CW14" i="89"/>
  <c r="AN17" i="89"/>
  <c r="AO17" i="89" s="1"/>
  <c r="BC17" i="89"/>
  <c r="CJ17" i="89"/>
  <c r="CK17" i="89" s="1"/>
  <c r="BI17" i="89"/>
  <c r="AZ17" i="89"/>
  <c r="BA17" i="89" s="1"/>
  <c r="CP17" i="89"/>
  <c r="CQ17" i="89" s="1"/>
  <c r="BF17" i="89"/>
  <c r="BG17" i="89" s="1"/>
  <c r="AK17" i="89"/>
  <c r="CA17" i="89"/>
  <c r="BC16" i="83"/>
  <c r="CG16" i="83"/>
  <c r="CP16" i="83"/>
  <c r="CQ16" i="83" s="1"/>
  <c r="CW12" i="83"/>
  <c r="AH16" i="83"/>
  <c r="AI16" i="83" s="1"/>
  <c r="BX16" i="83"/>
  <c r="BY16" i="83" s="1"/>
  <c r="AN16" i="83"/>
  <c r="AO16" i="83" s="1"/>
  <c r="BY12" i="83"/>
  <c r="CL16" i="83"/>
  <c r="CD16" i="83"/>
  <c r="CE12" i="83"/>
  <c r="CJ16" i="83"/>
  <c r="CK16" i="83" s="1"/>
  <c r="BU16" i="83"/>
  <c r="CW14" i="83"/>
  <c r="CW15" i="83"/>
  <c r="AB16" i="83"/>
  <c r="AC16" i="83" s="1"/>
  <c r="AW16" i="83"/>
  <c r="AZ16" i="83"/>
  <c r="BA16" i="83" s="1"/>
  <c r="CA16" i="83"/>
  <c r="BF16" i="83"/>
  <c r="BG16" i="83" s="1"/>
  <c r="CQ13" i="83"/>
  <c r="CK12" i="83"/>
  <c r="BI16" i="83"/>
  <c r="BL16" i="83"/>
  <c r="BM16" i="83" s="1"/>
  <c r="AC12" i="83"/>
  <c r="CW13" i="83"/>
  <c r="AI12" i="83"/>
  <c r="AK16" i="83"/>
  <c r="BO16" i="83"/>
  <c r="AO12" i="83"/>
  <c r="BR16" i="83"/>
  <c r="CS16" i="83"/>
  <c r="BX14" i="81"/>
  <c r="BR14" i="81"/>
  <c r="BF14" i="81"/>
  <c r="AH14" i="81"/>
  <c r="BY14" i="81"/>
  <c r="CA14" i="81"/>
  <c r="AW14" i="81"/>
  <c r="CW12" i="81"/>
  <c r="BC14" i="81"/>
  <c r="CP14" i="81"/>
  <c r="CQ14" i="81" s="1"/>
  <c r="BI14" i="81"/>
  <c r="BU14" i="81"/>
  <c r="CS14" i="81"/>
  <c r="AQ14" i="81"/>
  <c r="CW13" i="81"/>
  <c r="CM14" i="81"/>
  <c r="AZ14" i="81"/>
  <c r="BA14" i="81" s="1"/>
  <c r="BG14" i="81"/>
  <c r="BO14" i="81"/>
  <c r="BS14" i="81"/>
  <c r="AI14" i="81"/>
  <c r="BS12" i="81"/>
  <c r="AK14" i="81"/>
  <c r="CJ14" i="81"/>
  <c r="CK14" i="81" s="1"/>
  <c r="CW45" i="79"/>
  <c r="CW12" i="79"/>
  <c r="BM12" i="79"/>
  <c r="AI12" i="79"/>
  <c r="CP15" i="88"/>
  <c r="AN15" i="88"/>
  <c r="BF15" i="88"/>
  <c r="BG15" i="88"/>
  <c r="AK15" i="88"/>
  <c r="CS15" i="88"/>
  <c r="CQ15" i="88"/>
  <c r="CA15" i="88"/>
  <c r="CW12" i="88"/>
  <c r="AO15" i="88"/>
  <c r="CW14" i="88"/>
  <c r="CM15" i="88"/>
  <c r="AH15" i="88"/>
  <c r="AI15" i="88" s="1"/>
  <c r="CD15" i="88"/>
  <c r="CE15" i="88" s="1"/>
  <c r="BX15" i="88"/>
  <c r="BY15" i="88" s="1"/>
  <c r="BC15" i="88"/>
  <c r="BI15" i="88"/>
  <c r="BO15" i="88"/>
  <c r="BU15" i="88"/>
  <c r="CW13" i="88"/>
  <c r="CJ15" i="88"/>
  <c r="CK15" i="88" s="1"/>
  <c r="AZ15" i="88"/>
  <c r="BA15" i="88" s="1"/>
  <c r="AE15" i="88"/>
  <c r="CG15" i="88"/>
  <c r="BC41" i="87"/>
  <c r="CA41" i="87"/>
  <c r="CS41" i="87"/>
  <c r="AE41" i="87"/>
  <c r="BU17" i="89"/>
  <c r="CK12" i="89"/>
  <c r="BG12" i="89"/>
  <c r="AC16" i="89"/>
  <c r="CW12" i="89"/>
  <c r="CE15" i="89"/>
  <c r="BO17" i="89"/>
  <c r="AC12" i="89"/>
  <c r="AQ16" i="89"/>
  <c r="AP17" i="89"/>
  <c r="AQ17" i="89" s="1"/>
  <c r="BL17" i="89"/>
  <c r="BM17" i="89" s="1"/>
  <c r="CW13" i="89"/>
  <c r="AH17" i="89"/>
  <c r="AI17" i="89" s="1"/>
  <c r="AI12" i="89"/>
  <c r="BM13" i="89"/>
  <c r="BX17" i="89"/>
  <c r="BY17" i="89" s="1"/>
  <c r="BR17" i="89"/>
  <c r="BS17" i="89" s="1"/>
  <c r="BS13" i="89"/>
  <c r="CW15" i="89"/>
  <c r="CL17" i="89"/>
  <c r="CM17" i="89" s="1"/>
  <c r="CV16" i="89"/>
  <c r="CM16" i="89"/>
  <c r="CG17" i="89"/>
  <c r="CS17" i="89"/>
  <c r="AT16" i="89"/>
  <c r="AU16" i="89" s="1"/>
  <c r="CQ12" i="89"/>
  <c r="AV17" i="89"/>
  <c r="AW17" i="89" s="1"/>
  <c r="BA13" i="89"/>
  <c r="AD17" i="89"/>
  <c r="AE17" i="89" s="1"/>
  <c r="BY12" i="89"/>
  <c r="BG12" i="88"/>
  <c r="CK12" i="88"/>
  <c r="AP15" i="88"/>
  <c r="AQ15" i="88" s="1"/>
  <c r="BL15" i="88"/>
  <c r="BM15" i="88" s="1"/>
  <c r="AI12" i="88"/>
  <c r="AC12" i="88"/>
  <c r="CQ12" i="88"/>
  <c r="AU13" i="88"/>
  <c r="BR15" i="88"/>
  <c r="BS15" i="88" s="1"/>
  <c r="BA13" i="88"/>
  <c r="AV15" i="88"/>
  <c r="AW15" i="88" s="1"/>
  <c r="BY12" i="88"/>
  <c r="CP17" i="87"/>
  <c r="CQ17" i="87" s="1"/>
  <c r="BU41" i="87"/>
  <c r="AI9" i="87"/>
  <c r="AB41" i="87"/>
  <c r="AC41" i="87" s="1"/>
  <c r="AQ41" i="87"/>
  <c r="BS9" i="87"/>
  <c r="AQ17" i="87"/>
  <c r="AN17" i="87"/>
  <c r="AO17" i="87" s="1"/>
  <c r="AT17" i="87"/>
  <c r="AU17" i="87" s="1"/>
  <c r="CG41" i="87"/>
  <c r="AO9" i="87"/>
  <c r="CG17" i="87"/>
  <c r="BI41" i="87"/>
  <c r="CK16" i="87"/>
  <c r="AV41" i="87"/>
  <c r="AW41" i="87" s="1"/>
  <c r="AW17" i="87"/>
  <c r="CD17" i="87"/>
  <c r="CE17" i="87" s="1"/>
  <c r="BC17" i="87"/>
  <c r="CL41" i="87"/>
  <c r="CM41" i="87" s="1"/>
  <c r="CM17" i="87"/>
  <c r="CW16" i="87"/>
  <c r="CV17" i="87"/>
  <c r="CK9" i="87"/>
  <c r="BF17" i="87"/>
  <c r="BO41" i="87"/>
  <c r="CQ9" i="87"/>
  <c r="CW9" i="87"/>
  <c r="BR17" i="87"/>
  <c r="BS17" i="87" s="1"/>
  <c r="AZ17" i="87"/>
  <c r="BA17" i="87" s="1"/>
  <c r="AE17" i="87"/>
  <c r="BU17" i="87"/>
  <c r="AU9" i="87"/>
  <c r="BX17" i="87"/>
  <c r="AC10" i="87"/>
  <c r="CS17" i="87"/>
  <c r="BA9" i="87"/>
  <c r="CE9" i="87"/>
  <c r="CJ14" i="85"/>
  <c r="CK14" i="85" s="1"/>
  <c r="BC14" i="85"/>
  <c r="CK12" i="85"/>
  <c r="BF14" i="85"/>
  <c r="BG14" i="85" s="1"/>
  <c r="BG12" i="85"/>
  <c r="CP14" i="85"/>
  <c r="CQ14" i="85" s="1"/>
  <c r="CW12" i="85"/>
  <c r="BO14" i="85"/>
  <c r="AC12" i="85"/>
  <c r="AP14" i="85"/>
  <c r="AQ14" i="85" s="1"/>
  <c r="BU14" i="85"/>
  <c r="BL14" i="85"/>
  <c r="BM14" i="85" s="1"/>
  <c r="AH14" i="85"/>
  <c r="AI14" i="85" s="1"/>
  <c r="AI12" i="85"/>
  <c r="BM13" i="85"/>
  <c r="BX14" i="85"/>
  <c r="BY14" i="85" s="1"/>
  <c r="CL14" i="85"/>
  <c r="CM14" i="85" s="1"/>
  <c r="CG14" i="85"/>
  <c r="CS14" i="85"/>
  <c r="AT14" i="85"/>
  <c r="AU14" i="85" s="1"/>
  <c r="CQ12" i="85"/>
  <c r="AV14" i="85"/>
  <c r="AW14" i="85" s="1"/>
  <c r="BR14" i="85"/>
  <c r="BS14" i="85" s="1"/>
  <c r="BA13" i="85"/>
  <c r="AD14" i="85"/>
  <c r="AE14" i="85" s="1"/>
  <c r="BY12" i="85"/>
  <c r="AE16" i="83"/>
  <c r="CE16" i="83"/>
  <c r="CM16" i="83"/>
  <c r="AQ16" i="83"/>
  <c r="BS16" i="83"/>
  <c r="AI12" i="82"/>
  <c r="BA14" i="82"/>
  <c r="AT17" i="82"/>
  <c r="AU17" i="82" s="1"/>
  <c r="CJ17" i="82"/>
  <c r="CK17" i="82" s="1"/>
  <c r="AV17" i="82"/>
  <c r="AW17" i="82" s="1"/>
  <c r="BR17" i="82"/>
  <c r="BS17" i="82" s="1"/>
  <c r="CL17" i="82"/>
  <c r="CM17" i="82" s="1"/>
  <c r="BM13" i="82"/>
  <c r="CE15" i="82"/>
  <c r="AN17" i="82"/>
  <c r="AO17" i="82" s="1"/>
  <c r="BG12" i="82"/>
  <c r="CQ13" i="82"/>
  <c r="BO17" i="82"/>
  <c r="AD17" i="82"/>
  <c r="AE17" i="82" s="1"/>
  <c r="BY12" i="82"/>
  <c r="CD14" i="81"/>
  <c r="CE14" i="81" s="1"/>
  <c r="BG12" i="81"/>
  <c r="AN14" i="81"/>
  <c r="AO14" i="81" s="1"/>
  <c r="BL14" i="81"/>
  <c r="BM14" i="81" s="1"/>
  <c r="CF14" i="81"/>
  <c r="CG14" i="81" s="1"/>
  <c r="CQ12" i="81"/>
  <c r="AU13" i="81"/>
  <c r="BY13" i="81"/>
  <c r="BA13" i="81"/>
  <c r="AD14" i="81"/>
  <c r="AE14" i="81" s="1"/>
  <c r="AC12" i="79"/>
  <c r="BG12" i="79"/>
  <c r="BY12" i="79"/>
  <c r="CQ12" i="79"/>
  <c r="AN32" i="78"/>
  <c r="AO32" i="78" s="1"/>
  <c r="AB31" i="78"/>
  <c r="AC31" i="78" s="1"/>
  <c r="CV31" i="78"/>
  <c r="CL32" i="78"/>
  <c r="CM32" i="78" s="1"/>
  <c r="AK31" i="78"/>
  <c r="AU28" i="78"/>
  <c r="CK12" i="78"/>
  <c r="AP32" i="78"/>
  <c r="AQ32" i="78" s="1"/>
  <c r="AI12" i="78"/>
  <c r="CQ12" i="78"/>
  <c r="CD32" i="78"/>
  <c r="CE32" i="78" s="1"/>
  <c r="BY12" i="78"/>
  <c r="AN13" i="77"/>
  <c r="AO13" i="77" s="1"/>
  <c r="AP13" i="77"/>
  <c r="AQ13" i="77" s="1"/>
  <c r="AI12" i="77"/>
  <c r="BR13" i="77"/>
  <c r="BS13" i="77" s="1"/>
  <c r="AD13" i="77"/>
  <c r="AE13" i="77" s="1"/>
  <c r="BG12" i="77"/>
  <c r="CK12" i="77"/>
  <c r="AT13" i="77"/>
  <c r="AU13" i="77" s="1"/>
  <c r="CQ12" i="77"/>
  <c r="BY12" i="77"/>
  <c r="AC12" i="77"/>
  <c r="AN14" i="76"/>
  <c r="AO14" i="76" s="1"/>
  <c r="AD14" i="76"/>
  <c r="AE14" i="76" s="1"/>
  <c r="CA14" i="76"/>
  <c r="CK14" i="76"/>
  <c r="AH14" i="76"/>
  <c r="AI14" i="76" s="1"/>
  <c r="CM14" i="76"/>
  <c r="AZ14" i="76"/>
  <c r="BA14" i="76" s="1"/>
  <c r="CS14" i="76"/>
  <c r="BG14" i="76"/>
  <c r="BG13" i="76"/>
  <c r="CW13" i="76"/>
  <c r="BL14" i="76"/>
  <c r="BM14" i="76" s="1"/>
  <c r="CF14" i="76"/>
  <c r="CG14" i="76" s="1"/>
  <c r="BI14" i="76"/>
  <c r="BO14" i="76"/>
  <c r="AJ14" i="76"/>
  <c r="AK14" i="76" s="1"/>
  <c r="CE12" i="76"/>
  <c r="AC12" i="76"/>
  <c r="BM13" i="76"/>
  <c r="CK12" i="76"/>
  <c r="AP14" i="76"/>
  <c r="AQ14" i="76" s="1"/>
  <c r="CP38" i="75"/>
  <c r="CQ38" i="75" s="1"/>
  <c r="AT14" i="75"/>
  <c r="AU14" i="75" s="1"/>
  <c r="CJ14" i="75"/>
  <c r="CK14" i="75" s="1"/>
  <c r="AJ38" i="75"/>
  <c r="AK38" i="75" s="1"/>
  <c r="CQ9" i="75"/>
  <c r="BR14" i="75"/>
  <c r="BS14" i="75" s="1"/>
  <c r="BS9" i="75"/>
  <c r="BG11" i="75"/>
  <c r="AZ14" i="75"/>
  <c r="BA14" i="75" s="1"/>
  <c r="CP14" i="75"/>
  <c r="CQ14" i="75" s="1"/>
  <c r="AE14" i="75"/>
  <c r="BU14" i="75"/>
  <c r="AU9" i="75"/>
  <c r="AH14" i="75"/>
  <c r="AI14" i="75" s="1"/>
  <c r="BX14" i="75"/>
  <c r="BY14" i="75" s="1"/>
  <c r="BC14" i="75"/>
  <c r="AB38" i="75"/>
  <c r="AC38" i="75" s="1"/>
  <c r="BA9" i="75"/>
  <c r="BY12" i="75"/>
  <c r="AK14" i="75"/>
  <c r="CA14" i="75"/>
  <c r="CE9" i="75"/>
  <c r="AI10" i="75"/>
  <c r="AN14" i="75"/>
  <c r="AO14" i="75" s="1"/>
  <c r="BX37" i="74"/>
  <c r="BY37" i="74" s="1"/>
  <c r="CQ9" i="74"/>
  <c r="AB13" i="74"/>
  <c r="AC13" i="74" s="1"/>
  <c r="AW13" i="74"/>
  <c r="AZ13" i="74"/>
  <c r="BA13" i="74" s="1"/>
  <c r="BL37" i="74"/>
  <c r="BM37" i="74" s="1"/>
  <c r="CK11" i="74"/>
  <c r="AU9" i="74"/>
  <c r="AI11" i="74"/>
  <c r="BX13" i="74"/>
  <c r="BY13" i="74" s="1"/>
  <c r="BY9" i="74"/>
  <c r="BC13" i="74"/>
  <c r="CS13" i="74"/>
  <c r="BR37" i="74"/>
  <c r="BS37" i="74" s="1"/>
  <c r="CL37" i="74"/>
  <c r="CM37" i="74" s="1"/>
  <c r="CE11" i="74"/>
  <c r="BF13" i="74"/>
  <c r="CV13" i="74"/>
  <c r="CP13" i="74"/>
  <c r="CQ13" i="74" s="1"/>
  <c r="BA9" i="74"/>
  <c r="CA13" i="74"/>
  <c r="BT37" i="74"/>
  <c r="BU37" i="74" s="1"/>
  <c r="BM9" i="74"/>
  <c r="AO9" i="74"/>
  <c r="AE13" i="74"/>
  <c r="CD13" i="74"/>
  <c r="CE13" i="74" s="1"/>
  <c r="CV13" i="65"/>
  <c r="AI13" i="73"/>
  <c r="CM13" i="73"/>
  <c r="BX13" i="73"/>
  <c r="BY13" i="73" s="1"/>
  <c r="BC13" i="73"/>
  <c r="BI13" i="73"/>
  <c r="BO13" i="73"/>
  <c r="CK13" i="73"/>
  <c r="CE13" i="73"/>
  <c r="CK12" i="73"/>
  <c r="BL13" i="73"/>
  <c r="BM13" i="73" s="1"/>
  <c r="AI12" i="73"/>
  <c r="BR13" i="73"/>
  <c r="BS13" i="73" s="1"/>
  <c r="AD13" i="73"/>
  <c r="AE13" i="73" s="1"/>
  <c r="AZ13" i="73"/>
  <c r="BA13" i="73" s="1"/>
  <c r="CP13" i="73"/>
  <c r="CQ13" i="73" s="1"/>
  <c r="BY12" i="73"/>
  <c r="AC12" i="73"/>
  <c r="BG12" i="73"/>
  <c r="AV13" i="73"/>
  <c r="AW13" i="73" s="1"/>
  <c r="CW14" i="85" l="1"/>
  <c r="AB14" i="76"/>
  <c r="AC14" i="76" s="1"/>
  <c r="AZ37" i="74"/>
  <c r="BA37" i="74" s="1"/>
  <c r="CJ37" i="74"/>
  <c r="CK37" i="74" s="1"/>
  <c r="CP37" i="74"/>
  <c r="CQ37" i="74" s="1"/>
  <c r="AH37" i="74"/>
  <c r="AI37" i="74" s="1"/>
  <c r="AN37" i="74"/>
  <c r="AO37" i="74" s="1"/>
  <c r="CW37" i="74"/>
  <c r="CW13" i="65"/>
  <c r="AT32" i="78"/>
  <c r="AU32" i="78" s="1"/>
  <c r="CW32" i="78"/>
  <c r="CW31" i="78"/>
  <c r="AB32" i="78"/>
  <c r="AC32" i="78" s="1"/>
  <c r="CW17" i="82"/>
  <c r="CW13" i="73"/>
  <c r="AT13" i="73"/>
  <c r="AU13" i="73" s="1"/>
  <c r="CD38" i="75"/>
  <c r="CE38" i="75" s="1"/>
  <c r="BL38" i="75"/>
  <c r="BM38" i="75" s="1"/>
  <c r="CW14" i="75"/>
  <c r="AT38" i="75"/>
  <c r="AU38" i="75" s="1"/>
  <c r="BF38" i="75"/>
  <c r="BG38" i="75" s="1"/>
  <c r="CW38" i="75"/>
  <c r="BL41" i="87"/>
  <c r="BM41" i="87" s="1"/>
  <c r="AZ41" i="87"/>
  <c r="BA41" i="87" s="1"/>
  <c r="CJ41" i="87"/>
  <c r="CK41" i="87" s="1"/>
  <c r="AH41" i="87"/>
  <c r="AI41" i="87" s="1"/>
  <c r="CW13" i="77"/>
  <c r="CW17" i="89"/>
  <c r="CW16" i="89"/>
  <c r="AT16" i="83"/>
  <c r="AU16" i="83" s="1"/>
  <c r="CW14" i="81"/>
  <c r="CW15" i="88"/>
  <c r="CW41" i="87"/>
  <c r="AB17" i="89"/>
  <c r="AC17" i="89" s="1"/>
  <c r="AT17" i="89"/>
  <c r="AU17" i="89" s="1"/>
  <c r="AT15" i="88"/>
  <c r="AU15" i="88" s="1"/>
  <c r="AB15" i="88"/>
  <c r="AC15" i="88" s="1"/>
  <c r="AT41" i="87"/>
  <c r="AU41" i="87" s="1"/>
  <c r="CP41" i="87"/>
  <c r="CQ41" i="87" s="1"/>
  <c r="BY17" i="87"/>
  <c r="BX41" i="87"/>
  <c r="BY41" i="87" s="1"/>
  <c r="AN41" i="87"/>
  <c r="AO41" i="87" s="1"/>
  <c r="BR41" i="87"/>
  <c r="BS41" i="87" s="1"/>
  <c r="BG17" i="87"/>
  <c r="BF41" i="87"/>
  <c r="BG41" i="87" s="1"/>
  <c r="CD41" i="87"/>
  <c r="CE41" i="87" s="1"/>
  <c r="CW17" i="87"/>
  <c r="AB14" i="85"/>
  <c r="AC14" i="85" s="1"/>
  <c r="CW16" i="83"/>
  <c r="AB17" i="82"/>
  <c r="AC17" i="82" s="1"/>
  <c r="AB14" i="81"/>
  <c r="AC14" i="81" s="1"/>
  <c r="AT14" i="81"/>
  <c r="AU14" i="81" s="1"/>
  <c r="AB13" i="77"/>
  <c r="AC13" i="77" s="1"/>
  <c r="CW14" i="76"/>
  <c r="AT14" i="76"/>
  <c r="AU14" i="76" s="1"/>
  <c r="CJ38" i="75"/>
  <c r="CK38" i="75" s="1"/>
  <c r="AH38" i="75"/>
  <c r="AI38" i="75" s="1"/>
  <c r="AZ38" i="75"/>
  <c r="BA38" i="75" s="1"/>
  <c r="BR38" i="75"/>
  <c r="BS38" i="75" s="1"/>
  <c r="BX38" i="75"/>
  <c r="BY38" i="75" s="1"/>
  <c r="AN38" i="75"/>
  <c r="AO38" i="75" s="1"/>
  <c r="AB37" i="74"/>
  <c r="AC37" i="74" s="1"/>
  <c r="BG13" i="74"/>
  <c r="BF37" i="74"/>
  <c r="BG37" i="74" s="1"/>
  <c r="CD37" i="74"/>
  <c r="CE37" i="74" s="1"/>
  <c r="CW13" i="74"/>
  <c r="AB13" i="73"/>
  <c r="AC13" i="73" s="1"/>
  <c r="CR13" i="72"/>
  <c r="CL13" i="72"/>
  <c r="BZ13" i="72"/>
  <c r="BT13" i="72"/>
  <c r="BU13" i="72" s="1"/>
  <c r="BN13" i="72"/>
  <c r="BH13" i="72"/>
  <c r="BB13" i="72"/>
  <c r="W13" i="72"/>
  <c r="V13" i="72"/>
  <c r="U13" i="72"/>
  <c r="T13" i="72"/>
  <c r="S13" i="72"/>
  <c r="R13" i="72"/>
  <c r="Q13" i="72"/>
  <c r="P13" i="72"/>
  <c r="O13" i="72"/>
  <c r="N13" i="72"/>
  <c r="M13" i="72"/>
  <c r="L13" i="72"/>
  <c r="CF13" i="72"/>
  <c r="AV13" i="72"/>
  <c r="CV12" i="72"/>
  <c r="CS12" i="72"/>
  <c r="CP12" i="72"/>
  <c r="CQ12" i="72" s="1"/>
  <c r="CM12" i="72"/>
  <c r="CJ12" i="72"/>
  <c r="CJ13" i="72" s="1"/>
  <c r="CG12" i="72"/>
  <c r="CD12" i="72"/>
  <c r="CA12" i="72"/>
  <c r="BX12" i="72"/>
  <c r="BX13" i="72" s="1"/>
  <c r="BU12" i="72"/>
  <c r="BR12" i="72"/>
  <c r="BR13" i="72" s="1"/>
  <c r="BO12" i="72"/>
  <c r="BL12" i="72"/>
  <c r="BM12" i="72" s="1"/>
  <c r="BI12" i="72"/>
  <c r="BF12" i="72"/>
  <c r="BG12" i="72" s="1"/>
  <c r="BC12" i="72"/>
  <c r="AZ12" i="72"/>
  <c r="BA12" i="72" s="1"/>
  <c r="AW12" i="72"/>
  <c r="AT12" i="72"/>
  <c r="AQ12" i="72"/>
  <c r="AN12" i="72"/>
  <c r="AO12" i="72" s="1"/>
  <c r="AK12" i="72"/>
  <c r="AH12" i="72"/>
  <c r="AI12" i="72" s="1"/>
  <c r="AE12" i="72"/>
  <c r="AB12" i="72"/>
  <c r="AC12" i="72" s="1"/>
  <c r="AZ13" i="72" l="1"/>
  <c r="AN13" i="72"/>
  <c r="CP13" i="72"/>
  <c r="CA13" i="72"/>
  <c r="CM13" i="72"/>
  <c r="CW12" i="72"/>
  <c r="BL13" i="72"/>
  <c r="BM13" i="72" s="1"/>
  <c r="CG13" i="72"/>
  <c r="AW13" i="72"/>
  <c r="BA13" i="72"/>
  <c r="CQ13" i="72"/>
  <c r="AH13" i="72"/>
  <c r="AI13" i="72" s="1"/>
  <c r="BC13" i="72"/>
  <c r="BI13" i="72"/>
  <c r="BS13" i="72"/>
  <c r="BO13" i="72"/>
  <c r="BS12" i="72"/>
  <c r="BY13" i="72"/>
  <c r="BY12" i="72"/>
  <c r="BF13" i="72"/>
  <c r="BG13" i="72" s="1"/>
  <c r="AU12" i="72"/>
  <c r="CD13" i="72"/>
  <c r="CE13" i="72" s="1"/>
  <c r="AD13" i="72"/>
  <c r="AE13" i="72" s="1"/>
  <c r="AO13" i="72"/>
  <c r="CK13" i="72"/>
  <c r="CS13" i="72"/>
  <c r="AJ13" i="72"/>
  <c r="AK13" i="72" s="1"/>
  <c r="CE12" i="72"/>
  <c r="CK12" i="72"/>
  <c r="AP13" i="72"/>
  <c r="AQ13" i="72" s="1"/>
  <c r="AB18" i="3"/>
  <c r="AB20" i="3"/>
  <c r="AB16" i="3"/>
  <c r="AB17" i="3"/>
  <c r="AB15" i="3"/>
  <c r="AB13" i="3"/>
  <c r="AB14" i="3"/>
  <c r="AC20" i="3"/>
  <c r="AC7" i="3"/>
  <c r="AB7" i="3"/>
  <c r="AB6" i="3"/>
  <c r="AC6" i="3" s="1"/>
  <c r="CD9" i="65"/>
  <c r="BX9" i="65"/>
  <c r="BR9" i="65"/>
  <c r="BL9" i="65"/>
  <c r="BF9" i="65"/>
  <c r="AZ9" i="65"/>
  <c r="AC21" i="3"/>
  <c r="AC22" i="3"/>
  <c r="AC23" i="3"/>
  <c r="AC19" i="3"/>
  <c r="AC16" i="3"/>
  <c r="AC18" i="3"/>
  <c r="AC14" i="3"/>
  <c r="AC15" i="3"/>
  <c r="AC8" i="3"/>
  <c r="AC5" i="3"/>
  <c r="AB21" i="3"/>
  <c r="AB22" i="3"/>
  <c r="AB23" i="3"/>
  <c r="AB10" i="3"/>
  <c r="AB8" i="3"/>
  <c r="BR15" i="69"/>
  <c r="BS15" i="69" s="1"/>
  <c r="BB17" i="69"/>
  <c r="CV13" i="69"/>
  <c r="BF13" i="69"/>
  <c r="BG13" i="69" s="1"/>
  <c r="BF12" i="69"/>
  <c r="BG12" i="69" s="1"/>
  <c r="BI13" i="69"/>
  <c r="BI14" i="69"/>
  <c r="AB19" i="3"/>
  <c r="AC17" i="3"/>
  <c r="AC13" i="3"/>
  <c r="CR37" i="65"/>
  <c r="CL37" i="65"/>
  <c r="CF37" i="65"/>
  <c r="BZ37" i="65"/>
  <c r="BT37" i="65"/>
  <c r="BH37" i="65"/>
  <c r="BB37" i="65"/>
  <c r="AV37" i="65"/>
  <c r="AP37" i="65"/>
  <c r="AJ37" i="65"/>
  <c r="AD37" i="65"/>
  <c r="W37" i="65"/>
  <c r="V37" i="65"/>
  <c r="U37" i="65"/>
  <c r="T37" i="65"/>
  <c r="S37" i="65"/>
  <c r="R37" i="65"/>
  <c r="Q37" i="65"/>
  <c r="P37" i="65"/>
  <c r="O37" i="65"/>
  <c r="N37" i="65"/>
  <c r="M37" i="65"/>
  <c r="L37" i="65"/>
  <c r="AB9" i="3"/>
  <c r="AN9" i="65"/>
  <c r="AN13" i="65" s="1"/>
  <c r="AO13" i="65" s="1"/>
  <c r="AH9" i="65"/>
  <c r="AB9" i="65"/>
  <c r="AC11" i="3"/>
  <c r="AB11" i="3"/>
  <c r="CS9" i="65"/>
  <c r="CM9" i="65"/>
  <c r="CG9" i="65"/>
  <c r="CA9" i="65"/>
  <c r="BU9" i="65"/>
  <c r="BO9" i="65"/>
  <c r="BI9" i="65"/>
  <c r="CP9" i="65"/>
  <c r="CQ9" i="65" s="1"/>
  <c r="CJ9" i="65"/>
  <c r="BC9" i="65"/>
  <c r="AT9" i="65"/>
  <c r="AW9" i="65"/>
  <c r="AQ9" i="65"/>
  <c r="AK9" i="65"/>
  <c r="AE9" i="65"/>
  <c r="AC12" i="3"/>
  <c r="AB12" i="3"/>
  <c r="CS16" i="69"/>
  <c r="CS15" i="69"/>
  <c r="CS14" i="69"/>
  <c r="CS13" i="69"/>
  <c r="CS12" i="69"/>
  <c r="CL17" i="69"/>
  <c r="CM16" i="69"/>
  <c r="CM15" i="69"/>
  <c r="CM14" i="69"/>
  <c r="CM13" i="69"/>
  <c r="CM12" i="69"/>
  <c r="CG16" i="69"/>
  <c r="CG15" i="69"/>
  <c r="CG14" i="69"/>
  <c r="CG13" i="69"/>
  <c r="CG12" i="69"/>
  <c r="CA16" i="69"/>
  <c r="CA15" i="69"/>
  <c r="CA14" i="69"/>
  <c r="CA13" i="69"/>
  <c r="CA12" i="69"/>
  <c r="BU16" i="69"/>
  <c r="BU15" i="69"/>
  <c r="BU14" i="69"/>
  <c r="BU13" i="69"/>
  <c r="BU12" i="69"/>
  <c r="BO16" i="69"/>
  <c r="BO15" i="69"/>
  <c r="BO14" i="69"/>
  <c r="BO13" i="69"/>
  <c r="BO12" i="69"/>
  <c r="BI16" i="69"/>
  <c r="BI15" i="69"/>
  <c r="BI12" i="69"/>
  <c r="BC16" i="69"/>
  <c r="BC15" i="69"/>
  <c r="BC14" i="69"/>
  <c r="BC13" i="69"/>
  <c r="BC12" i="69"/>
  <c r="AV17" i="69"/>
  <c r="AW16" i="69"/>
  <c r="AW15" i="69"/>
  <c r="AW14" i="69"/>
  <c r="AW13" i="69"/>
  <c r="AW12" i="69"/>
  <c r="AN13" i="69"/>
  <c r="AN14" i="69"/>
  <c r="AO14" i="69" s="1"/>
  <c r="AN15" i="69"/>
  <c r="AN16" i="69"/>
  <c r="AO16" i="69" s="1"/>
  <c r="AN12" i="69"/>
  <c r="AO12" i="69" s="1"/>
  <c r="AH13" i="69"/>
  <c r="AI13" i="69" s="1"/>
  <c r="AH14" i="69"/>
  <c r="AI14" i="69" s="1"/>
  <c r="AH15" i="69"/>
  <c r="AI15" i="69"/>
  <c r="AH16" i="69"/>
  <c r="AI16" i="69"/>
  <c r="AH12" i="69"/>
  <c r="AI12" i="69" s="1"/>
  <c r="AQ16" i="69"/>
  <c r="AQ15" i="69"/>
  <c r="AO15" i="69"/>
  <c r="AQ14" i="69"/>
  <c r="AQ13" i="69"/>
  <c r="AQ12" i="69"/>
  <c r="AJ17" i="69"/>
  <c r="AK16" i="69"/>
  <c r="AK15" i="69"/>
  <c r="AK14" i="69"/>
  <c r="AK13" i="69"/>
  <c r="AK12" i="69"/>
  <c r="AE13" i="69"/>
  <c r="AE14" i="69"/>
  <c r="AE15" i="69"/>
  <c r="AE16" i="69"/>
  <c r="AE12" i="69"/>
  <c r="AC12" i="69"/>
  <c r="AC13" i="69"/>
  <c r="AC14" i="69"/>
  <c r="AC15" i="69"/>
  <c r="BL13" i="69"/>
  <c r="BM13" i="69" s="1"/>
  <c r="CR17" i="69"/>
  <c r="BZ17" i="69"/>
  <c r="BT17" i="69"/>
  <c r="BN17" i="69"/>
  <c r="BH17" i="69"/>
  <c r="M17" i="69"/>
  <c r="N17" i="69"/>
  <c r="O17" i="69"/>
  <c r="P17" i="69"/>
  <c r="Q17" i="69"/>
  <c r="R17" i="69"/>
  <c r="S17" i="69"/>
  <c r="T17" i="69"/>
  <c r="U17" i="69"/>
  <c r="V17" i="69"/>
  <c r="W17" i="69"/>
  <c r="L17" i="69"/>
  <c r="AB5" i="3"/>
  <c r="AT12" i="69"/>
  <c r="AZ12" i="69"/>
  <c r="BL12" i="69"/>
  <c r="BM12" i="69" s="1"/>
  <c r="BR12" i="69"/>
  <c r="BS12" i="69" s="1"/>
  <c r="BX12" i="69"/>
  <c r="BY12" i="69" s="1"/>
  <c r="CD12" i="69"/>
  <c r="CE12" i="69" s="1"/>
  <c r="CJ12" i="69"/>
  <c r="CK12" i="69" s="1"/>
  <c r="CP12" i="69"/>
  <c r="CV12" i="69"/>
  <c r="AT13" i="69"/>
  <c r="AU13" i="69" s="1"/>
  <c r="AZ13" i="69"/>
  <c r="BA13" i="69" s="1"/>
  <c r="BR13" i="69"/>
  <c r="BS13" i="69" s="1"/>
  <c r="BX13" i="69"/>
  <c r="BY13" i="69" s="1"/>
  <c r="CD13" i="69"/>
  <c r="CE13" i="69" s="1"/>
  <c r="CJ13" i="69"/>
  <c r="CK13" i="69" s="1"/>
  <c r="CP13" i="69"/>
  <c r="CQ13" i="69" s="1"/>
  <c r="AT14" i="69"/>
  <c r="AU14" i="69"/>
  <c r="AZ14" i="69"/>
  <c r="BA14" i="69" s="1"/>
  <c r="BF14" i="69"/>
  <c r="BL14" i="69"/>
  <c r="BM14" i="69" s="1"/>
  <c r="BR14" i="69"/>
  <c r="BS14" i="69" s="1"/>
  <c r="BX14" i="69"/>
  <c r="BY14" i="69" s="1"/>
  <c r="CD14" i="69"/>
  <c r="CJ14" i="69"/>
  <c r="CK14" i="69"/>
  <c r="CP14" i="69"/>
  <c r="CQ14" i="69" s="1"/>
  <c r="CV14" i="69"/>
  <c r="AT15" i="69"/>
  <c r="AU15" i="69"/>
  <c r="AZ15" i="69"/>
  <c r="BA15" i="69"/>
  <c r="BF15" i="69"/>
  <c r="BG15" i="69" s="1"/>
  <c r="BL15" i="69"/>
  <c r="BM15" i="69"/>
  <c r="BX15" i="69"/>
  <c r="BY15" i="69" s="1"/>
  <c r="CD15" i="69"/>
  <c r="CE15" i="69" s="1"/>
  <c r="CJ15" i="69"/>
  <c r="CK15" i="69" s="1"/>
  <c r="CP15" i="69"/>
  <c r="CQ15" i="69" s="1"/>
  <c r="CV15" i="69"/>
  <c r="AC16" i="69"/>
  <c r="AT16" i="69"/>
  <c r="AU16" i="69" s="1"/>
  <c r="AZ16" i="69"/>
  <c r="BA16" i="69" s="1"/>
  <c r="BF16" i="69"/>
  <c r="BL16" i="69"/>
  <c r="BM16" i="69" s="1"/>
  <c r="BR16" i="69"/>
  <c r="BS16" i="69" s="1"/>
  <c r="BX16" i="69"/>
  <c r="BY16" i="69" s="1"/>
  <c r="CD16" i="69"/>
  <c r="CE16" i="69" s="1"/>
  <c r="CJ16" i="69"/>
  <c r="CK16" i="69" s="1"/>
  <c r="CP16" i="69"/>
  <c r="CQ16" i="69" s="1"/>
  <c r="CV16" i="69"/>
  <c r="CV9" i="65"/>
  <c r="BS9" i="65"/>
  <c r="AC9" i="3"/>
  <c r="AC10" i="3"/>
  <c r="AB13" i="65" l="1"/>
  <c r="AC13" i="65" s="1"/>
  <c r="CK9" i="65"/>
  <c r="CJ13" i="65"/>
  <c r="CK13" i="65" s="1"/>
  <c r="BM9" i="65"/>
  <c r="BL13" i="65"/>
  <c r="BM13" i="65" s="1"/>
  <c r="BG9" i="65"/>
  <c r="BF13" i="65"/>
  <c r="BG13" i="65" s="1"/>
  <c r="BX13" i="65"/>
  <c r="BY13" i="65" s="1"/>
  <c r="CP13" i="65"/>
  <c r="CQ13" i="65" s="1"/>
  <c r="CE9" i="65"/>
  <c r="CD13" i="65"/>
  <c r="CE13" i="65" s="1"/>
  <c r="AU9" i="65"/>
  <c r="AT13" i="65"/>
  <c r="AU13" i="65" s="1"/>
  <c r="BA9" i="65"/>
  <c r="AZ13" i="65"/>
  <c r="BA13" i="65" s="1"/>
  <c r="AI9" i="65"/>
  <c r="AH13" i="65"/>
  <c r="AI13" i="65" s="1"/>
  <c r="BR13" i="65"/>
  <c r="BS13" i="65" s="1"/>
  <c r="AH37" i="65"/>
  <c r="AI37" i="65" s="1"/>
  <c r="BR37" i="65"/>
  <c r="BS37" i="65" s="1"/>
  <c r="CW9" i="65"/>
  <c r="BU37" i="65"/>
  <c r="AE37" i="65"/>
  <c r="CM37" i="65"/>
  <c r="AK37" i="65"/>
  <c r="BC37" i="65"/>
  <c r="CG37" i="65"/>
  <c r="AW37" i="65"/>
  <c r="BI37" i="65"/>
  <c r="AN37" i="65"/>
  <c r="AO37" i="65" s="1"/>
  <c r="AQ37" i="65"/>
  <c r="CA37" i="65"/>
  <c r="CJ37" i="65"/>
  <c r="CK37" i="65" s="1"/>
  <c r="BO37" i="65"/>
  <c r="AC9" i="65"/>
  <c r="AO9" i="65"/>
  <c r="CS37" i="65"/>
  <c r="BY9" i="65"/>
  <c r="CW13" i="72"/>
  <c r="AT13" i="72"/>
  <c r="AU13" i="72" s="1"/>
  <c r="AB13" i="72"/>
  <c r="AC13" i="72" s="1"/>
  <c r="AN17" i="69"/>
  <c r="AO17" i="69" s="1"/>
  <c r="AP17" i="69"/>
  <c r="AO13" i="69"/>
  <c r="CF17" i="69"/>
  <c r="CG17" i="69" s="1"/>
  <c r="CD17" i="69"/>
  <c r="CE17" i="69" s="1"/>
  <c r="CS17" i="69"/>
  <c r="BF17" i="69"/>
  <c r="BG17" i="69" s="1"/>
  <c r="BL17" i="69"/>
  <c r="BM17" i="69" s="1"/>
  <c r="AZ17" i="69"/>
  <c r="BA17" i="69" s="1"/>
  <c r="AT17" i="69"/>
  <c r="AU17" i="69" s="1"/>
  <c r="AU12" i="69"/>
  <c r="CW12" i="69"/>
  <c r="BI17" i="69"/>
  <c r="AW17" i="69"/>
  <c r="AD17" i="69"/>
  <c r="AE17" i="69" s="1"/>
  <c r="CM17" i="69"/>
  <c r="AH17" i="69"/>
  <c r="AI17" i="69" s="1"/>
  <c r="AQ17" i="69"/>
  <c r="BR17" i="69"/>
  <c r="BS17" i="69" s="1"/>
  <c r="BA12" i="69"/>
  <c r="CW13" i="69"/>
  <c r="CW14" i="69"/>
  <c r="CW15" i="69"/>
  <c r="CW16" i="69"/>
  <c r="CJ17" i="69"/>
  <c r="CK17" i="69" s="1"/>
  <c r="CP17" i="69"/>
  <c r="CE14" i="69"/>
  <c r="CQ17" i="69"/>
  <c r="BU17" i="69"/>
  <c r="CQ12" i="69"/>
  <c r="CA17" i="69"/>
  <c r="BO17" i="69"/>
  <c r="BC17" i="69"/>
  <c r="AK17" i="69"/>
  <c r="BG16" i="69"/>
  <c r="BX17" i="69"/>
  <c r="BY17" i="69" s="1"/>
  <c r="CP37" i="65" l="1"/>
  <c r="CQ37" i="65" s="1"/>
  <c r="AB37" i="65"/>
  <c r="AC37" i="65" s="1"/>
  <c r="AZ37" i="65"/>
  <c r="BA37" i="65" s="1"/>
  <c r="BL37" i="65"/>
  <c r="BM37" i="65" s="1"/>
  <c r="CD37" i="65"/>
  <c r="CE37" i="65" s="1"/>
  <c r="AT37" i="65"/>
  <c r="AU37" i="65" s="1"/>
  <c r="BF37" i="65"/>
  <c r="BG37" i="65" s="1"/>
  <c r="BX37" i="65"/>
  <c r="BY37" i="65" s="1"/>
  <c r="CW37" i="65"/>
  <c r="AB17" i="69"/>
  <c r="AC17" i="69" s="1"/>
  <c r="CW17" i="6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 Patricia Rodriguez Junco</author>
    <author>Personal</author>
  </authors>
  <commentList>
    <comment ref="C4" authorId="0" shapeId="0" xr:uid="{00000000-0006-0000-0100-000001000000}">
      <text>
        <r>
          <rPr>
            <sz val="9"/>
            <color indexed="81"/>
            <rFont val="Tahoma"/>
            <family val="2"/>
          </rPr>
          <t xml:space="preserve">Corresponde al proceso que lidera la formulación y seguimiento del plan dentro de la subdirección responsable (ejemplo. Talento Humano, Direccionamiento estratégico, entre otros)
</t>
        </r>
      </text>
    </comment>
    <comment ref="AC6" authorId="1" shapeId="0" xr:uid="{00000000-0006-0000-0100-000002000000}">
      <text>
        <r>
          <rPr>
            <b/>
            <sz val="9"/>
            <color indexed="81"/>
            <rFont val="Tahoma"/>
            <family val="2"/>
          </rPr>
          <t>Personal:</t>
        </r>
        <r>
          <rPr>
            <sz val="9"/>
            <color indexed="81"/>
            <rFont val="Tahoma"/>
            <family val="2"/>
          </rPr>
          <t xml:space="preserve">
El diligenciamiento  se debe realizar de manera manual , cada mes ya que varia la versión final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Sandra Patricia Rodriguez Junco</author>
    <author>Adriana Prieto Antolinez</author>
    <author>tc={197ACD70-0924-4279-A4F7-35EDA9848277}</author>
    <author>tc={8175A1B9-08E2-468F-9E1B-CB0F845F1D87}</author>
    <author>tc={A7059C8F-FC83-471C-BE46-B3A0718F9C80}</author>
    <author>tc={82B3E27C-5285-425C-B409-7C9ACE1D61F3}</author>
    <author>USER</author>
  </authors>
  <commentList>
    <comment ref="C9" authorId="0" shapeId="0" xr:uid="{26ABE730-45CA-4596-ABD1-8AA03293A735}">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H11" authorId="1" shapeId="0" xr:uid="{2C2ACA4D-77F1-4BDD-934B-7DF0F9782E49}">
      <text>
        <r>
          <rPr>
            <b/>
            <sz val="9"/>
            <color indexed="81"/>
            <rFont val="Tahoma"/>
            <family val="2"/>
          </rPr>
          <t>Adriana Prieto Antolinez:</t>
        </r>
        <r>
          <rPr>
            <sz val="9"/>
            <color indexed="81"/>
            <rFont val="Tahoma"/>
            <family val="2"/>
          </rPr>
          <t xml:space="preserve">
este es uno de los acumulados sumados dado que nos da el reporte del total adicional </t>
        </r>
      </text>
    </comment>
    <comment ref="I11" authorId="2" shapeId="0" xr:uid="{197ACD70-0924-4279-A4F7-35EDA9848277}">
      <text>
        <t xml:space="preserve">[Threaded comment]
Your version of Excel allows you to read this threaded comment; however, any edits to it will get removed if the file is opened in a newer version of Excel. Learn more: https://go.microsoft.com/fwlink/?linkid=870924
Comment:
    Inicial + adiciones disponible </t>
      </text>
    </comment>
    <comment ref="J11" authorId="3" shapeId="0" xr:uid="{8175A1B9-08E2-468F-9E1B-CB0F845F1D87}">
      <text>
        <t>[Threaded comment]
Your version of Excel allows you to read this threaded comment; however, any edits to it will get removed if the file is opened in a newer version of Excel. Learn more: https://go.microsoft.com/fwlink/?linkid=870924
Comment:
    Se debe reportar a la OAP el numero de lineas a contratar por mes  para la vigencia 2026.</t>
      </text>
    </comment>
    <comment ref="P11" authorId="1" shapeId="0" xr:uid="{60DFC4CB-6F83-4385-A5C5-3280056AC495}">
      <text>
        <r>
          <rPr>
            <b/>
            <sz val="9"/>
            <color indexed="81"/>
            <rFont val="Tahoma"/>
            <family val="2"/>
          </rPr>
          <t>Adriana Prieto Antolinez:</t>
        </r>
        <r>
          <rPr>
            <sz val="9"/>
            <color indexed="81"/>
            <rFont val="Tahoma"/>
            <family val="2"/>
          </rPr>
          <t xml:space="preserve">
hacer reporte trimestral </t>
        </r>
      </text>
    </comment>
    <comment ref="V11" authorId="1" shapeId="0" xr:uid="{4FA32C0A-0B40-4ED7-AB81-3CF4AD1ED22D}">
      <text>
        <r>
          <rPr>
            <b/>
            <sz val="9"/>
            <color indexed="81"/>
            <rFont val="Tahoma"/>
            <family val="2"/>
          </rPr>
          <t>Adriana Prieto Antolinez:</t>
        </r>
        <r>
          <rPr>
            <sz val="9"/>
            <color indexed="81"/>
            <rFont val="Tahoma"/>
            <family val="2"/>
          </rPr>
          <t xml:space="preserve">
este es uno de los acumulados sumados dado que nos da el reporte del total adicional </t>
        </r>
      </text>
    </comment>
    <comment ref="W11" authorId="4" shapeId="0" xr:uid="{A7059C8F-FC83-471C-BE46-B3A0718F9C80}">
      <text>
        <t xml:space="preserve">[Threaded comment]
Your version of Excel allows you to read this threaded comment; however, any edits to it will get removed if the file is opened in a newer version of Excel. Learn more: https://go.microsoft.com/fwlink/?linkid=870924
Comment:
    Inicial + adiciones disponible </t>
      </text>
    </comment>
    <comment ref="X11" authorId="5" shapeId="0" xr:uid="{82B3E27C-5285-425C-B409-7C9ACE1D61F3}">
      <text>
        <t>[Threaded comment]
Your version of Excel allows you to read this threaded comment; however, any edits to it will get removed if the file is opened in a newer version of Excel. Learn more: https://go.microsoft.com/fwlink/?linkid=870924
Comment:
    Se debe reportar a la OAP el numero de lineas a contratar por mes  para la vigencia 2026.</t>
      </text>
    </comment>
    <comment ref="AD11" authorId="1" shapeId="0" xr:uid="{3FBDE262-B091-4E8E-BCF8-DAB0760AF63C}">
      <text>
        <r>
          <rPr>
            <b/>
            <sz val="9"/>
            <color indexed="81"/>
            <rFont val="Tahoma"/>
            <family val="2"/>
          </rPr>
          <t>Adriana Prieto Antolinez:</t>
        </r>
        <r>
          <rPr>
            <sz val="9"/>
            <color indexed="81"/>
            <rFont val="Tahoma"/>
            <family val="2"/>
          </rPr>
          <t xml:space="preserve">
hacer reporte trimestral </t>
        </r>
      </text>
    </comment>
    <comment ref="C12" authorId="6" shapeId="0" xr:uid="{54147BFC-F7BF-4706-84EE-8EF944B4EE87}">
      <text>
        <r>
          <rPr>
            <b/>
            <sz val="9"/>
            <color indexed="81"/>
            <rFont val="Tahoma"/>
            <family val="2"/>
          </rPr>
          <t>USER:</t>
        </r>
        <r>
          <rPr>
            <sz val="9"/>
            <color indexed="81"/>
            <rFont val="Tahoma"/>
            <family val="2"/>
          </rPr>
          <t xml:space="preserve">
Se sugiere hacer la verificacion con SAF, del responsable  de la elaboracion del informe </t>
        </r>
      </text>
    </comment>
    <comment ref="C13" authorId="6" shapeId="0" xr:uid="{9BEF0B3E-8E51-43CA-9E7E-94D3BC8A4F1A}">
      <text>
        <r>
          <rPr>
            <b/>
            <sz val="9"/>
            <color indexed="81"/>
            <rFont val="Tahoma"/>
            <family val="2"/>
          </rPr>
          <t>USER:</t>
        </r>
        <r>
          <rPr>
            <sz val="9"/>
            <color indexed="81"/>
            <rFont val="Tahoma"/>
            <family val="2"/>
          </rPr>
          <t xml:space="preserve">
Se sugiere hacer la verificacion con SAF, del responsable  de la elaboracion del informe </t>
        </r>
      </text>
    </comment>
    <comment ref="C14" authorId="6" shapeId="0" xr:uid="{FE33C8CA-8681-4B3A-BE1A-0558951C1F8A}">
      <text>
        <r>
          <rPr>
            <b/>
            <sz val="9"/>
            <color indexed="81"/>
            <rFont val="Tahoma"/>
            <family val="2"/>
          </rPr>
          <t>USER:</t>
        </r>
        <r>
          <rPr>
            <sz val="9"/>
            <color indexed="81"/>
            <rFont val="Tahoma"/>
            <family val="2"/>
          </rPr>
          <t xml:space="preserve">
Se sugiere hacer la verificacion con SAF, del responsable  de la elaboracion del informe </t>
        </r>
      </text>
    </comment>
    <comment ref="C15" authorId="6" shapeId="0" xr:uid="{2C08D212-DA64-438B-BEE5-554E745FB2D2}">
      <text>
        <r>
          <rPr>
            <b/>
            <sz val="9"/>
            <color indexed="81"/>
            <rFont val="Tahoma"/>
            <family val="2"/>
          </rPr>
          <t>USER:</t>
        </r>
        <r>
          <rPr>
            <sz val="9"/>
            <color indexed="81"/>
            <rFont val="Tahoma"/>
            <family val="2"/>
          </rPr>
          <t xml:space="preserve">
Se sugiere hacer la verificacion con SAF, del responsable  de la elaboracion del informe </t>
        </r>
      </text>
    </comment>
    <comment ref="C16" authorId="6" shapeId="0" xr:uid="{F58B3FB4-465A-4D67-892E-D554C6C64F77}">
      <text>
        <r>
          <rPr>
            <b/>
            <sz val="9"/>
            <color indexed="81"/>
            <rFont val="Tahoma"/>
            <family val="2"/>
          </rPr>
          <t>USER:</t>
        </r>
        <r>
          <rPr>
            <sz val="9"/>
            <color indexed="81"/>
            <rFont val="Tahoma"/>
            <family val="2"/>
          </rPr>
          <t xml:space="preserve">
Se sugiere hacer la verificacion con SAF, del responsable  de la elaboracion del informe </t>
        </r>
      </text>
    </comment>
    <comment ref="C17" authorId="6" shapeId="0" xr:uid="{56956671-017A-4CDC-A284-D7713617972E}">
      <text>
        <r>
          <rPr>
            <b/>
            <sz val="9"/>
            <color indexed="81"/>
            <rFont val="Tahoma"/>
            <family val="2"/>
          </rPr>
          <t>USER:</t>
        </r>
        <r>
          <rPr>
            <sz val="9"/>
            <color indexed="81"/>
            <rFont val="Tahoma"/>
            <family val="2"/>
          </rPr>
          <t xml:space="preserve">
Se sugiere hacer la verificacion con SAF, del responsable  de la elaboracion del informe </t>
        </r>
      </text>
    </comment>
    <comment ref="C18" authorId="6" shapeId="0" xr:uid="{701F9B50-0695-40ED-A598-C5F1B180DB5A}">
      <text>
        <r>
          <rPr>
            <b/>
            <sz val="9"/>
            <color indexed="81"/>
            <rFont val="Tahoma"/>
            <family val="2"/>
          </rPr>
          <t>USER:</t>
        </r>
        <r>
          <rPr>
            <sz val="9"/>
            <color indexed="81"/>
            <rFont val="Tahoma"/>
            <family val="2"/>
          </rPr>
          <t xml:space="preserve">
Se sugiere hacer la verificacion con SAF, del responsable  de la elaboracion del informe </t>
        </r>
      </text>
    </comment>
    <comment ref="C19" authorId="6" shapeId="0" xr:uid="{A3BB69CF-7E02-45D3-B8DC-29875501337E}">
      <text>
        <r>
          <rPr>
            <b/>
            <sz val="9"/>
            <color indexed="81"/>
            <rFont val="Tahoma"/>
            <family val="2"/>
          </rPr>
          <t>USER:</t>
        </r>
        <r>
          <rPr>
            <sz val="9"/>
            <color indexed="81"/>
            <rFont val="Tahoma"/>
            <family val="2"/>
          </rPr>
          <t xml:space="preserve">
Se sugiere hacer la verificacion con SAF, del responsable  de la elaboracion del informe </t>
        </r>
      </text>
    </comment>
    <comment ref="C20" authorId="6" shapeId="0" xr:uid="{CF713D15-85D1-427F-9EF8-14113742B72C}">
      <text>
        <r>
          <rPr>
            <b/>
            <sz val="9"/>
            <color indexed="81"/>
            <rFont val="Tahoma"/>
            <family val="2"/>
          </rPr>
          <t>USER:</t>
        </r>
        <r>
          <rPr>
            <sz val="9"/>
            <color indexed="81"/>
            <rFont val="Tahoma"/>
            <family val="2"/>
          </rPr>
          <t xml:space="preserve">
Se sugiere hacer la verificacion con SAF, del responsable  de la elaboracion del informe </t>
        </r>
      </text>
    </comment>
    <comment ref="C21" authorId="6" shapeId="0" xr:uid="{6FB517AA-3EF9-4273-ABC2-D63DF1876AB5}">
      <text>
        <r>
          <rPr>
            <b/>
            <sz val="9"/>
            <color indexed="81"/>
            <rFont val="Tahoma"/>
            <family val="2"/>
          </rPr>
          <t>USER:</t>
        </r>
        <r>
          <rPr>
            <sz val="9"/>
            <color indexed="81"/>
            <rFont val="Tahoma"/>
            <family val="2"/>
          </rPr>
          <t xml:space="preserve">
Se sugiere hacer la verificacion con SAF, del responsable  de la elaboracion del informe </t>
        </r>
      </text>
    </comment>
    <comment ref="C22" authorId="6" shapeId="0" xr:uid="{76548771-FE2C-4855-9E7E-C6CF147239F9}">
      <text>
        <r>
          <rPr>
            <b/>
            <sz val="9"/>
            <color indexed="81"/>
            <rFont val="Tahoma"/>
            <family val="2"/>
          </rPr>
          <t>USER:</t>
        </r>
        <r>
          <rPr>
            <sz val="9"/>
            <color indexed="81"/>
            <rFont val="Tahoma"/>
            <family val="2"/>
          </rPr>
          <t xml:space="preserve">
Se sugiere hacer la verificacion con SAF, del responsable  de la elaboracion del informe </t>
        </r>
      </text>
    </comment>
    <comment ref="C23" authorId="6" shapeId="0" xr:uid="{CC103396-8AEB-47ED-BA9F-F715269485D7}">
      <text>
        <r>
          <rPr>
            <b/>
            <sz val="9"/>
            <color indexed="81"/>
            <rFont val="Tahoma"/>
            <family val="2"/>
          </rPr>
          <t>USER:</t>
        </r>
        <r>
          <rPr>
            <sz val="9"/>
            <color indexed="81"/>
            <rFont val="Tahoma"/>
            <family val="2"/>
          </rPr>
          <t xml:space="preserve">
Se sugiere hacer la verificacion con SAF, del responsable  de la elaboracion del informe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tc={7A040DE2-372D-4E0B-A99B-E1D34DFCC527}</author>
    <author>tc={DF51D6BE-683D-4328-8182-1AA75AC4C9FE}</author>
    <author>J18</author>
    <author>tc={3710858B-5EFC-40E4-AE89-1C6C9F0EBE95}</author>
    <author>tc={4E2871BA-F297-41D7-A662-66E6370B79C7}</author>
    <author>tc={273AEBD4-EF28-414B-8DAB-CE60E6C8A307}</author>
    <author>tc={A94EE5AA-E759-425E-92F4-36B0C26925FA}</author>
    <author>tc={EC552BD4-9097-411B-A55C-5C66CC5E8DDF}</author>
    <author>tc={4FF318DC-264B-4971-90D3-9FC29F723B57}</author>
    <author>tc={C3803A29-DC7C-4C9C-A766-9EFE8C576061}</author>
    <author>tc={D4BE3008-609C-4B39-BB3B-BD14250A56DB}</author>
    <author>tc={46C94EDB-EE44-444B-BDE6-6D3AECAD8F33}</author>
    <author>tc={5EF4F856-F07E-47CE-9BD1-930F4FC29816}</author>
    <author>tc={BCB73A49-2EBF-48EA-9E86-5DA92F2FC339}</author>
    <author>tc={985B6B8C-DC02-48B0-AABF-C53BA7B19971}</author>
  </authors>
  <commentList>
    <comment ref="C9" authorId="0" shapeId="0" xr:uid="{00000000-0006-0000-0400-000001000000}">
      <text>
        <r>
          <rPr>
            <b/>
            <sz val="9"/>
            <color indexed="81"/>
            <rFont val="Tahoma"/>
            <family val="2"/>
          </rPr>
          <t>Seleccione el propósito del Plan de Desarrollo Distrital que se relaciona con la actividad principal formulada.</t>
        </r>
      </text>
    </comment>
    <comment ref="D9" authorId="0" shapeId="0" xr:uid="{00000000-0006-0000-0400-000002000000}">
      <text>
        <r>
          <rPr>
            <b/>
            <sz val="9"/>
            <color indexed="81"/>
            <rFont val="Tahoma"/>
            <family val="2"/>
          </rPr>
          <t>Seleccione el Programa general del Plan de Desarrollo Distrital que se relaciona con el propósito y la actividad principal formulada.</t>
        </r>
      </text>
    </comment>
    <comment ref="E9" authorId="0" shapeId="0" xr:uid="{00000000-0006-0000-0400-000003000000}">
      <text>
        <r>
          <rPr>
            <b/>
            <sz val="9"/>
            <color indexed="81"/>
            <rFont val="Tahoma"/>
            <family val="2"/>
          </rPr>
          <t>Seleccione la Meta sector del Plan de Desarrollo Distrital que se relaciona con el propósito, el programa y la o las actividades principales formuladas.</t>
        </r>
      </text>
    </comment>
    <comment ref="F9" authorId="0" shapeId="0" xr:uid="{00000000-0006-0000-0400-000004000000}">
      <text>
        <r>
          <rPr>
            <b/>
            <sz val="9"/>
            <color indexed="81"/>
            <rFont val="Tahoma"/>
            <family val="2"/>
          </rPr>
          <t>Seleccione el Proyecto de inversión que se relaciona con la o las actividades principales formuladas.</t>
        </r>
      </text>
    </comment>
    <comment ref="G9" authorId="0" shapeId="0" xr:uid="{00000000-0006-0000-0400-000005000000}">
      <text>
        <r>
          <rPr>
            <b/>
            <sz val="9"/>
            <color indexed="81"/>
            <rFont val="Tahoma"/>
            <family val="2"/>
          </rPr>
          <t>Seleccione la meta que se relaciona con el Proyecto de inversión</t>
        </r>
      </text>
    </comment>
    <comment ref="H9" authorId="0" shapeId="0" xr:uid="{00000000-0006-0000-0400-000006000000}">
      <text>
        <r>
          <rPr>
            <b/>
            <sz val="9"/>
            <color indexed="81"/>
            <rFont val="Tahoma"/>
            <family val="2"/>
          </rPr>
          <t>Seleccione el objetivo del Plan Estratégico Institucional al  que contribuye con la ejecución de la actividad</t>
        </r>
      </text>
    </comment>
    <comment ref="I9" authorId="0" shapeId="0" xr:uid="{00000000-0006-0000-0400-000007000000}">
      <text>
        <r>
          <rPr>
            <b/>
            <sz val="9"/>
            <color indexed="81"/>
            <rFont val="Tahoma"/>
            <family val="2"/>
          </rPr>
          <t>Escriba la meta del Plan Estratégico Institucional que se relaciona con el objetivo estratégico seleccionado y con la actividad formulada.</t>
        </r>
      </text>
    </comment>
    <comment ref="J9" authorId="1" shapeId="0" xr:uid="{00000000-0006-0000-0400-000008000000}">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00000000-0006-0000-0400-000009000000}">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00000000-0006-0000-0400-00000A000000}">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00000000-0006-0000-0400-00000B000000}">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00000000-0006-0000-0400-00000C000000}">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00000000-0006-0000-0400-00000D000000}">
      <text>
        <r>
          <rPr>
            <b/>
            <sz val="9"/>
            <color indexed="81"/>
            <rFont val="Tahoma"/>
            <family val="2"/>
          </rPr>
          <t>Numero de actividades en valor absoluto</t>
        </r>
      </text>
    </comment>
    <comment ref="AC11" authorId="4" shapeId="0" xr:uid="{00000000-0006-0000-0400-00000E000000}">
      <text>
        <r>
          <rPr>
            <b/>
            <sz val="9"/>
            <color indexed="81"/>
            <rFont val="Tahoma"/>
            <family val="2"/>
          </rPr>
          <t>Porcentaje correspondiente al mes</t>
        </r>
      </text>
    </comment>
    <comment ref="AD11" authorId="4" shapeId="0" xr:uid="{00000000-0006-0000-0400-00000F000000}">
      <text>
        <r>
          <rPr>
            <b/>
            <sz val="9"/>
            <color indexed="81"/>
            <rFont val="Tahoma"/>
            <family val="2"/>
          </rPr>
          <t>Numero de actividades ejecutadas en valor absoluto</t>
        </r>
      </text>
    </comment>
    <comment ref="AG11" authorId="5" shapeId="0" xr:uid="{00000000-0006-0000-0400-000010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00000000-0006-0000-0400-000011000000}">
      <text>
        <r>
          <rPr>
            <b/>
            <sz val="9"/>
            <color indexed="81"/>
            <rFont val="Tahoma"/>
            <family val="2"/>
          </rPr>
          <t>Numero de actividades en valor absoluto</t>
        </r>
      </text>
    </comment>
    <comment ref="AI11" authorId="4" shapeId="0" xr:uid="{00000000-0006-0000-0400-000012000000}">
      <text>
        <r>
          <rPr>
            <b/>
            <sz val="9"/>
            <color indexed="81"/>
            <rFont val="Tahoma"/>
            <family val="2"/>
          </rPr>
          <t>Porcentaje correspondiente al mes</t>
        </r>
      </text>
    </comment>
    <comment ref="AJ11" authorId="4" shapeId="0" xr:uid="{00000000-0006-0000-0400-000013000000}">
      <text>
        <r>
          <rPr>
            <b/>
            <sz val="9"/>
            <color indexed="81"/>
            <rFont val="Tahoma"/>
            <family val="2"/>
          </rPr>
          <t>Numero de actividades ejecutadas en valor absoluto</t>
        </r>
      </text>
    </comment>
    <comment ref="AM11" authorId="6" shapeId="0" xr:uid="{00000000-0006-0000-0400-000014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00000000-0006-0000-0400-000015000000}">
      <text>
        <r>
          <rPr>
            <b/>
            <sz val="9"/>
            <color indexed="81"/>
            <rFont val="Tahoma"/>
            <family val="2"/>
          </rPr>
          <t>Numero de actividades en valor absoluto</t>
        </r>
      </text>
    </comment>
    <comment ref="AO11" authorId="4" shapeId="0" xr:uid="{00000000-0006-0000-0400-000016000000}">
      <text>
        <r>
          <rPr>
            <b/>
            <sz val="9"/>
            <color indexed="81"/>
            <rFont val="Tahoma"/>
            <family val="2"/>
          </rPr>
          <t>Porcentaje correspondiente al mes</t>
        </r>
      </text>
    </comment>
    <comment ref="AP11" authorId="4" shapeId="0" xr:uid="{00000000-0006-0000-0400-000017000000}">
      <text>
        <r>
          <rPr>
            <b/>
            <sz val="9"/>
            <color indexed="81"/>
            <rFont val="Tahoma"/>
            <family val="2"/>
          </rPr>
          <t>Numero de actividades ejecutadas en valor absoluto</t>
        </r>
      </text>
    </comment>
    <comment ref="AS11" authorId="7" shapeId="0" xr:uid="{00000000-0006-0000-0400-000018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00000000-0006-0000-0400-000019000000}">
      <text>
        <r>
          <rPr>
            <b/>
            <sz val="9"/>
            <color indexed="81"/>
            <rFont val="Tahoma"/>
            <family val="2"/>
          </rPr>
          <t>Numero de actividades en valor absoluto</t>
        </r>
      </text>
    </comment>
    <comment ref="AU11" authorId="4" shapeId="0" xr:uid="{00000000-0006-0000-0400-00001A000000}">
      <text>
        <r>
          <rPr>
            <b/>
            <sz val="9"/>
            <color indexed="81"/>
            <rFont val="Tahoma"/>
            <family val="2"/>
          </rPr>
          <t>Porcentaje correspondiente al mes</t>
        </r>
      </text>
    </comment>
    <comment ref="AV11" authorId="4" shapeId="0" xr:uid="{00000000-0006-0000-0400-00001B000000}">
      <text>
        <r>
          <rPr>
            <b/>
            <sz val="9"/>
            <color indexed="81"/>
            <rFont val="Tahoma"/>
            <family val="2"/>
          </rPr>
          <t>Numero de actividades ejecutadas en valor absoluto</t>
        </r>
      </text>
    </comment>
    <comment ref="AY11" authorId="8" shapeId="0" xr:uid="{00000000-0006-0000-0400-00001C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00000000-0006-0000-0400-00001D000000}">
      <text>
        <r>
          <rPr>
            <b/>
            <sz val="9"/>
            <color indexed="81"/>
            <rFont val="Tahoma"/>
            <family val="2"/>
          </rPr>
          <t>Numero de actividades en valor absoluto</t>
        </r>
      </text>
    </comment>
    <comment ref="BA11" authorId="4" shapeId="0" xr:uid="{00000000-0006-0000-0400-00001E000000}">
      <text>
        <r>
          <rPr>
            <b/>
            <sz val="9"/>
            <color indexed="81"/>
            <rFont val="Tahoma"/>
            <family val="2"/>
          </rPr>
          <t>Porcentaje correspondiente al mes</t>
        </r>
      </text>
    </comment>
    <comment ref="BB11" authorId="4" shapeId="0" xr:uid="{00000000-0006-0000-0400-00001F000000}">
      <text>
        <r>
          <rPr>
            <b/>
            <sz val="9"/>
            <color indexed="81"/>
            <rFont val="Tahoma"/>
            <family val="2"/>
          </rPr>
          <t>Numero de actividades ejecutadas en valor absoluto</t>
        </r>
      </text>
    </comment>
    <comment ref="BE11" authorId="9" shapeId="0" xr:uid="{00000000-0006-0000-0400-000020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00000000-0006-0000-0400-000021000000}">
      <text>
        <r>
          <rPr>
            <b/>
            <sz val="9"/>
            <color indexed="81"/>
            <rFont val="Tahoma"/>
            <family val="2"/>
          </rPr>
          <t>Numero de actividades en valor absoluto</t>
        </r>
      </text>
    </comment>
    <comment ref="BG11" authorId="4" shapeId="0" xr:uid="{00000000-0006-0000-0400-000022000000}">
      <text>
        <r>
          <rPr>
            <b/>
            <sz val="9"/>
            <color indexed="81"/>
            <rFont val="Tahoma"/>
            <family val="2"/>
          </rPr>
          <t>Porcentaje correspondiente al mes</t>
        </r>
      </text>
    </comment>
    <comment ref="BH11" authorId="4" shapeId="0" xr:uid="{00000000-0006-0000-0400-000023000000}">
      <text>
        <r>
          <rPr>
            <b/>
            <sz val="9"/>
            <color indexed="81"/>
            <rFont val="Tahoma"/>
            <family val="2"/>
          </rPr>
          <t>Numero de actividades ejecutadas en valor absoluto</t>
        </r>
      </text>
    </comment>
    <comment ref="BK11" authorId="10" shapeId="0" xr:uid="{00000000-0006-0000-0400-000024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00000000-0006-0000-0400-000025000000}">
      <text>
        <r>
          <rPr>
            <b/>
            <sz val="9"/>
            <color indexed="81"/>
            <rFont val="Tahoma"/>
            <family val="2"/>
          </rPr>
          <t>Numero de actividades en valor absoluto</t>
        </r>
      </text>
    </comment>
    <comment ref="BM11" authorId="4" shapeId="0" xr:uid="{00000000-0006-0000-0400-000026000000}">
      <text>
        <r>
          <rPr>
            <b/>
            <sz val="9"/>
            <color indexed="81"/>
            <rFont val="Tahoma"/>
            <family val="2"/>
          </rPr>
          <t>Porcentaje correspondiente al mes</t>
        </r>
      </text>
    </comment>
    <comment ref="BN11" authorId="4" shapeId="0" xr:uid="{00000000-0006-0000-0400-000027000000}">
      <text>
        <r>
          <rPr>
            <b/>
            <sz val="9"/>
            <color indexed="81"/>
            <rFont val="Tahoma"/>
            <family val="2"/>
          </rPr>
          <t>Numero de actividades ejecutadas en valor absoluto</t>
        </r>
      </text>
    </comment>
    <comment ref="BQ11" authorId="11" shapeId="0" xr:uid="{00000000-0006-0000-0400-000028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00000000-0006-0000-0400-000029000000}">
      <text>
        <r>
          <rPr>
            <b/>
            <sz val="9"/>
            <color indexed="81"/>
            <rFont val="Tahoma"/>
            <family val="2"/>
          </rPr>
          <t>Numero de actividades en valor absoluto</t>
        </r>
      </text>
    </comment>
    <comment ref="BS11" authorId="4" shapeId="0" xr:uid="{00000000-0006-0000-0400-00002A000000}">
      <text>
        <r>
          <rPr>
            <b/>
            <sz val="9"/>
            <color indexed="81"/>
            <rFont val="Tahoma"/>
            <family val="2"/>
          </rPr>
          <t>Porcentaje correspondiente al mes</t>
        </r>
      </text>
    </comment>
    <comment ref="BT11" authorId="4" shapeId="0" xr:uid="{00000000-0006-0000-0400-00002B000000}">
      <text>
        <r>
          <rPr>
            <b/>
            <sz val="9"/>
            <color indexed="81"/>
            <rFont val="Tahoma"/>
            <family val="2"/>
          </rPr>
          <t>Numero de actividades ejecutadas en valor absoluto</t>
        </r>
      </text>
    </comment>
    <comment ref="BW11" authorId="12" shapeId="0" xr:uid="{00000000-0006-0000-0400-00002C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00000000-0006-0000-0400-00002D000000}">
      <text>
        <r>
          <rPr>
            <b/>
            <sz val="9"/>
            <color indexed="81"/>
            <rFont val="Tahoma"/>
            <family val="2"/>
          </rPr>
          <t>Numero de actividades en valor absoluto</t>
        </r>
      </text>
    </comment>
    <comment ref="BY11" authorId="4" shapeId="0" xr:uid="{00000000-0006-0000-0400-00002E000000}">
      <text>
        <r>
          <rPr>
            <b/>
            <sz val="9"/>
            <color indexed="81"/>
            <rFont val="Tahoma"/>
            <family val="2"/>
          </rPr>
          <t>Porcentaje correspondiente al mes</t>
        </r>
      </text>
    </comment>
    <comment ref="BZ11" authorId="4" shapeId="0" xr:uid="{00000000-0006-0000-0400-00002F000000}">
      <text>
        <r>
          <rPr>
            <b/>
            <sz val="9"/>
            <color indexed="81"/>
            <rFont val="Tahoma"/>
            <family val="2"/>
          </rPr>
          <t>Numero de actividades ejecutadas en valor absoluto</t>
        </r>
      </text>
    </comment>
    <comment ref="CC11" authorId="13" shapeId="0" xr:uid="{00000000-0006-0000-0400-000030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00000000-0006-0000-0400-000031000000}">
      <text>
        <r>
          <rPr>
            <b/>
            <sz val="9"/>
            <color indexed="81"/>
            <rFont val="Tahoma"/>
            <family val="2"/>
          </rPr>
          <t>Numero de actividades en valor absoluto</t>
        </r>
      </text>
    </comment>
    <comment ref="CE11" authorId="4" shapeId="0" xr:uid="{00000000-0006-0000-0400-000032000000}">
      <text>
        <r>
          <rPr>
            <b/>
            <sz val="9"/>
            <color indexed="81"/>
            <rFont val="Tahoma"/>
            <family val="2"/>
          </rPr>
          <t>Porcentaje correspondiente al mes</t>
        </r>
      </text>
    </comment>
    <comment ref="CF11" authorId="4" shapeId="0" xr:uid="{00000000-0006-0000-0400-000033000000}">
      <text>
        <r>
          <rPr>
            <b/>
            <sz val="9"/>
            <color indexed="81"/>
            <rFont val="Tahoma"/>
            <family val="2"/>
          </rPr>
          <t>Numero de actividades ejecutadas en valor absoluto</t>
        </r>
      </text>
    </comment>
    <comment ref="CI11" authorId="14" shapeId="0" xr:uid="{00000000-0006-0000-0400-000034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00000000-0006-0000-0400-000035000000}">
      <text>
        <r>
          <rPr>
            <b/>
            <sz val="9"/>
            <color indexed="81"/>
            <rFont val="Tahoma"/>
            <family val="2"/>
          </rPr>
          <t>Numero de actividades en valor absoluto</t>
        </r>
      </text>
    </comment>
    <comment ref="CK11" authorId="4" shapeId="0" xr:uid="{00000000-0006-0000-0400-000036000000}">
      <text>
        <r>
          <rPr>
            <b/>
            <sz val="9"/>
            <color indexed="81"/>
            <rFont val="Tahoma"/>
            <family val="2"/>
          </rPr>
          <t>Porcentaje correspondiente al mes</t>
        </r>
      </text>
    </comment>
    <comment ref="CL11" authorId="4" shapeId="0" xr:uid="{00000000-0006-0000-0400-000037000000}">
      <text>
        <r>
          <rPr>
            <b/>
            <sz val="9"/>
            <color indexed="81"/>
            <rFont val="Tahoma"/>
            <family val="2"/>
          </rPr>
          <t>Numero de actividades ejecutadas en valor absoluto</t>
        </r>
      </text>
    </comment>
    <comment ref="CO11" authorId="15" shapeId="0" xr:uid="{00000000-0006-0000-0400-000038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00000000-0006-0000-0400-000039000000}">
      <text>
        <r>
          <rPr>
            <b/>
            <sz val="9"/>
            <color indexed="81"/>
            <rFont val="Tahoma"/>
            <family val="2"/>
          </rPr>
          <t>Numero de actividades en valor absoluto</t>
        </r>
      </text>
    </comment>
    <comment ref="CQ11" authorId="4" shapeId="0" xr:uid="{00000000-0006-0000-0400-00003A000000}">
      <text>
        <r>
          <rPr>
            <b/>
            <sz val="9"/>
            <color indexed="81"/>
            <rFont val="Tahoma"/>
            <family val="2"/>
          </rPr>
          <t>Porcentaje correspondiente al mes</t>
        </r>
      </text>
    </comment>
    <comment ref="CR11" authorId="4" shapeId="0" xr:uid="{00000000-0006-0000-0400-00003B000000}">
      <text>
        <r>
          <rPr>
            <b/>
            <sz val="9"/>
            <color indexed="81"/>
            <rFont val="Tahoma"/>
            <family val="2"/>
          </rPr>
          <t>Numero de actividades ejecutadas en valor absoluto</t>
        </r>
      </text>
    </comment>
    <comment ref="CU11" authorId="16" shapeId="0" xr:uid="{00000000-0006-0000-0400-00003C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tc={9BF1F03C-5459-4D9B-9DD9-681CE4736798}</author>
    <author>tc={80B3CB66-DD40-4F0F-BFE9-F2F5B42DAEF8}</author>
    <author>J18</author>
    <author>tc={23BCE804-D7EB-4177-BD12-03425EFBABAF}</author>
    <author>tc={EE966255-A868-4EF1-A78A-8C4EA74EEDA9}</author>
    <author>tc={91C2B52C-AE94-4827-8032-729333AA49A8}</author>
    <author>tc={B41453A3-26A4-416D-9093-41E608287564}</author>
    <author>tc={37E460EB-E6F6-4629-8FE6-C5552BF36A00}</author>
    <author>tc={98905372-439B-4100-8FCA-A8548810B52D}</author>
    <author>tc={A3A20705-CCC2-4187-97A3-C84E2FA37186}</author>
    <author>tc={BF57C3BC-5278-42B9-A6D9-353FB8233705}</author>
    <author>tc={3B0C4DC8-B2CB-47E0-A7D5-041A01507684}</author>
    <author>tc={617E78CD-43FD-4E62-9340-E303EA3854F1}</author>
    <author>tc={AC2FAF63-8C71-4B32-A0A4-572B747B572B}</author>
    <author>tc={B62C19CD-1F30-4967-A1DB-ABFC9AAB509E}</author>
  </authors>
  <commentList>
    <comment ref="C9" authorId="0" shapeId="0" xr:uid="{F25D8BEE-DF5F-4785-AECB-019E371A982A}">
      <text>
        <r>
          <rPr>
            <b/>
            <sz val="9"/>
            <color indexed="81"/>
            <rFont val="Tahoma"/>
            <family val="2"/>
          </rPr>
          <t>Seleccione el propósito del Plan de Desarrollo Distrital que se relaciona con la actividad principal formulada.</t>
        </r>
      </text>
    </comment>
    <comment ref="D9" authorId="0" shapeId="0" xr:uid="{40931381-43D9-42FC-A7C5-1E60074425B2}">
      <text>
        <r>
          <rPr>
            <b/>
            <sz val="9"/>
            <color indexed="81"/>
            <rFont val="Tahoma"/>
            <family val="2"/>
          </rPr>
          <t>Seleccione el Programa general del Plan de Desarrollo Distrital que se relaciona con el propósito y la actividad principal formulada.</t>
        </r>
      </text>
    </comment>
    <comment ref="E9" authorId="0" shapeId="0" xr:uid="{07E46D6F-5594-4B2E-8F68-496730C98DFF}">
      <text>
        <r>
          <rPr>
            <b/>
            <sz val="9"/>
            <color indexed="81"/>
            <rFont val="Tahoma"/>
            <family val="2"/>
          </rPr>
          <t>Seleccione la Meta sector del Plan de Desarrollo Distrital que se relaciona con el propósito, el programa y la o las actividades principales formuladas.</t>
        </r>
      </text>
    </comment>
    <comment ref="F9" authorId="0" shapeId="0" xr:uid="{C1563B53-AD2E-4F2F-AA44-5C19B84532BA}">
      <text>
        <r>
          <rPr>
            <b/>
            <sz val="9"/>
            <color indexed="81"/>
            <rFont val="Tahoma"/>
            <family val="2"/>
          </rPr>
          <t>Seleccione el Proyecto de inversión que se relaciona con la o las actividades principales formuladas.</t>
        </r>
      </text>
    </comment>
    <comment ref="G9" authorId="0" shapeId="0" xr:uid="{028BC661-5ABB-4C87-94E8-D53F279781C8}">
      <text>
        <r>
          <rPr>
            <b/>
            <sz val="9"/>
            <color indexed="81"/>
            <rFont val="Tahoma"/>
            <family val="2"/>
          </rPr>
          <t>Seleccione la meta que se relaciona con el Proyecto de inversión</t>
        </r>
      </text>
    </comment>
    <comment ref="H9" authorId="0" shapeId="0" xr:uid="{2113B085-06FA-4EE7-8448-705CA34F3326}">
      <text>
        <r>
          <rPr>
            <b/>
            <sz val="9"/>
            <color indexed="81"/>
            <rFont val="Tahoma"/>
            <family val="2"/>
          </rPr>
          <t>Seleccione el objetivo del Plan Estratégico Institucional al  que contribuye con la ejecución de la actividad</t>
        </r>
      </text>
    </comment>
    <comment ref="I9" authorId="0" shapeId="0" xr:uid="{DE4A9ADB-8B81-4677-AEF9-8DC4768803F8}">
      <text>
        <r>
          <rPr>
            <b/>
            <sz val="9"/>
            <color indexed="81"/>
            <rFont val="Tahoma"/>
            <family val="2"/>
          </rPr>
          <t>Escriba la meta del Plan Estratégico Institucional que se relaciona con el objetivo estratégico seleccionado y con la actividad formulada.</t>
        </r>
      </text>
    </comment>
    <comment ref="J9" authorId="1" shapeId="0" xr:uid="{345B48D8-8B07-4721-862D-AD983F05EE29}">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9BF1F03C-5459-4D9B-9DD9-681CE4736798}">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ECDDFF97-117B-4E04-A13E-B89431527FB8}">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C6F63932-C7A8-4007-B65E-6CDF70D2F351}">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80B3CB66-DD40-4F0F-BFE9-F2F5B42DAEF8}">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3E73E97E-5968-43D2-B384-A69833B529DA}">
      <text>
        <r>
          <rPr>
            <b/>
            <sz val="9"/>
            <color indexed="81"/>
            <rFont val="Tahoma"/>
            <family val="2"/>
          </rPr>
          <t>Numero de actividades en valor absoluto</t>
        </r>
      </text>
    </comment>
    <comment ref="AC11" authorId="4" shapeId="0" xr:uid="{C3688B16-6A3E-4DBE-8C68-189B3A9E417E}">
      <text>
        <r>
          <rPr>
            <b/>
            <sz val="9"/>
            <color indexed="81"/>
            <rFont val="Tahoma"/>
            <family val="2"/>
          </rPr>
          <t>Porcentaje correspondiente al mes</t>
        </r>
      </text>
    </comment>
    <comment ref="AD11" authorId="4" shapeId="0" xr:uid="{BDA513DE-A0C4-423B-9CA7-B32F49F1031B}">
      <text>
        <r>
          <rPr>
            <b/>
            <sz val="9"/>
            <color indexed="81"/>
            <rFont val="Tahoma"/>
            <family val="2"/>
          </rPr>
          <t>Numero de actividades ejecutadas en valor absoluto</t>
        </r>
      </text>
    </comment>
    <comment ref="AG11" authorId="5" shapeId="0" xr:uid="{23BCE804-D7EB-4177-BD12-03425EFBABA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AACEA4B9-3006-49B5-8A2B-F76AAF4D6E10}">
      <text>
        <r>
          <rPr>
            <b/>
            <sz val="9"/>
            <color indexed="81"/>
            <rFont val="Tahoma"/>
            <family val="2"/>
          </rPr>
          <t>Numero de actividades en valor absoluto</t>
        </r>
      </text>
    </comment>
    <comment ref="AI11" authorId="4" shapeId="0" xr:uid="{1FC88D45-1647-4DFF-B5CB-BCCB205768C3}">
      <text>
        <r>
          <rPr>
            <b/>
            <sz val="9"/>
            <color indexed="81"/>
            <rFont val="Tahoma"/>
            <family val="2"/>
          </rPr>
          <t>Porcentaje correspondiente al mes</t>
        </r>
      </text>
    </comment>
    <comment ref="AJ11" authorId="4" shapeId="0" xr:uid="{5F0857D4-66F4-4955-A019-3BBFB1E73E5D}">
      <text>
        <r>
          <rPr>
            <b/>
            <sz val="9"/>
            <color indexed="81"/>
            <rFont val="Tahoma"/>
            <family val="2"/>
          </rPr>
          <t>Numero de actividades ejecutadas en valor absoluto</t>
        </r>
      </text>
    </comment>
    <comment ref="AM11" authorId="6" shapeId="0" xr:uid="{EE966255-A868-4EF1-A78A-8C4EA74EEDA9}">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ED5B1707-9F3D-429B-BCB1-8906C9D94161}">
      <text>
        <r>
          <rPr>
            <b/>
            <sz val="9"/>
            <color indexed="81"/>
            <rFont val="Tahoma"/>
            <family val="2"/>
          </rPr>
          <t>Numero de actividades en valor absoluto</t>
        </r>
      </text>
    </comment>
    <comment ref="AO11" authorId="4" shapeId="0" xr:uid="{81C9FDC9-3970-4AB4-8DD4-1E2A0659B51B}">
      <text>
        <r>
          <rPr>
            <b/>
            <sz val="9"/>
            <color indexed="81"/>
            <rFont val="Tahoma"/>
            <family val="2"/>
          </rPr>
          <t>Porcentaje correspondiente al mes</t>
        </r>
      </text>
    </comment>
    <comment ref="AP11" authorId="4" shapeId="0" xr:uid="{DA1D287D-D613-4498-9F83-FE7E2AB85586}">
      <text>
        <r>
          <rPr>
            <b/>
            <sz val="9"/>
            <color indexed="81"/>
            <rFont val="Tahoma"/>
            <family val="2"/>
          </rPr>
          <t>Numero de actividades ejecutadas en valor absoluto</t>
        </r>
      </text>
    </comment>
    <comment ref="AS11" authorId="7" shapeId="0" xr:uid="{91C2B52C-AE94-4827-8032-729333AA49A8}">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A9B70981-9A6C-4D3E-98D1-555F64277914}">
      <text>
        <r>
          <rPr>
            <b/>
            <sz val="9"/>
            <color indexed="81"/>
            <rFont val="Tahoma"/>
            <family val="2"/>
          </rPr>
          <t>Numero de actividades en valor absoluto</t>
        </r>
      </text>
    </comment>
    <comment ref="AU11" authorId="4" shapeId="0" xr:uid="{AC0AACF4-F329-4A94-BD5F-DFCB9970C346}">
      <text>
        <r>
          <rPr>
            <b/>
            <sz val="9"/>
            <color indexed="81"/>
            <rFont val="Tahoma"/>
            <family val="2"/>
          </rPr>
          <t>Porcentaje correspondiente al mes</t>
        </r>
      </text>
    </comment>
    <comment ref="AV11" authorId="4" shapeId="0" xr:uid="{755A2732-08D1-42CA-9919-2D402EA9FEAE}">
      <text>
        <r>
          <rPr>
            <b/>
            <sz val="9"/>
            <color indexed="81"/>
            <rFont val="Tahoma"/>
            <family val="2"/>
          </rPr>
          <t>Numero de actividades ejecutadas en valor absoluto</t>
        </r>
      </text>
    </comment>
    <comment ref="AY11" authorId="8" shapeId="0" xr:uid="{B41453A3-26A4-416D-9093-41E608287564}">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9C0D6225-93FC-4816-9128-CA4DDF85B21C}">
      <text>
        <r>
          <rPr>
            <b/>
            <sz val="9"/>
            <color indexed="81"/>
            <rFont val="Tahoma"/>
            <family val="2"/>
          </rPr>
          <t>Numero de actividades en valor absoluto</t>
        </r>
      </text>
    </comment>
    <comment ref="BA11" authorId="4" shapeId="0" xr:uid="{7D1D6362-332C-40FF-B2A2-48DA786DAF03}">
      <text>
        <r>
          <rPr>
            <b/>
            <sz val="9"/>
            <color indexed="81"/>
            <rFont val="Tahoma"/>
            <family val="2"/>
          </rPr>
          <t>Porcentaje correspondiente al mes</t>
        </r>
      </text>
    </comment>
    <comment ref="BB11" authorId="4" shapeId="0" xr:uid="{3804D9DC-297D-4AFD-AED0-4FCC432F08AD}">
      <text>
        <r>
          <rPr>
            <b/>
            <sz val="9"/>
            <color indexed="81"/>
            <rFont val="Tahoma"/>
            <family val="2"/>
          </rPr>
          <t>Numero de actividades ejecutadas en valor absoluto</t>
        </r>
      </text>
    </comment>
    <comment ref="BE11" authorId="9" shapeId="0" xr:uid="{37E460EB-E6F6-4629-8FE6-C5552BF36A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E65F21E9-5359-4AEC-AE00-7634B2480E67}">
      <text>
        <r>
          <rPr>
            <b/>
            <sz val="9"/>
            <color indexed="81"/>
            <rFont val="Tahoma"/>
            <family val="2"/>
          </rPr>
          <t>Numero de actividades en valor absoluto</t>
        </r>
      </text>
    </comment>
    <comment ref="BG11" authorId="4" shapeId="0" xr:uid="{8B874549-3F37-4DB9-BD2E-E1BE6D928DA3}">
      <text>
        <r>
          <rPr>
            <b/>
            <sz val="9"/>
            <color indexed="81"/>
            <rFont val="Tahoma"/>
            <family val="2"/>
          </rPr>
          <t>Porcentaje correspondiente al mes</t>
        </r>
      </text>
    </comment>
    <comment ref="BH11" authorId="4" shapeId="0" xr:uid="{4F460DD5-4AE1-415E-BC9F-06F5ED38CFFA}">
      <text>
        <r>
          <rPr>
            <b/>
            <sz val="9"/>
            <color indexed="81"/>
            <rFont val="Tahoma"/>
            <family val="2"/>
          </rPr>
          <t>Numero de actividades ejecutadas en valor absoluto</t>
        </r>
      </text>
    </comment>
    <comment ref="BK11" authorId="10" shapeId="0" xr:uid="{98905372-439B-4100-8FCA-A8548810B52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C09FC1F6-72AF-4B77-89C1-1556AFCC3F2D}">
      <text>
        <r>
          <rPr>
            <b/>
            <sz val="9"/>
            <color indexed="81"/>
            <rFont val="Tahoma"/>
            <family val="2"/>
          </rPr>
          <t>Numero de actividades en valor absoluto</t>
        </r>
      </text>
    </comment>
    <comment ref="BM11" authorId="4" shapeId="0" xr:uid="{176417DA-1167-48C6-B955-C0301B5D7CD4}">
      <text>
        <r>
          <rPr>
            <b/>
            <sz val="9"/>
            <color indexed="81"/>
            <rFont val="Tahoma"/>
            <family val="2"/>
          </rPr>
          <t>Porcentaje correspondiente al mes</t>
        </r>
      </text>
    </comment>
    <comment ref="BN11" authorId="4" shapeId="0" xr:uid="{14CA5664-9387-4D1D-9057-6C9019C14324}">
      <text>
        <r>
          <rPr>
            <b/>
            <sz val="9"/>
            <color indexed="81"/>
            <rFont val="Tahoma"/>
            <family val="2"/>
          </rPr>
          <t>Numero de actividades ejecutadas en valor absoluto</t>
        </r>
      </text>
    </comment>
    <comment ref="BQ11" authorId="11" shapeId="0" xr:uid="{A3A20705-CCC2-4187-97A3-C84E2FA3718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28D1FAF5-DAA1-426F-B720-EBF14863BA19}">
      <text>
        <r>
          <rPr>
            <b/>
            <sz val="9"/>
            <color indexed="81"/>
            <rFont val="Tahoma"/>
            <family val="2"/>
          </rPr>
          <t>Numero de actividades en valor absoluto</t>
        </r>
      </text>
    </comment>
    <comment ref="BS11" authorId="4" shapeId="0" xr:uid="{25A6E7E5-F4D2-4960-A179-D9F02412E6E5}">
      <text>
        <r>
          <rPr>
            <b/>
            <sz val="9"/>
            <color indexed="81"/>
            <rFont val="Tahoma"/>
            <family val="2"/>
          </rPr>
          <t>Porcentaje correspondiente al mes</t>
        </r>
      </text>
    </comment>
    <comment ref="BT11" authorId="4" shapeId="0" xr:uid="{2623B182-797C-448A-8A38-13B203793640}">
      <text>
        <r>
          <rPr>
            <b/>
            <sz val="9"/>
            <color indexed="81"/>
            <rFont val="Tahoma"/>
            <family val="2"/>
          </rPr>
          <t>Numero de actividades ejecutadas en valor absoluto</t>
        </r>
      </text>
    </comment>
    <comment ref="BW11" authorId="12" shapeId="0" xr:uid="{BF57C3BC-5278-42B9-A6D9-353FB823370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FDF7E468-EDC9-4A57-B2EB-1E08140572BC}">
      <text>
        <r>
          <rPr>
            <b/>
            <sz val="9"/>
            <color indexed="81"/>
            <rFont val="Tahoma"/>
            <family val="2"/>
          </rPr>
          <t>Numero de actividades en valor absoluto</t>
        </r>
      </text>
    </comment>
    <comment ref="BY11" authorId="4" shapeId="0" xr:uid="{98934959-B266-4075-85B4-AC409728325C}">
      <text>
        <r>
          <rPr>
            <b/>
            <sz val="9"/>
            <color indexed="81"/>
            <rFont val="Tahoma"/>
            <family val="2"/>
          </rPr>
          <t>Porcentaje correspondiente al mes</t>
        </r>
      </text>
    </comment>
    <comment ref="BZ11" authorId="4" shapeId="0" xr:uid="{428C4F3D-6574-4014-93F0-953246AF83A7}">
      <text>
        <r>
          <rPr>
            <b/>
            <sz val="9"/>
            <color indexed="81"/>
            <rFont val="Tahoma"/>
            <family val="2"/>
          </rPr>
          <t>Numero de actividades ejecutadas en valor absoluto</t>
        </r>
      </text>
    </comment>
    <comment ref="CC11" authorId="13" shapeId="0" xr:uid="{3B0C4DC8-B2CB-47E0-A7D5-041A01507684}">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5C5CBD31-CED4-4694-8816-91B0A7E0FBC0}">
      <text>
        <r>
          <rPr>
            <b/>
            <sz val="9"/>
            <color indexed="81"/>
            <rFont val="Tahoma"/>
            <family val="2"/>
          </rPr>
          <t>Numero de actividades en valor absoluto</t>
        </r>
      </text>
    </comment>
    <comment ref="CE11" authorId="4" shapeId="0" xr:uid="{3144D44C-6C4C-4375-A442-C5B81D86C681}">
      <text>
        <r>
          <rPr>
            <b/>
            <sz val="9"/>
            <color indexed="81"/>
            <rFont val="Tahoma"/>
            <family val="2"/>
          </rPr>
          <t>Porcentaje correspondiente al mes</t>
        </r>
      </text>
    </comment>
    <comment ref="CF11" authorId="4" shapeId="0" xr:uid="{BF2EE2F7-CA40-4FAB-81D6-5DB3B634C9F4}">
      <text>
        <r>
          <rPr>
            <b/>
            <sz val="9"/>
            <color indexed="81"/>
            <rFont val="Tahoma"/>
            <family val="2"/>
          </rPr>
          <t>Numero de actividades ejecutadas en valor absoluto</t>
        </r>
      </text>
    </comment>
    <comment ref="CI11" authorId="14" shapeId="0" xr:uid="{617E78CD-43FD-4E62-9340-E303EA3854F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637BC400-3DBF-4CED-ABE5-FA807E4DEF89}">
      <text>
        <r>
          <rPr>
            <b/>
            <sz val="9"/>
            <color indexed="81"/>
            <rFont val="Tahoma"/>
            <family val="2"/>
          </rPr>
          <t>Numero de actividades en valor absoluto</t>
        </r>
      </text>
    </comment>
    <comment ref="CK11" authorId="4" shapeId="0" xr:uid="{5EAD6790-AF9E-4B1B-87EC-0DC120CACDEA}">
      <text>
        <r>
          <rPr>
            <b/>
            <sz val="9"/>
            <color indexed="81"/>
            <rFont val="Tahoma"/>
            <family val="2"/>
          </rPr>
          <t>Porcentaje correspondiente al mes</t>
        </r>
      </text>
    </comment>
    <comment ref="CL11" authorId="4" shapeId="0" xr:uid="{AA029FC4-7BCD-4FA6-BC56-E614F0402999}">
      <text>
        <r>
          <rPr>
            <b/>
            <sz val="9"/>
            <color indexed="81"/>
            <rFont val="Tahoma"/>
            <family val="2"/>
          </rPr>
          <t>Numero de actividades ejecutadas en valor absoluto</t>
        </r>
      </text>
    </comment>
    <comment ref="CO11" authorId="15" shapeId="0" xr:uid="{AC2FAF63-8C71-4B32-A0A4-572B747B572B}">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3781CFBE-6F54-479D-A2B7-5B2BD82E2498}">
      <text>
        <r>
          <rPr>
            <b/>
            <sz val="9"/>
            <color indexed="81"/>
            <rFont val="Tahoma"/>
            <family val="2"/>
          </rPr>
          <t>Numero de actividades en valor absoluto</t>
        </r>
      </text>
    </comment>
    <comment ref="CQ11" authorId="4" shapeId="0" xr:uid="{47253566-0F10-437D-A65A-17E071D13540}">
      <text>
        <r>
          <rPr>
            <b/>
            <sz val="9"/>
            <color indexed="81"/>
            <rFont val="Tahoma"/>
            <family val="2"/>
          </rPr>
          <t>Porcentaje correspondiente al mes</t>
        </r>
      </text>
    </comment>
    <comment ref="CR11" authorId="4" shapeId="0" xr:uid="{6445D09D-1F6A-4585-AA94-3B331032587B}">
      <text>
        <r>
          <rPr>
            <b/>
            <sz val="9"/>
            <color indexed="81"/>
            <rFont val="Tahoma"/>
            <family val="2"/>
          </rPr>
          <t>Numero de actividades ejecutadas en valor absoluto</t>
        </r>
      </text>
    </comment>
    <comment ref="CU11" authorId="16" shapeId="0" xr:uid="{B62C19CD-1F30-4967-A1DB-ABFC9AAB509E}">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tc={4B31D0C5-3675-4453-B137-E760F3D07D0C}</author>
    <author>tc={4653181C-FAEC-4326-B689-FC04C5970172}</author>
    <author>J18</author>
    <author>tc={DAC676DA-55F8-4D54-B5E1-42113A4CAA23}</author>
    <author>tc={FCF3EEA6-DD97-444D-9159-4198486C0A6E}</author>
    <author>tc={F7AEC064-7CBC-4A90-B7BA-CFD87F5DBC91}</author>
    <author>tc={6F1CC3A6-7130-45D1-AD58-A9ADD8A6E873}</author>
    <author>tc={764B78C8-BA2D-416C-A242-24E133291B58}</author>
    <author>tc={38A955B2-A5EE-4861-9882-37758EF3227F}</author>
    <author>tc={3E8595FA-9A86-44CE-8FCB-8D3615D3D1BA}</author>
    <author>tc={18DDAD35-5F8A-4B17-9BC5-F83D43807B35}</author>
    <author>tc={D2B69B18-3380-417F-8536-D18B699E25FB}</author>
    <author>tc={80E0E554-583D-49F1-B1DC-75FE515386C1}</author>
    <author>tc={D769A146-3415-4179-96A4-A0609125A360}</author>
    <author>tc={F969DD95-DFA5-4E41-9AB2-811424EC43C5}</author>
  </authors>
  <commentList>
    <comment ref="C9" authorId="0" shapeId="0" xr:uid="{698AF1C2-62D2-477C-B630-284080C5BD91}">
      <text>
        <r>
          <rPr>
            <b/>
            <sz val="9"/>
            <color indexed="81"/>
            <rFont val="Tahoma"/>
            <family val="2"/>
          </rPr>
          <t>Seleccione el propósito del Plan de Desarrollo Distrital que se relaciona con la actividad principal formulada.</t>
        </r>
      </text>
    </comment>
    <comment ref="D9" authorId="0" shapeId="0" xr:uid="{E1E9188A-9198-4836-B624-6C7C28021311}">
      <text>
        <r>
          <rPr>
            <b/>
            <sz val="9"/>
            <color indexed="81"/>
            <rFont val="Tahoma"/>
            <family val="2"/>
          </rPr>
          <t>Seleccione el Programa general del Plan de Desarrollo Distrital que se relaciona con el propósito y la actividad principal formulada.</t>
        </r>
      </text>
    </comment>
    <comment ref="E9" authorId="0" shapeId="0" xr:uid="{323B71FC-00B3-42ED-BECE-E6A40C9E97DF}">
      <text>
        <r>
          <rPr>
            <b/>
            <sz val="9"/>
            <color indexed="81"/>
            <rFont val="Tahoma"/>
            <family val="2"/>
          </rPr>
          <t>Seleccione la Meta sector del Plan de Desarrollo Distrital que se relaciona con el propósito, el programa y la o las actividades principales formuladas.</t>
        </r>
      </text>
    </comment>
    <comment ref="F9" authorId="0" shapeId="0" xr:uid="{CEBBA82F-81BF-42D9-A886-92FF2C6EDE65}">
      <text>
        <r>
          <rPr>
            <b/>
            <sz val="9"/>
            <color indexed="81"/>
            <rFont val="Tahoma"/>
            <family val="2"/>
          </rPr>
          <t>Seleccione el Proyecto de inversión que se relaciona con la o las actividades principales formuladas.</t>
        </r>
      </text>
    </comment>
    <comment ref="G9" authorId="0" shapeId="0" xr:uid="{302A65AE-8307-4473-94EB-6AE95AF55E50}">
      <text>
        <r>
          <rPr>
            <b/>
            <sz val="9"/>
            <color indexed="81"/>
            <rFont val="Tahoma"/>
            <family val="2"/>
          </rPr>
          <t>Seleccione la meta que se relaciona con el Proyecto de inversión</t>
        </r>
      </text>
    </comment>
    <comment ref="H9" authorId="0" shapeId="0" xr:uid="{2A5E0AC8-425D-44B6-AC28-8F6371FC4AD7}">
      <text>
        <r>
          <rPr>
            <b/>
            <sz val="9"/>
            <color indexed="81"/>
            <rFont val="Tahoma"/>
            <family val="2"/>
          </rPr>
          <t>Seleccione el objetivo del Plan Estratégico Institucional al  que contribuye con la ejecución de la actividad</t>
        </r>
      </text>
    </comment>
    <comment ref="I9" authorId="0" shapeId="0" xr:uid="{1732E0A9-16D8-4B6E-953D-A162C4702E53}">
      <text>
        <r>
          <rPr>
            <b/>
            <sz val="9"/>
            <color indexed="81"/>
            <rFont val="Tahoma"/>
            <family val="2"/>
          </rPr>
          <t>Escriba la meta del Plan Estratégico Institucional que se relaciona con el objetivo estratégico seleccionado y con la actividad formulada.</t>
        </r>
      </text>
    </comment>
    <comment ref="J9" authorId="1" shapeId="0" xr:uid="{42A6F4C8-DFFE-4DB9-A4D6-668817BB4D99}">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4B31D0C5-3675-4453-B137-E760F3D07D0C}">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D7B00D51-8014-4AAD-B5AD-D7E7E5161E44}">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DA67D784-E12F-4A3E-8BED-17FBF6E9DEBA}">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4653181C-FAEC-4326-B689-FC04C5970172}">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92790C2B-14A9-465F-AB1D-211DA817B888}">
      <text>
        <r>
          <rPr>
            <b/>
            <sz val="9"/>
            <color indexed="81"/>
            <rFont val="Tahoma"/>
            <family val="2"/>
          </rPr>
          <t>Numero de actividades en valor absoluto</t>
        </r>
      </text>
    </comment>
    <comment ref="AC11" authorId="4" shapeId="0" xr:uid="{9052A1FE-60B7-4830-94B0-708E7BF0A9DC}">
      <text>
        <r>
          <rPr>
            <b/>
            <sz val="9"/>
            <color indexed="81"/>
            <rFont val="Tahoma"/>
            <family val="2"/>
          </rPr>
          <t>Porcentaje correspondiente al mes</t>
        </r>
      </text>
    </comment>
    <comment ref="AD11" authorId="4" shapeId="0" xr:uid="{9C1916D1-1767-4E22-9372-BEAB76B28B54}">
      <text>
        <r>
          <rPr>
            <b/>
            <sz val="9"/>
            <color indexed="81"/>
            <rFont val="Tahoma"/>
            <family val="2"/>
          </rPr>
          <t>Numero de actividades ejecutadas en valor absoluto</t>
        </r>
      </text>
    </comment>
    <comment ref="AG11" authorId="5" shapeId="0" xr:uid="{DAC676DA-55F8-4D54-B5E1-42113A4CAA23}">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ECA67383-0FE8-4433-9BF4-9A23D97EDBFD}">
      <text>
        <r>
          <rPr>
            <b/>
            <sz val="9"/>
            <color indexed="81"/>
            <rFont val="Tahoma"/>
            <family val="2"/>
          </rPr>
          <t>Numero de actividades en valor absoluto</t>
        </r>
      </text>
    </comment>
    <comment ref="AI11" authorId="4" shapeId="0" xr:uid="{5A58DFB8-F336-4207-8783-38E4973B20D8}">
      <text>
        <r>
          <rPr>
            <b/>
            <sz val="9"/>
            <color indexed="81"/>
            <rFont val="Tahoma"/>
            <family val="2"/>
          </rPr>
          <t>Porcentaje correspondiente al mes</t>
        </r>
      </text>
    </comment>
    <comment ref="AJ11" authorId="4" shapeId="0" xr:uid="{9578BD8C-5415-41FB-B9D5-3A29E982F650}">
      <text>
        <r>
          <rPr>
            <b/>
            <sz val="9"/>
            <color indexed="81"/>
            <rFont val="Tahoma"/>
            <family val="2"/>
          </rPr>
          <t>Numero de actividades ejecutadas en valor absoluto</t>
        </r>
      </text>
    </comment>
    <comment ref="AM11" authorId="6" shapeId="0" xr:uid="{FCF3EEA6-DD97-444D-9159-4198486C0A6E}">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0E8F1C8E-EE7E-48E0-8624-6FD7C85840AD}">
      <text>
        <r>
          <rPr>
            <b/>
            <sz val="9"/>
            <color indexed="81"/>
            <rFont val="Tahoma"/>
            <family val="2"/>
          </rPr>
          <t>Numero de actividades en valor absoluto</t>
        </r>
      </text>
    </comment>
    <comment ref="AO11" authorId="4" shapeId="0" xr:uid="{DDB59621-38CE-48B9-A0A6-A27C50ECCBC7}">
      <text>
        <r>
          <rPr>
            <b/>
            <sz val="9"/>
            <color indexed="81"/>
            <rFont val="Tahoma"/>
            <family val="2"/>
          </rPr>
          <t>Porcentaje correspondiente al mes</t>
        </r>
      </text>
    </comment>
    <comment ref="AP11" authorId="4" shapeId="0" xr:uid="{07F74F95-0FAC-4A7B-8618-56249D3DFF20}">
      <text>
        <r>
          <rPr>
            <b/>
            <sz val="9"/>
            <color indexed="81"/>
            <rFont val="Tahoma"/>
            <family val="2"/>
          </rPr>
          <t>Numero de actividades ejecutadas en valor absoluto</t>
        </r>
      </text>
    </comment>
    <comment ref="AS11" authorId="7" shapeId="0" xr:uid="{F7AEC064-7CBC-4A90-B7BA-CFD87F5DBC9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C548DE58-142E-4AE0-B698-422866B0330F}">
      <text>
        <r>
          <rPr>
            <b/>
            <sz val="9"/>
            <color indexed="81"/>
            <rFont val="Tahoma"/>
            <family val="2"/>
          </rPr>
          <t>Numero de actividades en valor absoluto</t>
        </r>
      </text>
    </comment>
    <comment ref="AU11" authorId="4" shapeId="0" xr:uid="{6ECAAA1B-2626-4DFD-B5BC-391ACB783DFA}">
      <text>
        <r>
          <rPr>
            <b/>
            <sz val="9"/>
            <color indexed="81"/>
            <rFont val="Tahoma"/>
            <family val="2"/>
          </rPr>
          <t>Porcentaje correspondiente al mes</t>
        </r>
      </text>
    </comment>
    <comment ref="AV11" authorId="4" shapeId="0" xr:uid="{75DF091C-361D-4F63-B139-952199DC2731}">
      <text>
        <r>
          <rPr>
            <b/>
            <sz val="9"/>
            <color indexed="81"/>
            <rFont val="Tahoma"/>
            <family val="2"/>
          </rPr>
          <t>Numero de actividades ejecutadas en valor absoluto</t>
        </r>
      </text>
    </comment>
    <comment ref="AY11" authorId="8" shapeId="0" xr:uid="{6F1CC3A6-7130-45D1-AD58-A9ADD8A6E873}">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AB091EA3-CBD4-44E3-B770-2D8F0FE800AE}">
      <text>
        <r>
          <rPr>
            <b/>
            <sz val="9"/>
            <color indexed="81"/>
            <rFont val="Tahoma"/>
            <family val="2"/>
          </rPr>
          <t>Numero de actividades en valor absoluto</t>
        </r>
      </text>
    </comment>
    <comment ref="BA11" authorId="4" shapeId="0" xr:uid="{0E0FD627-B9C5-499C-A387-3C9F7ECAADFA}">
      <text>
        <r>
          <rPr>
            <b/>
            <sz val="9"/>
            <color indexed="81"/>
            <rFont val="Tahoma"/>
            <family val="2"/>
          </rPr>
          <t>Porcentaje correspondiente al mes</t>
        </r>
      </text>
    </comment>
    <comment ref="BB11" authorId="4" shapeId="0" xr:uid="{77380091-EC65-46AE-8931-9198905CB21E}">
      <text>
        <r>
          <rPr>
            <b/>
            <sz val="9"/>
            <color indexed="81"/>
            <rFont val="Tahoma"/>
            <family val="2"/>
          </rPr>
          <t>Numero de actividades ejecutadas en valor absoluto</t>
        </r>
      </text>
    </comment>
    <comment ref="BE11" authorId="9" shapeId="0" xr:uid="{764B78C8-BA2D-416C-A242-24E133291B58}">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3E9A7C56-7EB0-4BC7-9A14-99B0316A589E}">
      <text>
        <r>
          <rPr>
            <b/>
            <sz val="9"/>
            <color indexed="81"/>
            <rFont val="Tahoma"/>
            <family val="2"/>
          </rPr>
          <t>Numero de actividades en valor absoluto</t>
        </r>
      </text>
    </comment>
    <comment ref="BG11" authorId="4" shapeId="0" xr:uid="{F02FE051-B007-47AE-BD74-A3E0913512A1}">
      <text>
        <r>
          <rPr>
            <b/>
            <sz val="9"/>
            <color indexed="81"/>
            <rFont val="Tahoma"/>
            <family val="2"/>
          </rPr>
          <t>Porcentaje correspondiente al mes</t>
        </r>
      </text>
    </comment>
    <comment ref="BH11" authorId="4" shapeId="0" xr:uid="{FDBB1FF9-139C-4582-A85F-55E1A2114264}">
      <text>
        <r>
          <rPr>
            <b/>
            <sz val="9"/>
            <color indexed="81"/>
            <rFont val="Tahoma"/>
            <family val="2"/>
          </rPr>
          <t>Numero de actividades ejecutadas en valor absoluto</t>
        </r>
      </text>
    </comment>
    <comment ref="BK11" authorId="10" shapeId="0" xr:uid="{38A955B2-A5EE-4861-9882-37758EF3227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F3F086AF-A144-4B96-A3A9-9E7438CAE760}">
      <text>
        <r>
          <rPr>
            <b/>
            <sz val="9"/>
            <color indexed="81"/>
            <rFont val="Tahoma"/>
            <family val="2"/>
          </rPr>
          <t>Numero de actividades en valor absoluto</t>
        </r>
      </text>
    </comment>
    <comment ref="BM11" authorId="4" shapeId="0" xr:uid="{3FCD1F06-C611-4588-9042-9F0015C636E3}">
      <text>
        <r>
          <rPr>
            <b/>
            <sz val="9"/>
            <color indexed="81"/>
            <rFont val="Tahoma"/>
            <family val="2"/>
          </rPr>
          <t>Porcentaje correspondiente al mes</t>
        </r>
      </text>
    </comment>
    <comment ref="BN11" authorId="4" shapeId="0" xr:uid="{804E8C46-CB9A-4409-9E0C-FCC0702765F1}">
      <text>
        <r>
          <rPr>
            <b/>
            <sz val="9"/>
            <color indexed="81"/>
            <rFont val="Tahoma"/>
            <family val="2"/>
          </rPr>
          <t>Numero de actividades ejecutadas en valor absoluto</t>
        </r>
      </text>
    </comment>
    <comment ref="BQ11" authorId="11" shapeId="0" xr:uid="{3E8595FA-9A86-44CE-8FCB-8D3615D3D1BA}">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5475C5D5-E796-4994-97E3-EE3766EC1934}">
      <text>
        <r>
          <rPr>
            <b/>
            <sz val="9"/>
            <color indexed="81"/>
            <rFont val="Tahoma"/>
            <family val="2"/>
          </rPr>
          <t>Numero de actividades en valor absoluto</t>
        </r>
      </text>
    </comment>
    <comment ref="BS11" authorId="4" shapeId="0" xr:uid="{FEC01FE2-8EC4-4E3A-A506-9E6F352E1189}">
      <text>
        <r>
          <rPr>
            <b/>
            <sz val="9"/>
            <color indexed="81"/>
            <rFont val="Tahoma"/>
            <family val="2"/>
          </rPr>
          <t>Porcentaje correspondiente al mes</t>
        </r>
      </text>
    </comment>
    <comment ref="BT11" authorId="4" shapeId="0" xr:uid="{01DC613B-F3B3-4B77-AFF5-6E8C1CBF5559}">
      <text>
        <r>
          <rPr>
            <b/>
            <sz val="9"/>
            <color indexed="81"/>
            <rFont val="Tahoma"/>
            <family val="2"/>
          </rPr>
          <t>Numero de actividades ejecutadas en valor absoluto</t>
        </r>
      </text>
    </comment>
    <comment ref="BW11" authorId="12" shapeId="0" xr:uid="{18DDAD35-5F8A-4B17-9BC5-F83D43807B3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70E85F3D-3BAA-4774-863F-43273F2D4419}">
      <text>
        <r>
          <rPr>
            <b/>
            <sz val="9"/>
            <color indexed="81"/>
            <rFont val="Tahoma"/>
            <family val="2"/>
          </rPr>
          <t>Numero de actividades en valor absoluto</t>
        </r>
      </text>
    </comment>
    <comment ref="BY11" authorId="4" shapeId="0" xr:uid="{64C1C403-DECD-4BA1-88CD-23076DB60CE0}">
      <text>
        <r>
          <rPr>
            <b/>
            <sz val="9"/>
            <color indexed="81"/>
            <rFont val="Tahoma"/>
            <family val="2"/>
          </rPr>
          <t>Porcentaje correspondiente al mes</t>
        </r>
      </text>
    </comment>
    <comment ref="BZ11" authorId="4" shapeId="0" xr:uid="{8AC1A522-6106-4D3D-ACF5-1100FCD9580B}">
      <text>
        <r>
          <rPr>
            <b/>
            <sz val="9"/>
            <color indexed="81"/>
            <rFont val="Tahoma"/>
            <family val="2"/>
          </rPr>
          <t>Numero de actividades ejecutadas en valor absoluto</t>
        </r>
      </text>
    </comment>
    <comment ref="CC11" authorId="13" shapeId="0" xr:uid="{D2B69B18-3380-417F-8536-D18B699E25FB}">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A29E4D8F-2227-4B3F-8380-39291CFD50C0}">
      <text>
        <r>
          <rPr>
            <b/>
            <sz val="9"/>
            <color indexed="81"/>
            <rFont val="Tahoma"/>
            <family val="2"/>
          </rPr>
          <t>Numero de actividades en valor absoluto</t>
        </r>
      </text>
    </comment>
    <comment ref="CE11" authorId="4" shapeId="0" xr:uid="{62270B1A-A41D-44F7-9A51-885FBDC7FDDE}">
      <text>
        <r>
          <rPr>
            <b/>
            <sz val="9"/>
            <color indexed="81"/>
            <rFont val="Tahoma"/>
            <family val="2"/>
          </rPr>
          <t>Porcentaje correspondiente al mes</t>
        </r>
      </text>
    </comment>
    <comment ref="CF11" authorId="4" shapeId="0" xr:uid="{52876550-1192-4333-B2CA-9C086BC6A019}">
      <text>
        <r>
          <rPr>
            <b/>
            <sz val="9"/>
            <color indexed="81"/>
            <rFont val="Tahoma"/>
            <family val="2"/>
          </rPr>
          <t>Numero de actividades ejecutadas en valor absoluto</t>
        </r>
      </text>
    </comment>
    <comment ref="CI11" authorId="14" shapeId="0" xr:uid="{80E0E554-583D-49F1-B1DC-75FE515386C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EC132886-447C-43D2-9AFF-433177735281}">
      <text>
        <r>
          <rPr>
            <b/>
            <sz val="9"/>
            <color indexed="81"/>
            <rFont val="Tahoma"/>
            <family val="2"/>
          </rPr>
          <t>Numero de actividades en valor absoluto</t>
        </r>
      </text>
    </comment>
    <comment ref="CK11" authorId="4" shapeId="0" xr:uid="{3A430110-AFCC-440E-9CFB-DE66BB77CFEB}">
      <text>
        <r>
          <rPr>
            <b/>
            <sz val="9"/>
            <color indexed="81"/>
            <rFont val="Tahoma"/>
            <family val="2"/>
          </rPr>
          <t>Porcentaje correspondiente al mes</t>
        </r>
      </text>
    </comment>
    <comment ref="CL11" authorId="4" shapeId="0" xr:uid="{557F71A3-047B-4149-BD85-47685DEE0CC3}">
      <text>
        <r>
          <rPr>
            <b/>
            <sz val="9"/>
            <color indexed="81"/>
            <rFont val="Tahoma"/>
            <family val="2"/>
          </rPr>
          <t>Numero de actividades ejecutadas en valor absoluto</t>
        </r>
      </text>
    </comment>
    <comment ref="CO11" authorId="15" shapeId="0" xr:uid="{D769A146-3415-4179-96A4-A0609125A36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412995B8-942F-40F7-A9B4-3750C93FB6E2}">
      <text>
        <r>
          <rPr>
            <b/>
            <sz val="9"/>
            <color indexed="81"/>
            <rFont val="Tahoma"/>
            <family val="2"/>
          </rPr>
          <t>Numero de actividades en valor absoluto</t>
        </r>
      </text>
    </comment>
    <comment ref="CQ11" authorId="4" shapeId="0" xr:uid="{4F40CE91-7B8B-4725-84E5-DEB035D67256}">
      <text>
        <r>
          <rPr>
            <b/>
            <sz val="9"/>
            <color indexed="81"/>
            <rFont val="Tahoma"/>
            <family val="2"/>
          </rPr>
          <t>Porcentaje correspondiente al mes</t>
        </r>
      </text>
    </comment>
    <comment ref="CR11" authorId="4" shapeId="0" xr:uid="{6BCAD788-CC3E-4E7F-871A-9F4A7DF09767}">
      <text>
        <r>
          <rPr>
            <b/>
            <sz val="9"/>
            <color indexed="81"/>
            <rFont val="Tahoma"/>
            <family val="2"/>
          </rPr>
          <t>Numero de actividades ejecutadas en valor absoluto</t>
        </r>
      </text>
    </comment>
    <comment ref="CU11" authorId="16" shapeId="0" xr:uid="{F969DD95-DFA5-4E41-9AB2-811424EC43C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tc={D48821F2-3975-4836-AED3-C75321232460}</author>
    <author>tc={6B4EA62F-F2F5-457E-8F7B-0849F4388E44}</author>
    <author>J18</author>
    <author>tc={E91EEF18-901F-4051-B819-392817D262AF}</author>
    <author>tc={08A0A49B-D9AA-43B1-9EE6-F6089DBADBCB}</author>
    <author>tc={E631A6CB-B315-43EA-82FA-EF09B6C7896C}</author>
    <author>tc={32D2FC1F-1C55-49F8-9745-F860AB7BA49C}</author>
    <author>tc={6796A29F-3940-45E1-8E35-86FD88847BBC}</author>
    <author>tc={59AFCA11-1253-430B-984D-1B3D7A38FBD4}</author>
    <author>tc={AB976334-D9D8-4AD2-9061-7CB323FF0312}</author>
    <author>tc={AEA39963-14B8-465D-9D24-A0FF2F958AD9}</author>
    <author>tc={7C5E8669-80FA-4A2C-9EB9-4811568DFF64}</author>
    <author>tc={09FF6C94-B29F-469D-9CFB-48E8D46B0D1D}</author>
    <author>tc={FDF24C47-826A-47D9-AC69-5FDFC5DBEF60}</author>
    <author>tc={C7205CBC-5177-4CED-897C-01B7F6202C32}</author>
  </authors>
  <commentList>
    <comment ref="C6" authorId="0" shapeId="0" xr:uid="{00000000-0006-0000-0800-000001000000}">
      <text>
        <r>
          <rPr>
            <b/>
            <sz val="9"/>
            <color indexed="81"/>
            <rFont val="Tahoma"/>
            <family val="2"/>
          </rPr>
          <t>Seleccione el propósito del Plan de Desarrollo Distrital que se relaciona con la actividad principal formulada.</t>
        </r>
      </text>
    </comment>
    <comment ref="D6" authorId="0" shapeId="0" xr:uid="{00000000-0006-0000-0800-000002000000}">
      <text>
        <r>
          <rPr>
            <b/>
            <sz val="9"/>
            <color indexed="81"/>
            <rFont val="Tahoma"/>
            <family val="2"/>
          </rPr>
          <t>Seleccione el Programa general del Plan de Desarrollo Distrital que se relaciona con el propósito y la actividad principal formulada.</t>
        </r>
      </text>
    </comment>
    <comment ref="E6" authorId="0" shapeId="0" xr:uid="{00000000-0006-0000-0800-000003000000}">
      <text>
        <r>
          <rPr>
            <b/>
            <sz val="9"/>
            <color indexed="81"/>
            <rFont val="Tahoma"/>
            <family val="2"/>
          </rPr>
          <t>Seleccione la Meta sector del Plan de Desarrollo Distrital que se relaciona con el propósito, el programa y la o las actividades principales formuladas.</t>
        </r>
      </text>
    </comment>
    <comment ref="F6" authorId="0" shapeId="0" xr:uid="{00000000-0006-0000-0800-000004000000}">
      <text>
        <r>
          <rPr>
            <b/>
            <sz val="9"/>
            <color indexed="81"/>
            <rFont val="Tahoma"/>
            <family val="2"/>
          </rPr>
          <t>Seleccione el Proyecto de inversión que se relaciona con la o las actividades principales formuladas.</t>
        </r>
      </text>
    </comment>
    <comment ref="G6" authorId="0" shapeId="0" xr:uid="{00000000-0006-0000-0800-000005000000}">
      <text>
        <r>
          <rPr>
            <b/>
            <sz val="9"/>
            <color indexed="81"/>
            <rFont val="Tahoma"/>
            <family val="2"/>
          </rPr>
          <t>Seleccione la meta que se relaciona con el Proyecto de inversión</t>
        </r>
      </text>
    </comment>
    <comment ref="H6" authorId="0" shapeId="0" xr:uid="{00000000-0006-0000-0800-000006000000}">
      <text>
        <r>
          <rPr>
            <b/>
            <sz val="9"/>
            <color indexed="81"/>
            <rFont val="Tahoma"/>
            <family val="2"/>
          </rPr>
          <t>Seleccione el objetivo del Plan Estratégico Institucional al  que contribuye con la ejecución de la actividad</t>
        </r>
      </text>
    </comment>
    <comment ref="I6" authorId="0" shapeId="0" xr:uid="{00000000-0006-0000-0800-000007000000}">
      <text>
        <r>
          <rPr>
            <b/>
            <sz val="9"/>
            <color indexed="81"/>
            <rFont val="Tahoma"/>
            <family val="2"/>
          </rPr>
          <t>Escriba la meta del Plan Estratégico Institucional que se relaciona con el objetivo estratégico seleccionado y con la actividad formulada.</t>
        </r>
      </text>
    </comment>
    <comment ref="J6" authorId="1" shapeId="0" xr:uid="{00000000-0006-0000-0800-000008000000}">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00000000-0006-0000-0800-000009000000}">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6" authorId="1" shapeId="0" xr:uid="{00000000-0006-0000-0800-00000A000000}">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6" authorId="1" shapeId="0" xr:uid="{00000000-0006-0000-0800-00000B000000}">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6" authorId="3" shapeId="0" xr:uid="{00000000-0006-0000-0800-00000C000000}">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8" authorId="4" shapeId="0" xr:uid="{00000000-0006-0000-0800-00000D000000}">
      <text>
        <r>
          <rPr>
            <b/>
            <sz val="9"/>
            <color indexed="81"/>
            <rFont val="Tahoma"/>
            <family val="2"/>
          </rPr>
          <t>Numero de actividades en valor absoluto</t>
        </r>
      </text>
    </comment>
    <comment ref="AC8" authorId="4" shapeId="0" xr:uid="{00000000-0006-0000-0800-00000E000000}">
      <text>
        <r>
          <rPr>
            <b/>
            <sz val="9"/>
            <color indexed="81"/>
            <rFont val="Tahoma"/>
            <family val="2"/>
          </rPr>
          <t>Porcentaje correspondiente al mes</t>
        </r>
      </text>
    </comment>
    <comment ref="AD8" authorId="4" shapeId="0" xr:uid="{00000000-0006-0000-0800-00000F000000}">
      <text>
        <r>
          <rPr>
            <b/>
            <sz val="9"/>
            <color indexed="81"/>
            <rFont val="Tahoma"/>
            <family val="2"/>
          </rPr>
          <t>Numero de actividades ejecutadas en valor absoluto</t>
        </r>
      </text>
    </comment>
    <comment ref="AG8" authorId="5" shapeId="0" xr:uid="{00000000-0006-0000-0800-000010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8" authorId="4" shapeId="0" xr:uid="{00000000-0006-0000-0800-000011000000}">
      <text>
        <r>
          <rPr>
            <b/>
            <sz val="9"/>
            <color indexed="81"/>
            <rFont val="Tahoma"/>
            <family val="2"/>
          </rPr>
          <t>Numero de actividades en valor absoluto</t>
        </r>
      </text>
    </comment>
    <comment ref="AI8" authorId="4" shapeId="0" xr:uid="{00000000-0006-0000-0800-000012000000}">
      <text>
        <r>
          <rPr>
            <b/>
            <sz val="9"/>
            <color indexed="81"/>
            <rFont val="Tahoma"/>
            <family val="2"/>
          </rPr>
          <t>Porcentaje correspondiente al mes</t>
        </r>
      </text>
    </comment>
    <comment ref="AJ8" authorId="4" shapeId="0" xr:uid="{00000000-0006-0000-0800-000013000000}">
      <text>
        <r>
          <rPr>
            <b/>
            <sz val="9"/>
            <color indexed="81"/>
            <rFont val="Tahoma"/>
            <family val="2"/>
          </rPr>
          <t>Numero de actividades ejecutadas en valor absoluto</t>
        </r>
      </text>
    </comment>
    <comment ref="AM8" authorId="6" shapeId="0" xr:uid="{00000000-0006-0000-0800-000014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8" authorId="4" shapeId="0" xr:uid="{00000000-0006-0000-0800-000015000000}">
      <text>
        <r>
          <rPr>
            <b/>
            <sz val="9"/>
            <color indexed="81"/>
            <rFont val="Tahoma"/>
            <family val="2"/>
          </rPr>
          <t>Numero de actividades en valor absoluto</t>
        </r>
      </text>
    </comment>
    <comment ref="AO8" authorId="4" shapeId="0" xr:uid="{00000000-0006-0000-0800-000016000000}">
      <text>
        <r>
          <rPr>
            <b/>
            <sz val="9"/>
            <color indexed="81"/>
            <rFont val="Tahoma"/>
            <family val="2"/>
          </rPr>
          <t>Porcentaje correspondiente al mes</t>
        </r>
      </text>
    </comment>
    <comment ref="AP8" authorId="4" shapeId="0" xr:uid="{00000000-0006-0000-0800-000017000000}">
      <text>
        <r>
          <rPr>
            <b/>
            <sz val="9"/>
            <color indexed="81"/>
            <rFont val="Tahoma"/>
            <family val="2"/>
          </rPr>
          <t>Numero de actividades ejecutadas en valor absoluto</t>
        </r>
      </text>
    </comment>
    <comment ref="AS8" authorId="7" shapeId="0" xr:uid="{00000000-0006-0000-0800-000018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8" authorId="4" shapeId="0" xr:uid="{00000000-0006-0000-0800-000019000000}">
      <text>
        <r>
          <rPr>
            <b/>
            <sz val="9"/>
            <color indexed="81"/>
            <rFont val="Tahoma"/>
            <family val="2"/>
          </rPr>
          <t>Numero de actividades en valor absoluto</t>
        </r>
      </text>
    </comment>
    <comment ref="AU8" authorId="4" shapeId="0" xr:uid="{00000000-0006-0000-0800-00001A000000}">
      <text>
        <r>
          <rPr>
            <b/>
            <sz val="9"/>
            <color indexed="81"/>
            <rFont val="Tahoma"/>
            <family val="2"/>
          </rPr>
          <t>Porcentaje correspondiente al mes</t>
        </r>
      </text>
    </comment>
    <comment ref="AV8" authorId="4" shapeId="0" xr:uid="{00000000-0006-0000-0800-00001B000000}">
      <text>
        <r>
          <rPr>
            <b/>
            <sz val="9"/>
            <color indexed="81"/>
            <rFont val="Tahoma"/>
            <family val="2"/>
          </rPr>
          <t>Numero de actividades ejecutadas en valor absoluto</t>
        </r>
      </text>
    </comment>
    <comment ref="AY8" authorId="8" shapeId="0" xr:uid="{00000000-0006-0000-0800-00001C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8" authorId="4" shapeId="0" xr:uid="{00000000-0006-0000-0800-00001D000000}">
      <text>
        <r>
          <rPr>
            <b/>
            <sz val="9"/>
            <color indexed="81"/>
            <rFont val="Tahoma"/>
            <family val="2"/>
          </rPr>
          <t>Numero de actividades en valor absoluto</t>
        </r>
      </text>
    </comment>
    <comment ref="BA8" authorId="4" shapeId="0" xr:uid="{00000000-0006-0000-0800-00001E000000}">
      <text>
        <r>
          <rPr>
            <b/>
            <sz val="9"/>
            <color indexed="81"/>
            <rFont val="Tahoma"/>
            <family val="2"/>
          </rPr>
          <t>Porcentaje correspondiente al mes</t>
        </r>
      </text>
    </comment>
    <comment ref="BB8" authorId="4" shapeId="0" xr:uid="{00000000-0006-0000-0800-00001F000000}">
      <text>
        <r>
          <rPr>
            <b/>
            <sz val="9"/>
            <color indexed="81"/>
            <rFont val="Tahoma"/>
            <family val="2"/>
          </rPr>
          <t>Numero de actividades ejecutadas en valor absoluto</t>
        </r>
      </text>
    </comment>
    <comment ref="BE8" authorId="9" shapeId="0" xr:uid="{00000000-0006-0000-0800-000020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8" authorId="4" shapeId="0" xr:uid="{00000000-0006-0000-0800-000021000000}">
      <text>
        <r>
          <rPr>
            <b/>
            <sz val="9"/>
            <color indexed="81"/>
            <rFont val="Tahoma"/>
            <family val="2"/>
          </rPr>
          <t>Numero de actividades en valor absoluto</t>
        </r>
      </text>
    </comment>
    <comment ref="BG8" authorId="4" shapeId="0" xr:uid="{00000000-0006-0000-0800-000022000000}">
      <text>
        <r>
          <rPr>
            <b/>
            <sz val="9"/>
            <color indexed="81"/>
            <rFont val="Tahoma"/>
            <family val="2"/>
          </rPr>
          <t>Porcentaje correspondiente al mes</t>
        </r>
      </text>
    </comment>
    <comment ref="BH8" authorId="4" shapeId="0" xr:uid="{00000000-0006-0000-0800-000023000000}">
      <text>
        <r>
          <rPr>
            <b/>
            <sz val="9"/>
            <color indexed="81"/>
            <rFont val="Tahoma"/>
            <family val="2"/>
          </rPr>
          <t>Numero de actividades ejecutadas en valor absoluto</t>
        </r>
      </text>
    </comment>
    <comment ref="BK8" authorId="10" shapeId="0" xr:uid="{00000000-0006-0000-0800-000024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8" authorId="4" shapeId="0" xr:uid="{00000000-0006-0000-0800-000025000000}">
      <text>
        <r>
          <rPr>
            <b/>
            <sz val="9"/>
            <color indexed="81"/>
            <rFont val="Tahoma"/>
            <family val="2"/>
          </rPr>
          <t>Numero de actividades en valor absoluto</t>
        </r>
      </text>
    </comment>
    <comment ref="BM8" authorId="4" shapeId="0" xr:uid="{00000000-0006-0000-0800-000026000000}">
      <text>
        <r>
          <rPr>
            <b/>
            <sz val="9"/>
            <color indexed="81"/>
            <rFont val="Tahoma"/>
            <family val="2"/>
          </rPr>
          <t>Porcentaje correspondiente al mes</t>
        </r>
      </text>
    </comment>
    <comment ref="BN8" authorId="4" shapeId="0" xr:uid="{00000000-0006-0000-0800-000027000000}">
      <text>
        <r>
          <rPr>
            <b/>
            <sz val="9"/>
            <color indexed="81"/>
            <rFont val="Tahoma"/>
            <family val="2"/>
          </rPr>
          <t>Numero de actividades ejecutadas en valor absoluto</t>
        </r>
      </text>
    </comment>
    <comment ref="BQ8" authorId="11" shapeId="0" xr:uid="{00000000-0006-0000-0800-000028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8" authorId="4" shapeId="0" xr:uid="{00000000-0006-0000-0800-000029000000}">
      <text>
        <r>
          <rPr>
            <b/>
            <sz val="9"/>
            <color indexed="81"/>
            <rFont val="Tahoma"/>
            <family val="2"/>
          </rPr>
          <t>Numero de actividades en valor absoluto</t>
        </r>
      </text>
    </comment>
    <comment ref="BS8" authorId="4" shapeId="0" xr:uid="{00000000-0006-0000-0800-00002A000000}">
      <text>
        <r>
          <rPr>
            <b/>
            <sz val="9"/>
            <color indexed="81"/>
            <rFont val="Tahoma"/>
            <family val="2"/>
          </rPr>
          <t>Porcentaje correspondiente al mes</t>
        </r>
      </text>
    </comment>
    <comment ref="BT8" authorId="4" shapeId="0" xr:uid="{00000000-0006-0000-0800-00002B000000}">
      <text>
        <r>
          <rPr>
            <b/>
            <sz val="9"/>
            <color indexed="81"/>
            <rFont val="Tahoma"/>
            <family val="2"/>
          </rPr>
          <t>Numero de actividades ejecutadas en valor absoluto</t>
        </r>
      </text>
    </comment>
    <comment ref="BW8" authorId="12" shapeId="0" xr:uid="{00000000-0006-0000-0800-00002C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8" authorId="4" shapeId="0" xr:uid="{00000000-0006-0000-0800-00002D000000}">
      <text>
        <r>
          <rPr>
            <b/>
            <sz val="9"/>
            <color indexed="81"/>
            <rFont val="Tahoma"/>
            <family val="2"/>
          </rPr>
          <t>Numero de actividades en valor absoluto</t>
        </r>
      </text>
    </comment>
    <comment ref="BY8" authorId="4" shapeId="0" xr:uid="{00000000-0006-0000-0800-00002E000000}">
      <text>
        <r>
          <rPr>
            <b/>
            <sz val="9"/>
            <color indexed="81"/>
            <rFont val="Tahoma"/>
            <family val="2"/>
          </rPr>
          <t>Porcentaje correspondiente al mes</t>
        </r>
      </text>
    </comment>
    <comment ref="BZ8" authorId="4" shapeId="0" xr:uid="{00000000-0006-0000-0800-00002F000000}">
      <text>
        <r>
          <rPr>
            <b/>
            <sz val="9"/>
            <color indexed="81"/>
            <rFont val="Tahoma"/>
            <family val="2"/>
          </rPr>
          <t>Numero de actividades ejecutadas en valor absoluto</t>
        </r>
      </text>
    </comment>
    <comment ref="CC8" authorId="13" shapeId="0" xr:uid="{00000000-0006-0000-0800-000030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8" authorId="4" shapeId="0" xr:uid="{00000000-0006-0000-0800-000031000000}">
      <text>
        <r>
          <rPr>
            <b/>
            <sz val="9"/>
            <color indexed="81"/>
            <rFont val="Tahoma"/>
            <family val="2"/>
          </rPr>
          <t>Numero de actividades en valor absoluto</t>
        </r>
      </text>
    </comment>
    <comment ref="CE8" authorId="4" shapeId="0" xr:uid="{00000000-0006-0000-0800-000032000000}">
      <text>
        <r>
          <rPr>
            <b/>
            <sz val="9"/>
            <color indexed="81"/>
            <rFont val="Tahoma"/>
            <family val="2"/>
          </rPr>
          <t>Porcentaje correspondiente al mes</t>
        </r>
      </text>
    </comment>
    <comment ref="CF8" authorId="4" shapeId="0" xr:uid="{00000000-0006-0000-0800-000033000000}">
      <text>
        <r>
          <rPr>
            <b/>
            <sz val="9"/>
            <color indexed="81"/>
            <rFont val="Tahoma"/>
            <family val="2"/>
          </rPr>
          <t>Numero de actividades ejecutadas en valor absoluto</t>
        </r>
      </text>
    </comment>
    <comment ref="CI8" authorId="14" shapeId="0" xr:uid="{00000000-0006-0000-0800-000034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8" authorId="4" shapeId="0" xr:uid="{00000000-0006-0000-0800-000035000000}">
      <text>
        <r>
          <rPr>
            <b/>
            <sz val="9"/>
            <color indexed="81"/>
            <rFont val="Tahoma"/>
            <family val="2"/>
          </rPr>
          <t>Numero de actividades en valor absoluto</t>
        </r>
      </text>
    </comment>
    <comment ref="CK8" authorId="4" shapeId="0" xr:uid="{00000000-0006-0000-0800-000036000000}">
      <text>
        <r>
          <rPr>
            <b/>
            <sz val="9"/>
            <color indexed="81"/>
            <rFont val="Tahoma"/>
            <family val="2"/>
          </rPr>
          <t>Porcentaje correspondiente al mes</t>
        </r>
      </text>
    </comment>
    <comment ref="CL8" authorId="4" shapeId="0" xr:uid="{00000000-0006-0000-0800-000037000000}">
      <text>
        <r>
          <rPr>
            <b/>
            <sz val="9"/>
            <color indexed="81"/>
            <rFont val="Tahoma"/>
            <family val="2"/>
          </rPr>
          <t>Numero de actividades ejecutadas en valor absoluto</t>
        </r>
      </text>
    </comment>
    <comment ref="CO8" authorId="15" shapeId="0" xr:uid="{00000000-0006-0000-0800-000038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8" authorId="4" shapeId="0" xr:uid="{00000000-0006-0000-0800-000039000000}">
      <text>
        <r>
          <rPr>
            <b/>
            <sz val="9"/>
            <color indexed="81"/>
            <rFont val="Tahoma"/>
            <family val="2"/>
          </rPr>
          <t>Numero de actividades en valor absoluto</t>
        </r>
      </text>
    </comment>
    <comment ref="CQ8" authorId="4" shapeId="0" xr:uid="{00000000-0006-0000-0800-00003A000000}">
      <text>
        <r>
          <rPr>
            <b/>
            <sz val="9"/>
            <color indexed="81"/>
            <rFont val="Tahoma"/>
            <family val="2"/>
          </rPr>
          <t>Porcentaje correspondiente al mes</t>
        </r>
      </text>
    </comment>
    <comment ref="CR8" authorId="4" shapeId="0" xr:uid="{00000000-0006-0000-0800-00003B000000}">
      <text>
        <r>
          <rPr>
            <b/>
            <sz val="9"/>
            <color indexed="81"/>
            <rFont val="Tahoma"/>
            <family val="2"/>
          </rPr>
          <t>Numero de actividades ejecutadas en valor absoluto</t>
        </r>
      </text>
    </comment>
    <comment ref="CU8" authorId="16" shapeId="0" xr:uid="{00000000-0006-0000-0800-00003C0000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tc={CAA2EC93-716F-431A-A24A-35E13BC39A73}</author>
    <author>tc={8C16E8F8-6088-41E3-BE9E-A8E805DA921B}</author>
    <author>J18</author>
    <author>tc={2FA98859-76CC-4EAD-A429-DBDD1A2A1629}</author>
    <author>tc={EC7F7686-6F26-4B85-BF5E-B8AEA1533EAB}</author>
    <author>tc={C9049F80-A3DE-47D6-A182-C1CF8580A65A}</author>
    <author>tc={EC324FA0-340E-4E18-8A9F-9CE53E6C5C8F}</author>
    <author>tc={93F11E1A-380A-48E6-B7EE-3D9B9D7EB62D}</author>
    <author>tc={05ED1B2B-836A-40AF-8665-6D450408CCE6}</author>
    <author>tc={3B240918-B4BB-4BE9-BC35-68C75BCFC1A6}</author>
    <author>tc={E9D6B9C9-54C1-4B4B-80E2-26F2F85413D1}</author>
    <author>tc={339EBE64-44B2-444E-AADC-50CF62432AC4}</author>
    <author>tc={78FC1CA6-D63F-4C79-B998-73839B72325B}</author>
    <author>tc={03F06F65-5755-43E3-8E5C-6B3155EBE667}</author>
    <author>tc={EA33D0C9-1518-4683-9383-CBC32C2EFACA}</author>
  </authors>
  <commentList>
    <comment ref="C6" authorId="0" shapeId="0" xr:uid="{7DDFA926-BB74-42CC-A60C-0C0C306E330F}">
      <text>
        <r>
          <rPr>
            <b/>
            <sz val="9"/>
            <color indexed="81"/>
            <rFont val="Tahoma"/>
            <family val="2"/>
          </rPr>
          <t>Seleccione el propósito del Plan de Desarrollo Distrital que se relaciona con la actividad principal formulada.</t>
        </r>
      </text>
    </comment>
    <comment ref="D6" authorId="0" shapeId="0" xr:uid="{1B102A4F-D90E-4D84-BF2F-F7B56AA187D4}">
      <text>
        <r>
          <rPr>
            <b/>
            <sz val="9"/>
            <color indexed="81"/>
            <rFont val="Tahoma"/>
            <family val="2"/>
          </rPr>
          <t>Seleccione el Programa general del Plan de Desarrollo Distrital que se relaciona con el propósito y la actividad principal formulada.</t>
        </r>
      </text>
    </comment>
    <comment ref="E6" authorId="0" shapeId="0" xr:uid="{E9C9A6EB-9A96-433F-AB39-D1AF3A20E08C}">
      <text>
        <r>
          <rPr>
            <b/>
            <sz val="9"/>
            <color indexed="81"/>
            <rFont val="Tahoma"/>
            <family val="2"/>
          </rPr>
          <t>Seleccione la Meta sector del Plan de Desarrollo Distrital que se relaciona con el propósito, el programa y la o las actividades principales formuladas.</t>
        </r>
      </text>
    </comment>
    <comment ref="F6" authorId="0" shapeId="0" xr:uid="{FC13C964-9396-44D6-ACC8-F5AE209F3892}">
      <text>
        <r>
          <rPr>
            <b/>
            <sz val="9"/>
            <color indexed="81"/>
            <rFont val="Tahoma"/>
            <family val="2"/>
          </rPr>
          <t>Seleccione el Proyecto de inversión que se relaciona con la o las actividades principales formuladas.</t>
        </r>
      </text>
    </comment>
    <comment ref="G6" authorId="0" shapeId="0" xr:uid="{0ADFCC27-560B-4BA9-B665-CB833E21F876}">
      <text>
        <r>
          <rPr>
            <b/>
            <sz val="9"/>
            <color indexed="81"/>
            <rFont val="Tahoma"/>
            <family val="2"/>
          </rPr>
          <t>Seleccione la meta que se relaciona con el Proyecto de inversión</t>
        </r>
      </text>
    </comment>
    <comment ref="H6" authorId="0" shapeId="0" xr:uid="{1AD0B4B0-E8AF-44A5-98E7-98DF7702C2CF}">
      <text>
        <r>
          <rPr>
            <b/>
            <sz val="9"/>
            <color indexed="81"/>
            <rFont val="Tahoma"/>
            <family val="2"/>
          </rPr>
          <t>Seleccione el objetivo del Plan Estratégico Institucional al  que contribuye con la ejecución de la actividad</t>
        </r>
      </text>
    </comment>
    <comment ref="I6" authorId="0" shapeId="0" xr:uid="{6C116AFA-6987-4666-BCEB-F0E9789ACCF0}">
      <text>
        <r>
          <rPr>
            <b/>
            <sz val="9"/>
            <color indexed="81"/>
            <rFont val="Tahoma"/>
            <family val="2"/>
          </rPr>
          <t>Escriba la meta del Plan Estratégico Institucional que se relaciona con el objetivo estratégico seleccionado y con la actividad formulada.</t>
        </r>
      </text>
    </comment>
    <comment ref="J6" authorId="1" shapeId="0" xr:uid="{C488452E-4B83-42D6-B9F1-37662B3E080D}">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CAA2EC93-716F-431A-A24A-35E13BC39A73}">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6" authorId="1" shapeId="0" xr:uid="{40AC5166-6640-43E5-973E-E076D8E7EA4E}">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6" authorId="1" shapeId="0" xr:uid="{CEC626C7-366E-4293-9E8C-A379036CD189}">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6" authorId="3" shapeId="0" xr:uid="{8C16E8F8-6088-41E3-BE9E-A8E805DA921B}">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8" authorId="4" shapeId="0" xr:uid="{AF4B1B13-B9AD-404E-8941-28B691F709DC}">
      <text>
        <r>
          <rPr>
            <b/>
            <sz val="9"/>
            <color indexed="81"/>
            <rFont val="Tahoma"/>
            <family val="2"/>
          </rPr>
          <t>Numero de actividades en valor absoluto</t>
        </r>
      </text>
    </comment>
    <comment ref="AC8" authorId="4" shapeId="0" xr:uid="{9943B688-C3F2-480C-ACE8-8C01AAA61CDD}">
      <text>
        <r>
          <rPr>
            <b/>
            <sz val="9"/>
            <color indexed="81"/>
            <rFont val="Tahoma"/>
            <family val="2"/>
          </rPr>
          <t>Porcentaje correspondiente al mes</t>
        </r>
      </text>
    </comment>
    <comment ref="AD8" authorId="4" shapeId="0" xr:uid="{B5F700CD-409C-4AEC-AD52-9E93BA90EBE4}">
      <text>
        <r>
          <rPr>
            <b/>
            <sz val="9"/>
            <color indexed="81"/>
            <rFont val="Tahoma"/>
            <family val="2"/>
          </rPr>
          <t>Numero de actividades ejecutadas en valor absoluto</t>
        </r>
      </text>
    </comment>
    <comment ref="AG8" authorId="5" shapeId="0" xr:uid="{2FA98859-76CC-4EAD-A429-DBDD1A2A1629}">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8" authorId="4" shapeId="0" xr:uid="{C979D024-F078-4DC7-B506-6706EB073D63}">
      <text>
        <r>
          <rPr>
            <b/>
            <sz val="9"/>
            <color indexed="81"/>
            <rFont val="Tahoma"/>
            <family val="2"/>
          </rPr>
          <t>Numero de actividades en valor absoluto</t>
        </r>
      </text>
    </comment>
    <comment ref="AI8" authorId="4" shapeId="0" xr:uid="{8E13A359-860A-4CF1-BFCA-5F97E72BBE1C}">
      <text>
        <r>
          <rPr>
            <b/>
            <sz val="9"/>
            <color indexed="81"/>
            <rFont val="Tahoma"/>
            <family val="2"/>
          </rPr>
          <t>Porcentaje correspondiente al mes</t>
        </r>
      </text>
    </comment>
    <comment ref="AJ8" authorId="4" shapeId="0" xr:uid="{498487B4-D981-4E7A-BEF1-E097ED07A5A0}">
      <text>
        <r>
          <rPr>
            <b/>
            <sz val="9"/>
            <color indexed="81"/>
            <rFont val="Tahoma"/>
            <family val="2"/>
          </rPr>
          <t>Numero de actividades ejecutadas en valor absoluto</t>
        </r>
      </text>
    </comment>
    <comment ref="AM8" authorId="6" shapeId="0" xr:uid="{EC7F7686-6F26-4B85-BF5E-B8AEA1533EAB}">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8" authorId="4" shapeId="0" xr:uid="{A7AD9439-069B-4FB4-8716-E8F212A868B7}">
      <text>
        <r>
          <rPr>
            <b/>
            <sz val="9"/>
            <color indexed="81"/>
            <rFont val="Tahoma"/>
            <family val="2"/>
          </rPr>
          <t>Numero de actividades en valor absoluto</t>
        </r>
      </text>
    </comment>
    <comment ref="AO8" authorId="4" shapeId="0" xr:uid="{B7ACC133-9442-41F2-A907-D1171B9D8909}">
      <text>
        <r>
          <rPr>
            <b/>
            <sz val="9"/>
            <color indexed="81"/>
            <rFont val="Tahoma"/>
            <family val="2"/>
          </rPr>
          <t>Porcentaje correspondiente al mes</t>
        </r>
      </text>
    </comment>
    <comment ref="AP8" authorId="4" shapeId="0" xr:uid="{874516BA-BBEA-40A1-A46A-558362B5FEBC}">
      <text>
        <r>
          <rPr>
            <b/>
            <sz val="9"/>
            <color indexed="81"/>
            <rFont val="Tahoma"/>
            <family val="2"/>
          </rPr>
          <t>Numero de actividades ejecutadas en valor absoluto</t>
        </r>
      </text>
    </comment>
    <comment ref="AS8" authorId="7" shapeId="0" xr:uid="{C9049F80-A3DE-47D6-A182-C1CF8580A65A}">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8" authorId="4" shapeId="0" xr:uid="{2BEA15F8-64A6-4441-B42B-5405FEC85173}">
      <text>
        <r>
          <rPr>
            <b/>
            <sz val="9"/>
            <color indexed="81"/>
            <rFont val="Tahoma"/>
            <family val="2"/>
          </rPr>
          <t>Numero de actividades en valor absoluto</t>
        </r>
      </text>
    </comment>
    <comment ref="AU8" authorId="4" shapeId="0" xr:uid="{44FF6BF9-2AB1-439F-891F-16184A0B8D06}">
      <text>
        <r>
          <rPr>
            <b/>
            <sz val="9"/>
            <color indexed="81"/>
            <rFont val="Tahoma"/>
            <family val="2"/>
          </rPr>
          <t>Porcentaje correspondiente al mes</t>
        </r>
      </text>
    </comment>
    <comment ref="AV8" authorId="4" shapeId="0" xr:uid="{68822ECF-DD0E-4EE8-9A9B-F883E75319A5}">
      <text>
        <r>
          <rPr>
            <b/>
            <sz val="9"/>
            <color indexed="81"/>
            <rFont val="Tahoma"/>
            <family val="2"/>
          </rPr>
          <t>Numero de actividades ejecutadas en valor absoluto</t>
        </r>
      </text>
    </comment>
    <comment ref="AY8" authorId="8" shapeId="0" xr:uid="{EC324FA0-340E-4E18-8A9F-9CE53E6C5C8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8" authorId="4" shapeId="0" xr:uid="{B5078063-AAB1-40AD-B699-3844F1D186DD}">
      <text>
        <r>
          <rPr>
            <b/>
            <sz val="9"/>
            <color indexed="81"/>
            <rFont val="Tahoma"/>
            <family val="2"/>
          </rPr>
          <t>Numero de actividades en valor absoluto</t>
        </r>
      </text>
    </comment>
    <comment ref="BA8" authorId="4" shapeId="0" xr:uid="{5422817D-99D7-4ADD-B16B-67F62B64C32F}">
      <text>
        <r>
          <rPr>
            <b/>
            <sz val="9"/>
            <color indexed="81"/>
            <rFont val="Tahoma"/>
            <family val="2"/>
          </rPr>
          <t>Porcentaje correspondiente al mes</t>
        </r>
      </text>
    </comment>
    <comment ref="BB8" authorId="4" shapeId="0" xr:uid="{3FCD921B-8613-481A-AA31-EFEFBF6D3054}">
      <text>
        <r>
          <rPr>
            <b/>
            <sz val="9"/>
            <color indexed="81"/>
            <rFont val="Tahoma"/>
            <family val="2"/>
          </rPr>
          <t>Numero de actividades ejecutadas en valor absoluto</t>
        </r>
      </text>
    </comment>
    <comment ref="BE8" authorId="9" shapeId="0" xr:uid="{93F11E1A-380A-48E6-B7EE-3D9B9D7EB62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8" authorId="4" shapeId="0" xr:uid="{5E0E277C-9354-4915-A0B9-9EA658372ACB}">
      <text>
        <r>
          <rPr>
            <b/>
            <sz val="9"/>
            <color indexed="81"/>
            <rFont val="Tahoma"/>
            <family val="2"/>
          </rPr>
          <t>Numero de actividades en valor absoluto</t>
        </r>
      </text>
    </comment>
    <comment ref="BG8" authorId="4" shapeId="0" xr:uid="{6C30EBAD-3DE2-43DA-AAC0-AFFDF64484F8}">
      <text>
        <r>
          <rPr>
            <b/>
            <sz val="9"/>
            <color indexed="81"/>
            <rFont val="Tahoma"/>
            <family val="2"/>
          </rPr>
          <t>Porcentaje correspondiente al mes</t>
        </r>
      </text>
    </comment>
    <comment ref="BH8" authorId="4" shapeId="0" xr:uid="{C0F3B029-BA3B-4543-9E0B-9DD62DD8C59C}">
      <text>
        <r>
          <rPr>
            <b/>
            <sz val="9"/>
            <color indexed="81"/>
            <rFont val="Tahoma"/>
            <family val="2"/>
          </rPr>
          <t>Numero de actividades ejecutadas en valor absoluto</t>
        </r>
      </text>
    </comment>
    <comment ref="BK8" authorId="10" shapeId="0" xr:uid="{05ED1B2B-836A-40AF-8665-6D450408CCE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8" authorId="4" shapeId="0" xr:uid="{0A14717F-FB90-4169-BC8F-47DA6249A594}">
      <text>
        <r>
          <rPr>
            <b/>
            <sz val="9"/>
            <color indexed="81"/>
            <rFont val="Tahoma"/>
            <family val="2"/>
          </rPr>
          <t>Numero de actividades en valor absoluto</t>
        </r>
      </text>
    </comment>
    <comment ref="BM8" authorId="4" shapeId="0" xr:uid="{B7EE66D3-4564-420E-AC7B-F3D783873B51}">
      <text>
        <r>
          <rPr>
            <b/>
            <sz val="9"/>
            <color indexed="81"/>
            <rFont val="Tahoma"/>
            <family val="2"/>
          </rPr>
          <t>Porcentaje correspondiente al mes</t>
        </r>
      </text>
    </comment>
    <comment ref="BN8" authorId="4" shapeId="0" xr:uid="{479F4E57-52D7-4A4D-AF78-5180D360BC87}">
      <text>
        <r>
          <rPr>
            <b/>
            <sz val="9"/>
            <color indexed="81"/>
            <rFont val="Tahoma"/>
            <family val="2"/>
          </rPr>
          <t>Numero de actividades ejecutadas en valor absoluto</t>
        </r>
      </text>
    </comment>
    <comment ref="BQ8" authorId="11" shapeId="0" xr:uid="{3B240918-B4BB-4BE9-BC35-68C75BCFC1A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8" authorId="4" shapeId="0" xr:uid="{48BB1026-0394-4C8A-BC2C-B0C4F668BBD7}">
      <text>
        <r>
          <rPr>
            <b/>
            <sz val="9"/>
            <color indexed="81"/>
            <rFont val="Tahoma"/>
            <family val="2"/>
          </rPr>
          <t>Numero de actividades en valor absoluto</t>
        </r>
      </text>
    </comment>
    <comment ref="BS8" authorId="4" shapeId="0" xr:uid="{787BE296-1A30-470E-B985-27EF6F77BC89}">
      <text>
        <r>
          <rPr>
            <b/>
            <sz val="9"/>
            <color indexed="81"/>
            <rFont val="Tahoma"/>
            <family val="2"/>
          </rPr>
          <t>Porcentaje correspondiente al mes</t>
        </r>
      </text>
    </comment>
    <comment ref="BT8" authorId="4" shapeId="0" xr:uid="{DDA8B725-7EED-4095-9BC0-70DB746D7574}">
      <text>
        <r>
          <rPr>
            <b/>
            <sz val="9"/>
            <color indexed="81"/>
            <rFont val="Tahoma"/>
            <family val="2"/>
          </rPr>
          <t>Numero de actividades ejecutadas en valor absoluto</t>
        </r>
      </text>
    </comment>
    <comment ref="BW8" authorId="12" shapeId="0" xr:uid="{E9D6B9C9-54C1-4B4B-80E2-26F2F85413D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8" authorId="4" shapeId="0" xr:uid="{57C4FE76-3B15-4654-B698-E161B672CB89}">
      <text>
        <r>
          <rPr>
            <b/>
            <sz val="9"/>
            <color indexed="81"/>
            <rFont val="Tahoma"/>
            <family val="2"/>
          </rPr>
          <t>Numero de actividades en valor absoluto</t>
        </r>
      </text>
    </comment>
    <comment ref="BY8" authorId="4" shapeId="0" xr:uid="{350E22A6-C6D9-4681-9392-83EC09A3A2D5}">
      <text>
        <r>
          <rPr>
            <b/>
            <sz val="9"/>
            <color indexed="81"/>
            <rFont val="Tahoma"/>
            <family val="2"/>
          </rPr>
          <t>Porcentaje correspondiente al mes</t>
        </r>
      </text>
    </comment>
    <comment ref="BZ8" authorId="4" shapeId="0" xr:uid="{1141191A-0DC0-47F6-9539-7CAA84C65268}">
      <text>
        <r>
          <rPr>
            <b/>
            <sz val="9"/>
            <color indexed="81"/>
            <rFont val="Tahoma"/>
            <family val="2"/>
          </rPr>
          <t>Numero de actividades ejecutadas en valor absoluto</t>
        </r>
      </text>
    </comment>
    <comment ref="CC8" authorId="13" shapeId="0" xr:uid="{339EBE64-44B2-444E-AADC-50CF62432AC4}">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8" authorId="4" shapeId="0" xr:uid="{0F9770AB-E4FD-408C-8936-479F2AF86244}">
      <text>
        <r>
          <rPr>
            <b/>
            <sz val="9"/>
            <color indexed="81"/>
            <rFont val="Tahoma"/>
            <family val="2"/>
          </rPr>
          <t>Numero de actividades en valor absoluto</t>
        </r>
      </text>
    </comment>
    <comment ref="CE8" authorId="4" shapeId="0" xr:uid="{C5D291C2-E737-48CC-B723-5AAC8CC7F78B}">
      <text>
        <r>
          <rPr>
            <b/>
            <sz val="9"/>
            <color indexed="81"/>
            <rFont val="Tahoma"/>
            <family val="2"/>
          </rPr>
          <t>Porcentaje correspondiente al mes</t>
        </r>
      </text>
    </comment>
    <comment ref="CF8" authorId="4" shapeId="0" xr:uid="{E88BCC45-DEF6-4AD8-BE21-871EDDA411E2}">
      <text>
        <r>
          <rPr>
            <b/>
            <sz val="9"/>
            <color indexed="81"/>
            <rFont val="Tahoma"/>
            <family val="2"/>
          </rPr>
          <t>Numero de actividades ejecutadas en valor absoluto</t>
        </r>
      </text>
    </comment>
    <comment ref="CI8" authorId="14" shapeId="0" xr:uid="{78FC1CA6-D63F-4C79-B998-73839B72325B}">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8" authorId="4" shapeId="0" xr:uid="{A34519D5-8E99-43FF-B7E8-2ED07E44E76E}">
      <text>
        <r>
          <rPr>
            <b/>
            <sz val="9"/>
            <color indexed="81"/>
            <rFont val="Tahoma"/>
            <family val="2"/>
          </rPr>
          <t>Numero de actividades en valor absoluto</t>
        </r>
      </text>
    </comment>
    <comment ref="CK8" authorId="4" shapeId="0" xr:uid="{134A8648-B788-4F92-868D-326413B90B0F}">
      <text>
        <r>
          <rPr>
            <b/>
            <sz val="9"/>
            <color indexed="81"/>
            <rFont val="Tahoma"/>
            <family val="2"/>
          </rPr>
          <t>Porcentaje correspondiente al mes</t>
        </r>
      </text>
    </comment>
    <comment ref="CL8" authorId="4" shapeId="0" xr:uid="{8EF85A5C-71CD-4A87-B9E7-A218FAC7B034}">
      <text>
        <r>
          <rPr>
            <b/>
            <sz val="9"/>
            <color indexed="81"/>
            <rFont val="Tahoma"/>
            <family val="2"/>
          </rPr>
          <t>Numero de actividades ejecutadas en valor absoluto</t>
        </r>
      </text>
    </comment>
    <comment ref="CO8" authorId="15" shapeId="0" xr:uid="{03F06F65-5755-43E3-8E5C-6B3155EBE667}">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8" authorId="4" shapeId="0" xr:uid="{95E3DFCF-712C-4474-A595-564D9ACB60EC}">
      <text>
        <r>
          <rPr>
            <b/>
            <sz val="9"/>
            <color indexed="81"/>
            <rFont val="Tahoma"/>
            <family val="2"/>
          </rPr>
          <t>Numero de actividades en valor absoluto</t>
        </r>
      </text>
    </comment>
    <comment ref="CQ8" authorId="4" shapeId="0" xr:uid="{7863C6C1-5C03-422B-B4D4-AB79AECE026A}">
      <text>
        <r>
          <rPr>
            <b/>
            <sz val="9"/>
            <color indexed="81"/>
            <rFont val="Tahoma"/>
            <family val="2"/>
          </rPr>
          <t>Porcentaje correspondiente al mes</t>
        </r>
      </text>
    </comment>
    <comment ref="CR8" authorId="4" shapeId="0" xr:uid="{AB0A4632-A494-4E17-BCA6-0BDC4D116293}">
      <text>
        <r>
          <rPr>
            <b/>
            <sz val="9"/>
            <color indexed="81"/>
            <rFont val="Tahoma"/>
            <family val="2"/>
          </rPr>
          <t>Numero de actividades ejecutadas en valor absoluto</t>
        </r>
      </text>
    </comment>
    <comment ref="CU8" authorId="16" shapeId="0" xr:uid="{EA33D0C9-1518-4683-9383-CBC32C2EFACA}">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tc={23DF1C62-4759-4151-8001-D9CC6066F1E5}</author>
    <author>tc={2AFBB7F6-70DA-4BE6-BCF1-36022E6B39C0}</author>
    <author>J18</author>
    <author>tc={7083AFB1-19F0-4217-811E-5EFA3F875C92}</author>
    <author>tc={EBA13E22-35F2-4C38-8FB7-A9B8BC838F7C}</author>
    <author>tc={A63ACF75-744C-4A26-B6D0-4782C6AF3D39}</author>
    <author>tc={C9774F1C-7C72-44B2-9C65-F5384FD7BE86}</author>
    <author>tc={6EF3CEE1-C6CC-4952-94A3-F53CFB1C6A63}</author>
    <author>tc={7CAC5A5A-04F4-4C85-BBBA-2DD0DE79873C}</author>
    <author>tc={1CF70A29-38CA-4B16-A8A9-A1339870221C}</author>
    <author>tc={94BBCB70-E353-43EA-8EAA-C35ECDF3646E}</author>
    <author>tc={48FE01BD-96F7-4B4B-AFA1-913BC618F878}</author>
    <author>tc={4254624A-6759-4FAF-821B-28BE79C87447}</author>
    <author>tc={E09F6EFD-23C9-4527-9FB1-9EB5EC80A319}</author>
    <author>tc={FE262012-526A-48DA-BF5C-90E941E0228D}</author>
  </authors>
  <commentList>
    <comment ref="C6" authorId="0" shapeId="0" xr:uid="{94CEC4C3-1857-42DD-A4CD-12E9D64E51BD}">
      <text>
        <r>
          <rPr>
            <b/>
            <sz val="9"/>
            <color indexed="81"/>
            <rFont val="Tahoma"/>
            <family val="2"/>
          </rPr>
          <t>Seleccione el propósito del Plan de Desarrollo Distrital que se relaciona con la actividad principal formulada.</t>
        </r>
      </text>
    </comment>
    <comment ref="D6" authorId="0" shapeId="0" xr:uid="{09F44DA0-F8C7-45B2-AB9E-8A45E897D273}">
      <text>
        <r>
          <rPr>
            <b/>
            <sz val="9"/>
            <color indexed="81"/>
            <rFont val="Tahoma"/>
            <family val="2"/>
          </rPr>
          <t>Seleccione el Programa general del Plan de Desarrollo Distrital que se relaciona con el propósito y la actividad principal formulada.</t>
        </r>
      </text>
    </comment>
    <comment ref="E6" authorId="0" shapeId="0" xr:uid="{D011BCFC-E4AD-460A-8630-9CE9699F0973}">
      <text>
        <r>
          <rPr>
            <b/>
            <sz val="9"/>
            <color indexed="81"/>
            <rFont val="Tahoma"/>
            <family val="2"/>
          </rPr>
          <t>Seleccione la Meta sector del Plan de Desarrollo Distrital que se relaciona con el propósito, el programa y la o las actividades principales formuladas.</t>
        </r>
      </text>
    </comment>
    <comment ref="F6" authorId="0" shapeId="0" xr:uid="{FE2B7039-5706-4725-967C-DD3ABA905E35}">
      <text>
        <r>
          <rPr>
            <b/>
            <sz val="9"/>
            <color indexed="81"/>
            <rFont val="Tahoma"/>
            <family val="2"/>
          </rPr>
          <t>Seleccione el Proyecto de inversión que se relaciona con la o las actividades principales formuladas.</t>
        </r>
      </text>
    </comment>
    <comment ref="G6" authorId="0" shapeId="0" xr:uid="{96A272B3-8A9A-479C-959D-C6F7FE9F0219}">
      <text>
        <r>
          <rPr>
            <b/>
            <sz val="9"/>
            <color indexed="81"/>
            <rFont val="Tahoma"/>
            <family val="2"/>
          </rPr>
          <t>Seleccione la meta que se relaciona con el Proyecto de inversión</t>
        </r>
      </text>
    </comment>
    <comment ref="H6" authorId="0" shapeId="0" xr:uid="{F9F581BF-2086-4405-8F96-C272C32AD8CB}">
      <text>
        <r>
          <rPr>
            <b/>
            <sz val="9"/>
            <color indexed="81"/>
            <rFont val="Tahoma"/>
            <family val="2"/>
          </rPr>
          <t>Seleccione el objetivo del Plan Estratégico Institucional al  que contribuye con la ejecución de la actividad</t>
        </r>
      </text>
    </comment>
    <comment ref="I6" authorId="0" shapeId="0" xr:uid="{B5F61055-2F08-45C3-A09A-406279118600}">
      <text>
        <r>
          <rPr>
            <b/>
            <sz val="9"/>
            <color indexed="81"/>
            <rFont val="Tahoma"/>
            <family val="2"/>
          </rPr>
          <t>Escriba la meta del Plan Estratégico Institucional que se relaciona con el objetivo estratégico seleccionado y con la actividad formulada.</t>
        </r>
      </text>
    </comment>
    <comment ref="J6" authorId="1" shapeId="0" xr:uid="{8D94F28A-59EC-4D1B-B80C-3F33DCFB1400}">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23DF1C62-4759-4151-8001-D9CC6066F1E5}">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6" authorId="1" shapeId="0" xr:uid="{EF2798DE-5588-46E7-9E11-A06A4ABDA1D5}">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6" authorId="1" shapeId="0" xr:uid="{E7AB727F-F270-4D53-977C-AECCA16B4F59}">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6" authorId="3" shapeId="0" xr:uid="{2AFBB7F6-70DA-4BE6-BCF1-36022E6B39C0}">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8" authorId="4" shapeId="0" xr:uid="{39A129C8-8D10-4B2F-8F6A-20D3B37B03E0}">
      <text>
        <r>
          <rPr>
            <b/>
            <sz val="9"/>
            <color indexed="81"/>
            <rFont val="Tahoma"/>
            <family val="2"/>
          </rPr>
          <t>Numero de actividades en valor absoluto</t>
        </r>
      </text>
    </comment>
    <comment ref="AC8" authorId="4" shapeId="0" xr:uid="{6D879F57-435B-4F31-9199-D9444A689DAB}">
      <text>
        <r>
          <rPr>
            <b/>
            <sz val="9"/>
            <color indexed="81"/>
            <rFont val="Tahoma"/>
            <family val="2"/>
          </rPr>
          <t>Porcentaje correspondiente al mes</t>
        </r>
      </text>
    </comment>
    <comment ref="AD8" authorId="4" shapeId="0" xr:uid="{5B6D9E3A-E157-47D4-9D56-33F157A78C4A}">
      <text>
        <r>
          <rPr>
            <b/>
            <sz val="9"/>
            <color indexed="81"/>
            <rFont val="Tahoma"/>
            <family val="2"/>
          </rPr>
          <t>Numero de actividades ejecutadas en valor absoluto</t>
        </r>
      </text>
    </comment>
    <comment ref="AG8" authorId="5" shapeId="0" xr:uid="{7083AFB1-19F0-4217-811E-5EFA3F875C9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8" authorId="4" shapeId="0" xr:uid="{7C67CBE3-3616-4F6E-BF93-CE2CA2D01EAF}">
      <text>
        <r>
          <rPr>
            <b/>
            <sz val="9"/>
            <color indexed="81"/>
            <rFont val="Tahoma"/>
            <family val="2"/>
          </rPr>
          <t>Numero de actividades en valor absoluto</t>
        </r>
      </text>
    </comment>
    <comment ref="AI8" authorId="4" shapeId="0" xr:uid="{E4168DFE-0B85-429A-A415-5BAB93DACBC5}">
      <text>
        <r>
          <rPr>
            <b/>
            <sz val="9"/>
            <color indexed="81"/>
            <rFont val="Tahoma"/>
            <family val="2"/>
          </rPr>
          <t>Porcentaje correspondiente al mes</t>
        </r>
      </text>
    </comment>
    <comment ref="AJ8" authorId="4" shapeId="0" xr:uid="{80A5C073-FAC7-44F3-9648-0C914F01DDBA}">
      <text>
        <r>
          <rPr>
            <b/>
            <sz val="9"/>
            <color indexed="81"/>
            <rFont val="Tahoma"/>
            <family val="2"/>
          </rPr>
          <t>Numero de actividades ejecutadas en valor absoluto</t>
        </r>
      </text>
    </comment>
    <comment ref="AM8" authorId="6" shapeId="0" xr:uid="{EBA13E22-35F2-4C38-8FB7-A9B8BC838F7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8" authorId="4" shapeId="0" xr:uid="{22AC6E81-725C-495D-8567-53CC8AAAC31F}">
      <text>
        <r>
          <rPr>
            <b/>
            <sz val="9"/>
            <color indexed="81"/>
            <rFont val="Tahoma"/>
            <family val="2"/>
          </rPr>
          <t>Numero de actividades en valor absoluto</t>
        </r>
      </text>
    </comment>
    <comment ref="AO8" authorId="4" shapeId="0" xr:uid="{D5C6B428-A369-4312-B587-F7BC34D2D057}">
      <text>
        <r>
          <rPr>
            <b/>
            <sz val="9"/>
            <color indexed="81"/>
            <rFont val="Tahoma"/>
            <family val="2"/>
          </rPr>
          <t>Porcentaje correspondiente al mes</t>
        </r>
      </text>
    </comment>
    <comment ref="AP8" authorId="4" shapeId="0" xr:uid="{33DCF910-72E1-48ED-AFB4-5283A6E20B83}">
      <text>
        <r>
          <rPr>
            <b/>
            <sz val="9"/>
            <color indexed="81"/>
            <rFont val="Tahoma"/>
            <family val="2"/>
          </rPr>
          <t>Numero de actividades ejecutadas en valor absoluto</t>
        </r>
      </text>
    </comment>
    <comment ref="AS8" authorId="7" shapeId="0" xr:uid="{A63ACF75-744C-4A26-B6D0-4782C6AF3D39}">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8" authorId="4" shapeId="0" xr:uid="{FE503AB1-2781-482C-BD6F-AB2A767138D9}">
      <text>
        <r>
          <rPr>
            <b/>
            <sz val="9"/>
            <color indexed="81"/>
            <rFont val="Tahoma"/>
            <family val="2"/>
          </rPr>
          <t>Numero de actividades en valor absoluto</t>
        </r>
      </text>
    </comment>
    <comment ref="AU8" authorId="4" shapeId="0" xr:uid="{4083E239-8DB6-4919-90F0-129E74475F53}">
      <text>
        <r>
          <rPr>
            <b/>
            <sz val="9"/>
            <color indexed="81"/>
            <rFont val="Tahoma"/>
            <family val="2"/>
          </rPr>
          <t>Porcentaje correspondiente al mes</t>
        </r>
      </text>
    </comment>
    <comment ref="AV8" authorId="4" shapeId="0" xr:uid="{BD7DC78B-F519-4403-8F51-0608AB4DBB03}">
      <text>
        <r>
          <rPr>
            <b/>
            <sz val="9"/>
            <color indexed="81"/>
            <rFont val="Tahoma"/>
            <family val="2"/>
          </rPr>
          <t>Numero de actividades ejecutadas en valor absoluto</t>
        </r>
      </text>
    </comment>
    <comment ref="AY8" authorId="8" shapeId="0" xr:uid="{C9774F1C-7C72-44B2-9C65-F5384FD7BE8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8" authorId="4" shapeId="0" xr:uid="{20735977-E196-4DC4-82C3-7F644F4BD8AF}">
      <text>
        <r>
          <rPr>
            <b/>
            <sz val="9"/>
            <color indexed="81"/>
            <rFont val="Tahoma"/>
            <family val="2"/>
          </rPr>
          <t>Numero de actividades en valor absoluto</t>
        </r>
      </text>
    </comment>
    <comment ref="BA8" authorId="4" shapeId="0" xr:uid="{4F918E33-2AB1-4315-B66F-D2121AB7EA25}">
      <text>
        <r>
          <rPr>
            <b/>
            <sz val="9"/>
            <color indexed="81"/>
            <rFont val="Tahoma"/>
            <family val="2"/>
          </rPr>
          <t>Porcentaje correspondiente al mes</t>
        </r>
      </text>
    </comment>
    <comment ref="BB8" authorId="4" shapeId="0" xr:uid="{3F37EDC5-E1C2-4076-BF65-4C00CE19B3D2}">
      <text>
        <r>
          <rPr>
            <b/>
            <sz val="9"/>
            <color indexed="81"/>
            <rFont val="Tahoma"/>
            <family val="2"/>
          </rPr>
          <t>Numero de actividades ejecutadas en valor absoluto</t>
        </r>
      </text>
    </comment>
    <comment ref="BE8" authorId="9" shapeId="0" xr:uid="{6EF3CEE1-C6CC-4952-94A3-F53CFB1C6A63}">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8" authorId="4" shapeId="0" xr:uid="{B8F0C792-44FA-4B84-94D8-E0261666832A}">
      <text>
        <r>
          <rPr>
            <b/>
            <sz val="9"/>
            <color indexed="81"/>
            <rFont val="Tahoma"/>
            <family val="2"/>
          </rPr>
          <t>Numero de actividades en valor absoluto</t>
        </r>
      </text>
    </comment>
    <comment ref="BG8" authorId="4" shapeId="0" xr:uid="{CA52CD32-D20E-4D93-8B6D-574FAB77B385}">
      <text>
        <r>
          <rPr>
            <b/>
            <sz val="9"/>
            <color indexed="81"/>
            <rFont val="Tahoma"/>
            <family val="2"/>
          </rPr>
          <t>Porcentaje correspondiente al mes</t>
        </r>
      </text>
    </comment>
    <comment ref="BH8" authorId="4" shapeId="0" xr:uid="{029EBEE3-16C3-4F69-A743-F57CC81EBFE5}">
      <text>
        <r>
          <rPr>
            <b/>
            <sz val="9"/>
            <color indexed="81"/>
            <rFont val="Tahoma"/>
            <family val="2"/>
          </rPr>
          <t>Numero de actividades ejecutadas en valor absoluto</t>
        </r>
      </text>
    </comment>
    <comment ref="BK8" authorId="10" shapeId="0" xr:uid="{7CAC5A5A-04F4-4C85-BBBA-2DD0DE79873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8" authorId="4" shapeId="0" xr:uid="{5B6EF31E-AC57-4F4A-807E-D3B5C294AE96}">
      <text>
        <r>
          <rPr>
            <b/>
            <sz val="9"/>
            <color indexed="81"/>
            <rFont val="Tahoma"/>
            <family val="2"/>
          </rPr>
          <t>Numero de actividades en valor absoluto</t>
        </r>
      </text>
    </comment>
    <comment ref="BM8" authorId="4" shapeId="0" xr:uid="{E7882553-697C-48FF-BB8A-00A5A6F15727}">
      <text>
        <r>
          <rPr>
            <b/>
            <sz val="9"/>
            <color indexed="81"/>
            <rFont val="Tahoma"/>
            <family val="2"/>
          </rPr>
          <t>Porcentaje correspondiente al mes</t>
        </r>
      </text>
    </comment>
    <comment ref="BN8" authorId="4" shapeId="0" xr:uid="{F607F7DB-244B-4B8E-A47A-C6AFF416B6AF}">
      <text>
        <r>
          <rPr>
            <b/>
            <sz val="9"/>
            <color indexed="81"/>
            <rFont val="Tahoma"/>
            <family val="2"/>
          </rPr>
          <t>Numero de actividades ejecutadas en valor absoluto</t>
        </r>
      </text>
    </comment>
    <comment ref="BQ8" authorId="11" shapeId="0" xr:uid="{1CF70A29-38CA-4B16-A8A9-A1339870221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8" authorId="4" shapeId="0" xr:uid="{08FB3288-A19D-45BE-873F-7406333D030D}">
      <text>
        <r>
          <rPr>
            <b/>
            <sz val="9"/>
            <color indexed="81"/>
            <rFont val="Tahoma"/>
            <family val="2"/>
          </rPr>
          <t>Numero de actividades en valor absoluto</t>
        </r>
      </text>
    </comment>
    <comment ref="BS8" authorId="4" shapeId="0" xr:uid="{185FCD0E-E41F-4EC6-907A-732DD5DC52CC}">
      <text>
        <r>
          <rPr>
            <b/>
            <sz val="9"/>
            <color indexed="81"/>
            <rFont val="Tahoma"/>
            <family val="2"/>
          </rPr>
          <t>Porcentaje correspondiente al mes</t>
        </r>
      </text>
    </comment>
    <comment ref="BT8" authorId="4" shapeId="0" xr:uid="{9D7F90D5-9A16-4A53-82C4-BF9EF5F32CE9}">
      <text>
        <r>
          <rPr>
            <b/>
            <sz val="9"/>
            <color indexed="81"/>
            <rFont val="Tahoma"/>
            <family val="2"/>
          </rPr>
          <t>Numero de actividades ejecutadas en valor absoluto</t>
        </r>
      </text>
    </comment>
    <comment ref="BW8" authorId="12" shapeId="0" xr:uid="{94BBCB70-E353-43EA-8EAA-C35ECDF3646E}">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8" authorId="4" shapeId="0" xr:uid="{9A79047F-8AC6-4E66-9BA5-4D0402832C24}">
      <text>
        <r>
          <rPr>
            <b/>
            <sz val="9"/>
            <color indexed="81"/>
            <rFont val="Tahoma"/>
            <family val="2"/>
          </rPr>
          <t>Numero de actividades en valor absoluto</t>
        </r>
      </text>
    </comment>
    <comment ref="BY8" authorId="4" shapeId="0" xr:uid="{8816BDA5-DC4F-492B-ADDA-ED8876B2F74F}">
      <text>
        <r>
          <rPr>
            <b/>
            <sz val="9"/>
            <color indexed="81"/>
            <rFont val="Tahoma"/>
            <family val="2"/>
          </rPr>
          <t>Porcentaje correspondiente al mes</t>
        </r>
      </text>
    </comment>
    <comment ref="BZ8" authorId="4" shapeId="0" xr:uid="{DD6DDA38-C06E-40FD-9564-8142E725F49F}">
      <text>
        <r>
          <rPr>
            <b/>
            <sz val="9"/>
            <color indexed="81"/>
            <rFont val="Tahoma"/>
            <family val="2"/>
          </rPr>
          <t>Numero de actividades ejecutadas en valor absoluto</t>
        </r>
      </text>
    </comment>
    <comment ref="CC8" authorId="13" shapeId="0" xr:uid="{48FE01BD-96F7-4B4B-AFA1-913BC618F878}">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8" authorId="4" shapeId="0" xr:uid="{F59FCD4F-E29F-46B2-B119-B39E51CEABB2}">
      <text>
        <r>
          <rPr>
            <b/>
            <sz val="9"/>
            <color indexed="81"/>
            <rFont val="Tahoma"/>
            <family val="2"/>
          </rPr>
          <t>Numero de actividades en valor absoluto</t>
        </r>
      </text>
    </comment>
    <comment ref="CE8" authorId="4" shapeId="0" xr:uid="{AD4B3438-A10B-4973-AE0F-13060556E68F}">
      <text>
        <r>
          <rPr>
            <b/>
            <sz val="9"/>
            <color indexed="81"/>
            <rFont val="Tahoma"/>
            <family val="2"/>
          </rPr>
          <t>Porcentaje correspondiente al mes</t>
        </r>
      </text>
    </comment>
    <comment ref="CF8" authorId="4" shapeId="0" xr:uid="{40B91294-49C0-4668-991C-83F7B4D069DE}">
      <text>
        <r>
          <rPr>
            <b/>
            <sz val="9"/>
            <color indexed="81"/>
            <rFont val="Tahoma"/>
            <family val="2"/>
          </rPr>
          <t>Numero de actividades ejecutadas en valor absoluto</t>
        </r>
      </text>
    </comment>
    <comment ref="CI8" authorId="14" shapeId="0" xr:uid="{4254624A-6759-4FAF-821B-28BE79C87447}">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8" authorId="4" shapeId="0" xr:uid="{6EC797FD-1C45-4D35-877F-7FCCB8F1E973}">
      <text>
        <r>
          <rPr>
            <b/>
            <sz val="9"/>
            <color indexed="81"/>
            <rFont val="Tahoma"/>
            <family val="2"/>
          </rPr>
          <t>Numero de actividades en valor absoluto</t>
        </r>
      </text>
    </comment>
    <comment ref="CK8" authorId="4" shapeId="0" xr:uid="{F2068BD0-BC1A-4E80-95AE-C0FCDE06664B}">
      <text>
        <r>
          <rPr>
            <b/>
            <sz val="9"/>
            <color indexed="81"/>
            <rFont val="Tahoma"/>
            <family val="2"/>
          </rPr>
          <t>Porcentaje correspondiente al mes</t>
        </r>
      </text>
    </comment>
    <comment ref="CL8" authorId="4" shapeId="0" xr:uid="{6DCFCDC1-CD92-4120-903D-EDF5369B8937}">
      <text>
        <r>
          <rPr>
            <b/>
            <sz val="9"/>
            <color indexed="81"/>
            <rFont val="Tahoma"/>
            <family val="2"/>
          </rPr>
          <t>Numero de actividades ejecutadas en valor absoluto</t>
        </r>
      </text>
    </comment>
    <comment ref="CO8" authorId="15" shapeId="0" xr:uid="{E09F6EFD-23C9-4527-9FB1-9EB5EC80A319}">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8" authorId="4" shapeId="0" xr:uid="{6C7A7C53-6F98-4698-841B-1A9B911E780D}">
      <text>
        <r>
          <rPr>
            <b/>
            <sz val="9"/>
            <color indexed="81"/>
            <rFont val="Tahoma"/>
            <family val="2"/>
          </rPr>
          <t>Numero de actividades en valor absoluto</t>
        </r>
      </text>
    </comment>
    <comment ref="CQ8" authorId="4" shapeId="0" xr:uid="{92C8ADE8-89A6-4F3D-B575-24D4429264CE}">
      <text>
        <r>
          <rPr>
            <b/>
            <sz val="9"/>
            <color indexed="81"/>
            <rFont val="Tahoma"/>
            <family val="2"/>
          </rPr>
          <t>Porcentaje correspondiente al mes</t>
        </r>
      </text>
    </comment>
    <comment ref="CR8" authorId="4" shapeId="0" xr:uid="{C8F8B077-A410-48C1-9380-8729D9726A86}">
      <text>
        <r>
          <rPr>
            <b/>
            <sz val="9"/>
            <color indexed="81"/>
            <rFont val="Tahoma"/>
            <family val="2"/>
          </rPr>
          <t>Numero de actividades ejecutadas en valor absoluto</t>
        </r>
      </text>
    </comment>
    <comment ref="CU8" authorId="16" shapeId="0" xr:uid="{FE262012-526A-48DA-BF5C-90E941E0228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J18</author>
  </authors>
  <commentList>
    <comment ref="I3" authorId="0" shapeId="0" xr:uid="{BB7482E4-6A2C-41A1-B36E-CD05DB75E038}">
      <text>
        <r>
          <rPr>
            <b/>
            <sz val="9"/>
            <color indexed="81"/>
            <rFont val="Tahoma"/>
            <family val="2"/>
          </rPr>
          <t>Numero de actividades en valor absoluto</t>
        </r>
      </text>
    </comment>
    <comment ref="J3" authorId="0" shapeId="0" xr:uid="{EA08A348-EE55-43D8-A8B5-E44A9B0A7AB8}">
      <text>
        <r>
          <rPr>
            <b/>
            <sz val="9"/>
            <color indexed="81"/>
            <rFont val="Tahoma"/>
            <family val="2"/>
          </rPr>
          <t>Porcentaje correspondiente al mes</t>
        </r>
      </text>
    </comment>
    <comment ref="K3" authorId="0" shapeId="0" xr:uid="{FB194701-4B1B-4081-97C9-ED95F5FBB360}">
      <text>
        <r>
          <rPr>
            <b/>
            <sz val="9"/>
            <color indexed="81"/>
            <rFont val="Tahoma"/>
            <family val="2"/>
          </rPr>
          <t>Numero de actividades ejecutadas en valor absoluto</t>
        </r>
      </text>
    </comment>
    <comment ref="N3" authorId="0" shapeId="0" xr:uid="{25B497CE-75EB-4F19-93F7-BEDE5912B1A4}">
      <text>
        <r>
          <rPr>
            <b/>
            <sz val="9"/>
            <color indexed="81"/>
            <rFont val="Tahoma"/>
            <family val="2"/>
          </rPr>
          <t>Numero de actividades en valor absoluto</t>
        </r>
      </text>
    </comment>
    <comment ref="O3" authorId="0" shapeId="0" xr:uid="{157DBBC1-3ED9-4235-902C-64CEAF5E0F13}">
      <text>
        <r>
          <rPr>
            <b/>
            <sz val="9"/>
            <color indexed="81"/>
            <rFont val="Tahoma"/>
            <family val="2"/>
          </rPr>
          <t>Porcentaje correspondiente al mes</t>
        </r>
      </text>
    </comment>
    <comment ref="P3" authorId="0" shapeId="0" xr:uid="{3A9571E8-C1FA-4486-8037-E6DF1B6BB447}">
      <text>
        <r>
          <rPr>
            <b/>
            <sz val="9"/>
            <color indexed="81"/>
            <rFont val="Tahoma"/>
            <family val="2"/>
          </rPr>
          <t>Numero de actividades ejecutadas en valor absoluto</t>
        </r>
      </text>
    </comment>
    <comment ref="S3" authorId="0" shapeId="0" xr:uid="{1F61F446-CFB8-4446-B380-E6EFEEC450D3}">
      <text>
        <r>
          <rPr>
            <b/>
            <sz val="9"/>
            <color indexed="81"/>
            <rFont val="Tahoma"/>
            <family val="2"/>
          </rPr>
          <t>Numero de actividades en valor absoluto</t>
        </r>
      </text>
    </comment>
    <comment ref="T3" authorId="0" shapeId="0" xr:uid="{382EFD3D-B827-4F55-B711-72D09C9CB642}">
      <text>
        <r>
          <rPr>
            <b/>
            <sz val="9"/>
            <color indexed="81"/>
            <rFont val="Tahoma"/>
            <family val="2"/>
          </rPr>
          <t>Porcentaje correspondiente al mes</t>
        </r>
      </text>
    </comment>
    <comment ref="U3" authorId="0" shapeId="0" xr:uid="{1ED87566-D060-48DF-BE93-C98E0C6D8D56}">
      <text>
        <r>
          <rPr>
            <b/>
            <sz val="9"/>
            <color indexed="81"/>
            <rFont val="Tahoma"/>
            <family val="2"/>
          </rPr>
          <t>Numero de actividades ejecutadas en valor absoluto</t>
        </r>
      </text>
    </comment>
    <comment ref="X3" authorId="0" shapeId="0" xr:uid="{5DE925F1-4417-401E-82BA-8139A5EC9075}">
      <text>
        <r>
          <rPr>
            <b/>
            <sz val="9"/>
            <color indexed="81"/>
            <rFont val="Tahoma"/>
            <family val="2"/>
          </rPr>
          <t>Numero de actividades en valor absoluto</t>
        </r>
      </text>
    </comment>
    <comment ref="Y3" authorId="0" shapeId="0" xr:uid="{7CC5722E-EEBF-4542-81C7-76450E872FC4}">
      <text>
        <r>
          <rPr>
            <b/>
            <sz val="9"/>
            <color indexed="81"/>
            <rFont val="Tahoma"/>
            <family val="2"/>
          </rPr>
          <t>Porcentaje correspondiente al mes</t>
        </r>
      </text>
    </comment>
    <comment ref="Z3" authorId="0" shapeId="0" xr:uid="{A7C872B4-E8F4-4AA8-9BEB-BEAA9EAF4304}">
      <text>
        <r>
          <rPr>
            <b/>
            <sz val="9"/>
            <color indexed="81"/>
            <rFont val="Tahoma"/>
            <family val="2"/>
          </rPr>
          <t>Numero de actividades ejecutadas en valor absoluto</t>
        </r>
      </text>
    </comment>
    <comment ref="AC3" authorId="0" shapeId="0" xr:uid="{2B6F988D-3C8E-4B6D-81D1-8056F31F6A26}">
      <text>
        <r>
          <rPr>
            <b/>
            <sz val="9"/>
            <color indexed="81"/>
            <rFont val="Tahoma"/>
            <family val="2"/>
          </rPr>
          <t>Numero de actividades en valor absoluto</t>
        </r>
      </text>
    </comment>
    <comment ref="AD3" authorId="0" shapeId="0" xr:uid="{FA76EEAE-C19B-4674-8985-A35952C43931}">
      <text>
        <r>
          <rPr>
            <b/>
            <sz val="9"/>
            <color indexed="81"/>
            <rFont val="Tahoma"/>
            <family val="2"/>
          </rPr>
          <t>Porcentaje correspondiente al mes</t>
        </r>
      </text>
    </comment>
    <comment ref="AE3" authorId="0" shapeId="0" xr:uid="{4E99636E-9BCE-437B-B28C-AD0FDCFAA741}">
      <text>
        <r>
          <rPr>
            <b/>
            <sz val="9"/>
            <color indexed="81"/>
            <rFont val="Tahoma"/>
            <family val="2"/>
          </rPr>
          <t>Numero de actividades ejecutadas en valor absoluto</t>
        </r>
      </text>
    </comment>
    <comment ref="AH3" authorId="0" shapeId="0" xr:uid="{67278BBB-4E16-46C4-A1B4-E5A0C3985439}">
      <text>
        <r>
          <rPr>
            <b/>
            <sz val="9"/>
            <color indexed="81"/>
            <rFont val="Tahoma"/>
            <family val="2"/>
          </rPr>
          <t>Numero de actividades en valor absoluto</t>
        </r>
      </text>
    </comment>
    <comment ref="AI3" authorId="0" shapeId="0" xr:uid="{0B6B8929-3CBA-4FF7-8312-8C1B3BA10D45}">
      <text>
        <r>
          <rPr>
            <b/>
            <sz val="9"/>
            <color indexed="81"/>
            <rFont val="Tahoma"/>
            <family val="2"/>
          </rPr>
          <t>Porcentaje correspondiente al mes</t>
        </r>
      </text>
    </comment>
    <comment ref="AJ3" authorId="0" shapeId="0" xr:uid="{896E9FF2-3596-4927-BDB9-FA2FF21337B5}">
      <text>
        <r>
          <rPr>
            <b/>
            <sz val="9"/>
            <color indexed="81"/>
            <rFont val="Tahoma"/>
            <family val="2"/>
          </rPr>
          <t>Numero de actividades ejecutadas en valor absoluto</t>
        </r>
      </text>
    </comment>
    <comment ref="AM3" authorId="0" shapeId="0" xr:uid="{E4907765-C8D6-4FA4-B5A9-33F7282AF308}">
      <text>
        <r>
          <rPr>
            <b/>
            <sz val="9"/>
            <color indexed="81"/>
            <rFont val="Tahoma"/>
            <family val="2"/>
          </rPr>
          <t>Numero de actividades en valor absoluto</t>
        </r>
      </text>
    </comment>
    <comment ref="AN3" authorId="0" shapeId="0" xr:uid="{B2F8EB23-3CA5-42CB-B66B-D617CF6B6BA0}">
      <text>
        <r>
          <rPr>
            <b/>
            <sz val="9"/>
            <color indexed="81"/>
            <rFont val="Tahoma"/>
            <family val="2"/>
          </rPr>
          <t>Porcentaje correspondiente al mes</t>
        </r>
      </text>
    </comment>
    <comment ref="AO3" authorId="0" shapeId="0" xr:uid="{DD4BAA63-DF5C-4099-84F9-F02E323D020E}">
      <text>
        <r>
          <rPr>
            <b/>
            <sz val="9"/>
            <color indexed="81"/>
            <rFont val="Tahoma"/>
            <family val="2"/>
          </rPr>
          <t>Numero de actividades ejecutadas en valor absoluto</t>
        </r>
      </text>
    </comment>
    <comment ref="AR3" authorId="0" shapeId="0" xr:uid="{70EBA074-DBED-4D47-8ED5-05A8AE79747C}">
      <text>
        <r>
          <rPr>
            <b/>
            <sz val="9"/>
            <color indexed="81"/>
            <rFont val="Tahoma"/>
            <family val="2"/>
          </rPr>
          <t>Numero de actividades en valor absoluto</t>
        </r>
      </text>
    </comment>
    <comment ref="AS3" authorId="0" shapeId="0" xr:uid="{406871FE-A6BD-4BAF-AF0C-5E1C6A3B0B7B}">
      <text>
        <r>
          <rPr>
            <b/>
            <sz val="9"/>
            <color indexed="81"/>
            <rFont val="Tahoma"/>
            <family val="2"/>
          </rPr>
          <t>Porcentaje correspondiente al mes</t>
        </r>
      </text>
    </comment>
    <comment ref="AT3" authorId="0" shapeId="0" xr:uid="{3202EB6D-11A1-4C88-890E-394FBF668CF4}">
      <text>
        <r>
          <rPr>
            <b/>
            <sz val="9"/>
            <color indexed="81"/>
            <rFont val="Tahoma"/>
            <family val="2"/>
          </rPr>
          <t>Numero de actividades ejecutadas en valor absoluto</t>
        </r>
      </text>
    </comment>
    <comment ref="AW3" authorId="0" shapeId="0" xr:uid="{B1C922D2-D8B7-40E3-B0F1-193754C7435E}">
      <text>
        <r>
          <rPr>
            <b/>
            <sz val="9"/>
            <color indexed="81"/>
            <rFont val="Tahoma"/>
            <family val="2"/>
          </rPr>
          <t>Numero de actividades en valor absoluto</t>
        </r>
      </text>
    </comment>
    <comment ref="AX3" authorId="0" shapeId="0" xr:uid="{4CA4D7C8-624E-4EFD-9B8E-78DC39BC2B6F}">
      <text>
        <r>
          <rPr>
            <b/>
            <sz val="9"/>
            <color indexed="81"/>
            <rFont val="Tahoma"/>
            <family val="2"/>
          </rPr>
          <t>Porcentaje correspondiente al mes</t>
        </r>
      </text>
    </comment>
    <comment ref="AY3" authorId="0" shapeId="0" xr:uid="{DF550D6E-2917-4529-AD03-16E484BFEDC2}">
      <text>
        <r>
          <rPr>
            <b/>
            <sz val="9"/>
            <color indexed="81"/>
            <rFont val="Tahoma"/>
            <family val="2"/>
          </rPr>
          <t>Numero de actividades ejecutadas en valor absoluto</t>
        </r>
      </text>
    </comment>
    <comment ref="BB3" authorId="0" shapeId="0" xr:uid="{896EE7ED-C2ED-4FAA-BA96-EAFEE4FD18C1}">
      <text>
        <r>
          <rPr>
            <b/>
            <sz val="9"/>
            <color indexed="81"/>
            <rFont val="Tahoma"/>
            <family val="2"/>
          </rPr>
          <t>Numero de actividades en valor absoluto</t>
        </r>
      </text>
    </comment>
    <comment ref="BC3" authorId="0" shapeId="0" xr:uid="{67A7DEFA-CAE9-477C-B5F0-2F440ACFB564}">
      <text>
        <r>
          <rPr>
            <b/>
            <sz val="9"/>
            <color indexed="81"/>
            <rFont val="Tahoma"/>
            <family val="2"/>
          </rPr>
          <t>Porcentaje correspondiente al mes</t>
        </r>
      </text>
    </comment>
    <comment ref="BD3" authorId="0" shapeId="0" xr:uid="{190AA33B-A5AE-4300-8932-0FC11759FEEF}">
      <text>
        <r>
          <rPr>
            <b/>
            <sz val="9"/>
            <color indexed="81"/>
            <rFont val="Tahoma"/>
            <family val="2"/>
          </rPr>
          <t>Numero de actividades ejecutadas en valor absoluto</t>
        </r>
      </text>
    </comment>
    <comment ref="BG3" authorId="0" shapeId="0" xr:uid="{7694590D-988D-4447-AA2E-00112AC47D2B}">
      <text>
        <r>
          <rPr>
            <b/>
            <sz val="9"/>
            <color indexed="81"/>
            <rFont val="Tahoma"/>
            <family val="2"/>
          </rPr>
          <t>Numero de actividades en valor absoluto</t>
        </r>
      </text>
    </comment>
    <comment ref="BH3" authorId="0" shapeId="0" xr:uid="{2B68942D-440C-4E3D-BFC0-87FB52789026}">
      <text>
        <r>
          <rPr>
            <b/>
            <sz val="9"/>
            <color indexed="81"/>
            <rFont val="Tahoma"/>
            <family val="2"/>
          </rPr>
          <t>Porcentaje correspondiente al mes</t>
        </r>
      </text>
    </comment>
    <comment ref="BI3" authorId="0" shapeId="0" xr:uid="{AB02E7C5-B30D-4055-84BA-B4C902AA6481}">
      <text>
        <r>
          <rPr>
            <b/>
            <sz val="9"/>
            <color indexed="81"/>
            <rFont val="Tahoma"/>
            <family val="2"/>
          </rPr>
          <t>Numero de actividades ejecutadas en valor absoluto</t>
        </r>
      </text>
    </comment>
    <comment ref="BL3" authorId="0" shapeId="0" xr:uid="{D6D785B7-0383-40F5-83E4-4EA2917953E4}">
      <text>
        <r>
          <rPr>
            <b/>
            <sz val="9"/>
            <color indexed="81"/>
            <rFont val="Tahoma"/>
            <family val="2"/>
          </rPr>
          <t>Numero de actividades en valor absoluto</t>
        </r>
      </text>
    </comment>
    <comment ref="BM3" authorId="0" shapeId="0" xr:uid="{3D8D8C43-2AE4-4896-9679-F01636C36625}">
      <text>
        <r>
          <rPr>
            <b/>
            <sz val="9"/>
            <color indexed="81"/>
            <rFont val="Tahoma"/>
            <family val="2"/>
          </rPr>
          <t>Porcentaje correspondiente al mes</t>
        </r>
      </text>
    </comment>
    <comment ref="BN3" authorId="0" shapeId="0" xr:uid="{AFF71B83-16D6-43FA-96D7-9E9B1045C994}">
      <text>
        <r>
          <rPr>
            <b/>
            <sz val="9"/>
            <color indexed="81"/>
            <rFont val="Tahoma"/>
            <family val="2"/>
          </rPr>
          <t>Numero de actividades ejecutadas en valor absoluto</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tc={A7236F37-F4BB-40A6-8A5C-3DB02CE7ED26}</author>
    <author>tc={B2A65C8B-EAC9-40DD-8ADF-84A7F4433FBF}</author>
    <author>J18</author>
    <author>tc={4E5F38AF-B528-4E09-B429-1145E7468A70}</author>
    <author>tc={25341F01-EBA0-4C86-B890-60E8EE29CC15}</author>
    <author>tc={E4AB0E07-0699-4E72-A339-67CBB1390655}</author>
    <author>tc={082D1F01-F789-4827-9453-1CE0B5DD8EA2}</author>
    <author>tc={0D7B879B-6B33-45EA-9CB6-CC423C73742F}</author>
    <author>tc={5A389AF7-3810-4A08-B8CA-839AE231AE3C}</author>
    <author>tc={F8E66454-10FD-44D1-9C7B-55F053F68368}</author>
    <author>tc={991D6700-CEB1-4D42-BC62-F89F2AC7FCD0}</author>
    <author>tc={B8746236-6E66-4368-AE78-5A42FB1DD677}</author>
    <author>tc={7A92451F-6971-4CB3-BABD-191D34AEE8F7}</author>
    <author>tc={9A6B4D67-C7D5-4E82-8688-764E9DF3AB00}</author>
    <author>tc={53A4F1FB-6329-48D1-BF1F-37909D4769F8}</author>
  </authors>
  <commentList>
    <comment ref="C9" authorId="0" shapeId="0" xr:uid="{4B3BC347-1A0A-4E7F-86B8-02CE0A8834B1}">
      <text>
        <r>
          <rPr>
            <b/>
            <sz val="9"/>
            <color indexed="81"/>
            <rFont val="Tahoma"/>
            <family val="2"/>
          </rPr>
          <t>Seleccione el propósito del Plan de Desarrollo Distrital que se relaciona con la actividad principal formulada.</t>
        </r>
      </text>
    </comment>
    <comment ref="D9" authorId="0" shapeId="0" xr:uid="{764350F4-09D1-47C7-BBB0-0A3628E20C27}">
      <text>
        <r>
          <rPr>
            <b/>
            <sz val="9"/>
            <color indexed="81"/>
            <rFont val="Tahoma"/>
            <family val="2"/>
          </rPr>
          <t>Seleccione el Programa general del Plan de Desarrollo Distrital que se relaciona con el propósito y la actividad principal formulada.</t>
        </r>
      </text>
    </comment>
    <comment ref="E9" authorId="0" shapeId="0" xr:uid="{C423058A-DF73-460F-9715-47C9A12C7D69}">
      <text>
        <r>
          <rPr>
            <b/>
            <sz val="9"/>
            <color indexed="81"/>
            <rFont val="Tahoma"/>
            <family val="2"/>
          </rPr>
          <t>Seleccione la Meta sector del Plan de Desarrollo Distrital que se relaciona con el propósito, el programa y la o las actividades principales formuladas.</t>
        </r>
      </text>
    </comment>
    <comment ref="F9" authorId="0" shapeId="0" xr:uid="{D4FD98D3-0984-435F-BC35-5E8D8155207B}">
      <text>
        <r>
          <rPr>
            <b/>
            <sz val="9"/>
            <color indexed="81"/>
            <rFont val="Tahoma"/>
            <family val="2"/>
          </rPr>
          <t>Seleccione el Proyecto de inversión que se relaciona con la o las actividades principales formuladas.</t>
        </r>
      </text>
    </comment>
    <comment ref="G9" authorId="0" shapeId="0" xr:uid="{6B32A08F-8A28-4B0B-B6F3-DFBD6F76751F}">
      <text>
        <r>
          <rPr>
            <b/>
            <sz val="9"/>
            <color indexed="81"/>
            <rFont val="Tahoma"/>
            <family val="2"/>
          </rPr>
          <t>Seleccione la meta que se relaciona con el Proyecto de inversión</t>
        </r>
      </text>
    </comment>
    <comment ref="H9" authorId="0" shapeId="0" xr:uid="{99CB375B-86B4-4479-A39D-DC68D9A8E471}">
      <text>
        <r>
          <rPr>
            <b/>
            <sz val="9"/>
            <color indexed="81"/>
            <rFont val="Tahoma"/>
            <family val="2"/>
          </rPr>
          <t>Seleccione el objetivo del Plan Estratégico Institucional al  que contribuye con la ejecución de la actividad</t>
        </r>
      </text>
    </comment>
    <comment ref="I9" authorId="0" shapeId="0" xr:uid="{A9993D82-6B73-4C1C-9D73-D765E725AA9C}">
      <text>
        <r>
          <rPr>
            <b/>
            <sz val="9"/>
            <color indexed="81"/>
            <rFont val="Tahoma"/>
            <family val="2"/>
          </rPr>
          <t>Escriba la meta del Plan Estratégico Institucional que se relaciona con el objetivo estratégico seleccionado y con la actividad formulada.</t>
        </r>
      </text>
    </comment>
    <comment ref="J9" authorId="1" shapeId="0" xr:uid="{D0270DB2-3D6E-44F3-8FA0-33962B6B1DFA}">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A7236F37-F4BB-40A6-8A5C-3DB02CE7ED26}">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EA007EC5-EA29-4C40-A0BE-8353F65C43B1}">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8484DF1F-B3C0-4E69-AF5A-00C89BB26FBF}">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B2A65C8B-EAC9-40DD-8ADF-84A7F4433FBF}">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472B63B0-F59A-43DF-A3C5-4ED719D9C614}">
      <text>
        <r>
          <rPr>
            <b/>
            <sz val="9"/>
            <color indexed="81"/>
            <rFont val="Tahoma"/>
            <family val="2"/>
          </rPr>
          <t>Numero de actividades en valor absoluto</t>
        </r>
      </text>
    </comment>
    <comment ref="AC11" authorId="4" shapeId="0" xr:uid="{AD2483D2-19E6-4341-9F18-B41D87BB9A3A}">
      <text>
        <r>
          <rPr>
            <b/>
            <sz val="9"/>
            <color indexed="81"/>
            <rFont val="Tahoma"/>
            <family val="2"/>
          </rPr>
          <t>Porcentaje correspondiente al mes</t>
        </r>
      </text>
    </comment>
    <comment ref="AD11" authorId="4" shapeId="0" xr:uid="{E6262EC9-5CCE-4842-9E11-4B13E7C5DF87}">
      <text>
        <r>
          <rPr>
            <b/>
            <sz val="9"/>
            <color indexed="81"/>
            <rFont val="Tahoma"/>
            <family val="2"/>
          </rPr>
          <t>Numero de actividades ejecutadas en valor absoluto</t>
        </r>
      </text>
    </comment>
    <comment ref="AG11" authorId="5" shapeId="0" xr:uid="{4E5F38AF-B528-4E09-B429-1145E7468A7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FC0EDD56-F4EF-4F64-8D5C-576F39ADB9B4}">
      <text>
        <r>
          <rPr>
            <b/>
            <sz val="9"/>
            <color indexed="81"/>
            <rFont val="Tahoma"/>
            <family val="2"/>
          </rPr>
          <t>Numero de actividades en valor absoluto</t>
        </r>
      </text>
    </comment>
    <comment ref="AI11" authorId="4" shapeId="0" xr:uid="{44F753CF-1F16-4A37-B38B-8479AB088183}">
      <text>
        <r>
          <rPr>
            <b/>
            <sz val="9"/>
            <color indexed="81"/>
            <rFont val="Tahoma"/>
            <family val="2"/>
          </rPr>
          <t>Porcentaje correspondiente al mes</t>
        </r>
      </text>
    </comment>
    <comment ref="AJ11" authorId="4" shapeId="0" xr:uid="{EEBD1C4F-0C76-4C13-AFE1-5FB6C7B82798}">
      <text>
        <r>
          <rPr>
            <b/>
            <sz val="9"/>
            <color indexed="81"/>
            <rFont val="Tahoma"/>
            <family val="2"/>
          </rPr>
          <t>Numero de actividades ejecutadas en valor absoluto</t>
        </r>
      </text>
    </comment>
    <comment ref="AM11" authorId="6" shapeId="0" xr:uid="{25341F01-EBA0-4C86-B890-60E8EE29CC1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45191218-444C-4C99-9847-56176EF3CA80}">
      <text>
        <r>
          <rPr>
            <b/>
            <sz val="9"/>
            <color indexed="81"/>
            <rFont val="Tahoma"/>
            <family val="2"/>
          </rPr>
          <t>Numero de actividades en valor absoluto</t>
        </r>
      </text>
    </comment>
    <comment ref="AO11" authorId="4" shapeId="0" xr:uid="{AC4B7F46-BE7C-4AC2-AC6B-E41DEA795F59}">
      <text>
        <r>
          <rPr>
            <b/>
            <sz val="9"/>
            <color indexed="81"/>
            <rFont val="Tahoma"/>
            <family val="2"/>
          </rPr>
          <t>Porcentaje correspondiente al mes</t>
        </r>
      </text>
    </comment>
    <comment ref="AP11" authorId="4" shapeId="0" xr:uid="{22FF70A0-5790-4265-89A0-BE40AFB06604}">
      <text>
        <r>
          <rPr>
            <b/>
            <sz val="9"/>
            <color indexed="81"/>
            <rFont val="Tahoma"/>
            <family val="2"/>
          </rPr>
          <t>Numero de actividades ejecutadas en valor absoluto</t>
        </r>
      </text>
    </comment>
    <comment ref="AS11" authorId="7" shapeId="0" xr:uid="{E4AB0E07-0699-4E72-A339-67CBB139065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193832DC-1528-48AF-8F34-1B3FB0927B18}">
      <text>
        <r>
          <rPr>
            <b/>
            <sz val="9"/>
            <color indexed="81"/>
            <rFont val="Tahoma"/>
            <family val="2"/>
          </rPr>
          <t>Numero de actividades en valor absoluto</t>
        </r>
      </text>
    </comment>
    <comment ref="AU11" authorId="4" shapeId="0" xr:uid="{53C656F2-B63B-4E50-BBC2-F966035D043C}">
      <text>
        <r>
          <rPr>
            <b/>
            <sz val="9"/>
            <color indexed="81"/>
            <rFont val="Tahoma"/>
            <family val="2"/>
          </rPr>
          <t>Porcentaje correspondiente al mes</t>
        </r>
      </text>
    </comment>
    <comment ref="AV11" authorId="4" shapeId="0" xr:uid="{8A0BC5E0-2756-4192-AA83-6EBC9BBDCE12}">
      <text>
        <r>
          <rPr>
            <b/>
            <sz val="9"/>
            <color indexed="81"/>
            <rFont val="Tahoma"/>
            <family val="2"/>
          </rPr>
          <t>Numero de actividades ejecutadas en valor absoluto</t>
        </r>
      </text>
    </comment>
    <comment ref="AY11" authorId="8" shapeId="0" xr:uid="{082D1F01-F789-4827-9453-1CE0B5DD8EA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7C638090-C6E6-407C-B2D5-80189921F605}">
      <text>
        <r>
          <rPr>
            <b/>
            <sz val="9"/>
            <color indexed="81"/>
            <rFont val="Tahoma"/>
            <family val="2"/>
          </rPr>
          <t>Numero de actividades en valor absoluto</t>
        </r>
      </text>
    </comment>
    <comment ref="BA11" authorId="4" shapeId="0" xr:uid="{4CD89712-B15C-45F0-9F3D-E70438124E72}">
      <text>
        <r>
          <rPr>
            <b/>
            <sz val="9"/>
            <color indexed="81"/>
            <rFont val="Tahoma"/>
            <family val="2"/>
          </rPr>
          <t>Porcentaje correspondiente al mes</t>
        </r>
      </text>
    </comment>
    <comment ref="BB11" authorId="4" shapeId="0" xr:uid="{111AC767-7921-40D4-9B25-23953D839850}">
      <text>
        <r>
          <rPr>
            <b/>
            <sz val="9"/>
            <color indexed="81"/>
            <rFont val="Tahoma"/>
            <family val="2"/>
          </rPr>
          <t>Numero de actividades ejecutadas en valor absoluto</t>
        </r>
      </text>
    </comment>
    <comment ref="BE11" authorId="9" shapeId="0" xr:uid="{0D7B879B-6B33-45EA-9CB6-CC423C73742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9090711B-985B-4445-B764-5849EA040F85}">
      <text>
        <r>
          <rPr>
            <b/>
            <sz val="9"/>
            <color indexed="81"/>
            <rFont val="Tahoma"/>
            <family val="2"/>
          </rPr>
          <t>Numero de actividades en valor absoluto</t>
        </r>
      </text>
    </comment>
    <comment ref="BG11" authorId="4" shapeId="0" xr:uid="{140E324F-4B6B-4207-9678-BA7706654557}">
      <text>
        <r>
          <rPr>
            <b/>
            <sz val="9"/>
            <color indexed="81"/>
            <rFont val="Tahoma"/>
            <family val="2"/>
          </rPr>
          <t>Porcentaje correspondiente al mes</t>
        </r>
      </text>
    </comment>
    <comment ref="BH11" authorId="4" shapeId="0" xr:uid="{B23551E2-17B2-4896-BE7F-643AA0616DD2}">
      <text>
        <r>
          <rPr>
            <b/>
            <sz val="9"/>
            <color indexed="81"/>
            <rFont val="Tahoma"/>
            <family val="2"/>
          </rPr>
          <t>Numero de actividades ejecutadas en valor absoluto</t>
        </r>
      </text>
    </comment>
    <comment ref="BK11" authorId="10" shapeId="0" xr:uid="{5A389AF7-3810-4A08-B8CA-839AE231AE3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45DA50F9-71D3-496B-8176-E28DE67B3BB4}">
      <text>
        <r>
          <rPr>
            <b/>
            <sz val="9"/>
            <color indexed="81"/>
            <rFont val="Tahoma"/>
            <family val="2"/>
          </rPr>
          <t>Numero de actividades en valor absoluto</t>
        </r>
      </text>
    </comment>
    <comment ref="BM11" authorId="4" shapeId="0" xr:uid="{761A0059-717D-422E-9484-1D0FFB6F199E}">
      <text>
        <r>
          <rPr>
            <b/>
            <sz val="9"/>
            <color indexed="81"/>
            <rFont val="Tahoma"/>
            <family val="2"/>
          </rPr>
          <t>Porcentaje correspondiente al mes</t>
        </r>
      </text>
    </comment>
    <comment ref="BN11" authorId="4" shapeId="0" xr:uid="{9880CB32-5FBA-4A49-A90F-C0BF44887807}">
      <text>
        <r>
          <rPr>
            <b/>
            <sz val="9"/>
            <color indexed="81"/>
            <rFont val="Tahoma"/>
            <family val="2"/>
          </rPr>
          <t>Numero de actividades ejecutadas en valor absoluto</t>
        </r>
      </text>
    </comment>
    <comment ref="BQ11" authorId="11" shapeId="0" xr:uid="{F8E66454-10FD-44D1-9C7B-55F053F68368}">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8FC9A52E-5680-421A-911A-DBEF96C7B468}">
      <text>
        <r>
          <rPr>
            <b/>
            <sz val="9"/>
            <color indexed="81"/>
            <rFont val="Tahoma"/>
            <family val="2"/>
          </rPr>
          <t>Numero de actividades en valor absoluto</t>
        </r>
      </text>
    </comment>
    <comment ref="BS11" authorId="4" shapeId="0" xr:uid="{08D832A9-5C78-4BAF-934C-9166FAF6821A}">
      <text>
        <r>
          <rPr>
            <b/>
            <sz val="9"/>
            <color indexed="81"/>
            <rFont val="Tahoma"/>
            <family val="2"/>
          </rPr>
          <t>Porcentaje correspondiente al mes</t>
        </r>
      </text>
    </comment>
    <comment ref="BT11" authorId="4" shapeId="0" xr:uid="{6561E94C-D13B-4E43-8A6A-3592E71E2D85}">
      <text>
        <r>
          <rPr>
            <b/>
            <sz val="9"/>
            <color indexed="81"/>
            <rFont val="Tahoma"/>
            <family val="2"/>
          </rPr>
          <t>Numero de actividades ejecutadas en valor absoluto</t>
        </r>
      </text>
    </comment>
    <comment ref="BW11" authorId="12" shapeId="0" xr:uid="{991D6700-CEB1-4D42-BC62-F89F2AC7FCD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314625F2-4DE4-402F-9E82-E3910C83E4DA}">
      <text>
        <r>
          <rPr>
            <b/>
            <sz val="9"/>
            <color indexed="81"/>
            <rFont val="Tahoma"/>
            <family val="2"/>
          </rPr>
          <t>Numero de actividades en valor absoluto</t>
        </r>
      </text>
    </comment>
    <comment ref="BY11" authorId="4" shapeId="0" xr:uid="{25A76FAF-E69D-4298-82D3-32AD18FC7D99}">
      <text>
        <r>
          <rPr>
            <b/>
            <sz val="9"/>
            <color indexed="81"/>
            <rFont val="Tahoma"/>
            <family val="2"/>
          </rPr>
          <t>Porcentaje correspondiente al mes</t>
        </r>
      </text>
    </comment>
    <comment ref="BZ11" authorId="4" shapeId="0" xr:uid="{BC2ED375-0C9B-487C-9842-959C09ED0287}">
      <text>
        <r>
          <rPr>
            <b/>
            <sz val="9"/>
            <color indexed="81"/>
            <rFont val="Tahoma"/>
            <family val="2"/>
          </rPr>
          <t>Numero de actividades ejecutadas en valor absoluto</t>
        </r>
      </text>
    </comment>
    <comment ref="CC11" authorId="13" shapeId="0" xr:uid="{B8746236-6E66-4368-AE78-5A42FB1DD677}">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DF1CF88A-BCA8-461F-9CC6-9D23B76A87EC}">
      <text>
        <r>
          <rPr>
            <b/>
            <sz val="9"/>
            <color indexed="81"/>
            <rFont val="Tahoma"/>
            <family val="2"/>
          </rPr>
          <t>Numero de actividades en valor absoluto</t>
        </r>
      </text>
    </comment>
    <comment ref="CE11" authorId="4" shapeId="0" xr:uid="{C5929D7D-80C9-4D72-A5E9-F3E212285BFF}">
      <text>
        <r>
          <rPr>
            <b/>
            <sz val="9"/>
            <color indexed="81"/>
            <rFont val="Tahoma"/>
            <family val="2"/>
          </rPr>
          <t>Porcentaje correspondiente al mes</t>
        </r>
      </text>
    </comment>
    <comment ref="CF11" authorId="4" shapeId="0" xr:uid="{B12F8F77-C5B1-44F6-AFD7-4F122B00D3A8}">
      <text>
        <r>
          <rPr>
            <b/>
            <sz val="9"/>
            <color indexed="81"/>
            <rFont val="Tahoma"/>
            <family val="2"/>
          </rPr>
          <t>Numero de actividades ejecutadas en valor absoluto</t>
        </r>
      </text>
    </comment>
    <comment ref="CI11" authorId="14" shapeId="0" xr:uid="{7A92451F-6971-4CB3-BABD-191D34AEE8F7}">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3CB8A158-02CB-4C21-9137-C0870D0FE727}">
      <text>
        <r>
          <rPr>
            <b/>
            <sz val="9"/>
            <color indexed="81"/>
            <rFont val="Tahoma"/>
            <family val="2"/>
          </rPr>
          <t>Numero de actividades en valor absoluto</t>
        </r>
      </text>
    </comment>
    <comment ref="CK11" authorId="4" shapeId="0" xr:uid="{7278637D-9A1A-4A32-A257-1C5523CF5017}">
      <text>
        <r>
          <rPr>
            <b/>
            <sz val="9"/>
            <color indexed="81"/>
            <rFont val="Tahoma"/>
            <family val="2"/>
          </rPr>
          <t>Porcentaje correspondiente al mes</t>
        </r>
      </text>
    </comment>
    <comment ref="CL11" authorId="4" shapeId="0" xr:uid="{CEC6FE73-D8F7-4350-9387-7D31ACE6DD97}">
      <text>
        <r>
          <rPr>
            <b/>
            <sz val="9"/>
            <color indexed="81"/>
            <rFont val="Tahoma"/>
            <family val="2"/>
          </rPr>
          <t>Numero de actividades ejecutadas en valor absoluto</t>
        </r>
      </text>
    </comment>
    <comment ref="CO11" authorId="15" shapeId="0" xr:uid="{9A6B4D67-C7D5-4E82-8688-764E9DF3AB0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71F42115-5F64-4459-9C33-D7102E916608}">
      <text>
        <r>
          <rPr>
            <b/>
            <sz val="9"/>
            <color indexed="81"/>
            <rFont val="Tahoma"/>
            <family val="2"/>
          </rPr>
          <t>Numero de actividades en valor absoluto</t>
        </r>
      </text>
    </comment>
    <comment ref="CQ11" authorId="4" shapeId="0" xr:uid="{35A89C70-4ABF-495D-8685-953A58EFB6F4}">
      <text>
        <r>
          <rPr>
            <b/>
            <sz val="9"/>
            <color indexed="81"/>
            <rFont val="Tahoma"/>
            <family val="2"/>
          </rPr>
          <t>Porcentaje correspondiente al mes</t>
        </r>
      </text>
    </comment>
    <comment ref="CR11" authorId="4" shapeId="0" xr:uid="{D50AC325-1F4B-4D46-9C7F-816C0A3925F6}">
      <text>
        <r>
          <rPr>
            <b/>
            <sz val="9"/>
            <color indexed="81"/>
            <rFont val="Tahoma"/>
            <family val="2"/>
          </rPr>
          <t>Numero de actividades ejecutadas en valor absoluto</t>
        </r>
      </text>
    </comment>
    <comment ref="CU11" authorId="16" shapeId="0" xr:uid="{53A4F1FB-6329-48D1-BF1F-37909D4769F8}">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tc={C4D5E630-F7C6-401F-B62E-4C1C62F32DA1}</author>
    <author>tc={52772448-AAF4-4563-9BC2-3514B2E772A0}</author>
    <author>J18</author>
    <author>tc={2D1BBB7A-3B0A-40AF-9892-2DAC1868AF92}</author>
    <author>tc={2E175230-8EF8-422A-AC81-AE586913D747}</author>
    <author>tc={D0C7EA85-023A-4100-978C-3304EF05DFAA}</author>
    <author>tc={D09C0B1F-F441-4C0D-AC86-48AA351DF3D7}</author>
    <author>tc={9F4A23B0-2202-4AA1-8B4F-7818AE8AFF6D}</author>
    <author>tc={20E80010-1789-409D-BB69-20A5768CC944}</author>
    <author>tc={5904C2A5-6C3F-456C-BF14-E785B1544597}</author>
    <author>tc={23BD53D3-C2C9-4683-A23B-1B962D7BE9AE}</author>
    <author>tc={08C6B02C-262D-4D17-B301-C693AA72E435}</author>
    <author>tc={156069F5-866D-44DF-86CA-6F4B286575DB}</author>
    <author>tc={FB417286-19F8-4D7E-88CA-BAEE2BFCE0F3}</author>
    <author>tc={C2DD1D64-61A6-43FF-906F-34D01CBF2C24}</author>
  </authors>
  <commentList>
    <comment ref="C9" authorId="0" shapeId="0" xr:uid="{33989D75-F2D7-49E3-A1D7-FC2246C38C7E}">
      <text>
        <r>
          <rPr>
            <b/>
            <sz val="9"/>
            <color indexed="81"/>
            <rFont val="Tahoma"/>
            <family val="2"/>
          </rPr>
          <t>Seleccione el propósito del Plan de Desarrollo Distrital que se relaciona con la actividad principal formulada.</t>
        </r>
      </text>
    </comment>
    <comment ref="D9" authorId="0" shapeId="0" xr:uid="{E7F568B6-BF20-4AAA-B3DD-677448605559}">
      <text>
        <r>
          <rPr>
            <b/>
            <sz val="9"/>
            <color indexed="81"/>
            <rFont val="Tahoma"/>
            <family val="2"/>
          </rPr>
          <t>Seleccione el Programa general del Plan de Desarrollo Distrital que se relaciona con el propósito y la actividad principal formulada.</t>
        </r>
      </text>
    </comment>
    <comment ref="E9" authorId="0" shapeId="0" xr:uid="{B368A8F5-CDAE-49DC-A061-EA738A1139A2}">
      <text>
        <r>
          <rPr>
            <b/>
            <sz val="9"/>
            <color indexed="81"/>
            <rFont val="Tahoma"/>
            <family val="2"/>
          </rPr>
          <t>Seleccione la Meta sector del Plan de Desarrollo Distrital que se relaciona con el propósito, el programa y la o las actividades principales formuladas.</t>
        </r>
      </text>
    </comment>
    <comment ref="F9" authorId="0" shapeId="0" xr:uid="{8CA29147-F5F7-4A01-BDFF-56F88A076F22}">
      <text>
        <r>
          <rPr>
            <b/>
            <sz val="9"/>
            <color indexed="81"/>
            <rFont val="Tahoma"/>
            <family val="2"/>
          </rPr>
          <t>Seleccione el Proyecto de inversión que se relaciona con la o las actividades principales formuladas.</t>
        </r>
      </text>
    </comment>
    <comment ref="G9" authorId="0" shapeId="0" xr:uid="{1248F2CC-513B-4DF0-999F-C4F562E751C6}">
      <text>
        <r>
          <rPr>
            <b/>
            <sz val="9"/>
            <color indexed="81"/>
            <rFont val="Tahoma"/>
            <family val="2"/>
          </rPr>
          <t>Seleccione la meta que se relaciona con el Proyecto de inversión</t>
        </r>
      </text>
    </comment>
    <comment ref="H9" authorId="0" shapeId="0" xr:uid="{86CC30E0-1CED-4C4F-8B6C-4A82A30CEC18}">
      <text>
        <r>
          <rPr>
            <b/>
            <sz val="9"/>
            <color indexed="81"/>
            <rFont val="Tahoma"/>
            <family val="2"/>
          </rPr>
          <t>Seleccione el objetivo del Plan Estratégico Institucional al  que contribuye con la ejecución de la actividad</t>
        </r>
      </text>
    </comment>
    <comment ref="I9" authorId="0" shapeId="0" xr:uid="{32A9B945-709D-42D7-A731-5397B81F5D29}">
      <text>
        <r>
          <rPr>
            <b/>
            <sz val="9"/>
            <color indexed="81"/>
            <rFont val="Tahoma"/>
            <family val="2"/>
          </rPr>
          <t>Escriba la meta del Plan Estratégico Institucional que se relaciona con el objetivo estratégico seleccionado y con la actividad formulada.</t>
        </r>
      </text>
    </comment>
    <comment ref="J9" authorId="1" shapeId="0" xr:uid="{8A438019-6F79-4E8D-BF49-5BF2CA9BE520}">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C4D5E630-F7C6-401F-B62E-4C1C62F32DA1}">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10D51061-8A8B-4365-8910-3EC3A4269CDA}">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DF618783-8D8A-407B-BA5D-F3154C86B1CD}">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52772448-AAF4-4563-9BC2-3514B2E772A0}">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AD11FBA2-4396-492D-9492-A5EB5E136C59}">
      <text>
        <r>
          <rPr>
            <b/>
            <sz val="9"/>
            <color indexed="81"/>
            <rFont val="Tahoma"/>
            <family val="2"/>
          </rPr>
          <t>Numero de actividades en valor absoluto</t>
        </r>
      </text>
    </comment>
    <comment ref="AC11" authorId="4" shapeId="0" xr:uid="{1F17F2E3-042E-4C5C-8369-497E04931E8A}">
      <text>
        <r>
          <rPr>
            <b/>
            <sz val="9"/>
            <color indexed="81"/>
            <rFont val="Tahoma"/>
            <family val="2"/>
          </rPr>
          <t>Porcentaje correspondiente al mes</t>
        </r>
      </text>
    </comment>
    <comment ref="AD11" authorId="4" shapeId="0" xr:uid="{3F746613-0C44-48B2-90ED-CA0250778670}">
      <text>
        <r>
          <rPr>
            <b/>
            <sz val="9"/>
            <color indexed="81"/>
            <rFont val="Tahoma"/>
            <family val="2"/>
          </rPr>
          <t>Numero de actividades ejecutadas en valor absoluto</t>
        </r>
      </text>
    </comment>
    <comment ref="AG11" authorId="5" shapeId="0" xr:uid="{2D1BBB7A-3B0A-40AF-9892-2DAC1868AF9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FABAF50A-5884-4B78-B31B-7638ED17FF91}">
      <text>
        <r>
          <rPr>
            <b/>
            <sz val="9"/>
            <color indexed="81"/>
            <rFont val="Tahoma"/>
            <family val="2"/>
          </rPr>
          <t>Numero de actividades en valor absoluto</t>
        </r>
      </text>
    </comment>
    <comment ref="AI11" authorId="4" shapeId="0" xr:uid="{6D172B66-4986-4FBE-BAA6-1659D3F8CD3F}">
      <text>
        <r>
          <rPr>
            <b/>
            <sz val="9"/>
            <color indexed="81"/>
            <rFont val="Tahoma"/>
            <family val="2"/>
          </rPr>
          <t>Porcentaje correspondiente al mes</t>
        </r>
      </text>
    </comment>
    <comment ref="AJ11" authorId="4" shapeId="0" xr:uid="{8CBD40AB-6B27-4E31-8AA4-3615A58FD2F7}">
      <text>
        <r>
          <rPr>
            <b/>
            <sz val="9"/>
            <color indexed="81"/>
            <rFont val="Tahoma"/>
            <family val="2"/>
          </rPr>
          <t>Numero de actividades ejecutadas en valor absoluto</t>
        </r>
      </text>
    </comment>
    <comment ref="AM11" authorId="6" shapeId="0" xr:uid="{2E175230-8EF8-422A-AC81-AE586913D747}">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19A39382-B5F4-4AE5-8A34-38AD5D2B54A5}">
      <text>
        <r>
          <rPr>
            <b/>
            <sz val="9"/>
            <color indexed="81"/>
            <rFont val="Tahoma"/>
            <family val="2"/>
          </rPr>
          <t>Numero de actividades en valor absoluto</t>
        </r>
      </text>
    </comment>
    <comment ref="AO11" authorId="4" shapeId="0" xr:uid="{B88EC139-1AC6-43C7-9A28-E33CDF6B0804}">
      <text>
        <r>
          <rPr>
            <b/>
            <sz val="9"/>
            <color indexed="81"/>
            <rFont val="Tahoma"/>
            <family val="2"/>
          </rPr>
          <t>Porcentaje correspondiente al mes</t>
        </r>
      </text>
    </comment>
    <comment ref="AP11" authorId="4" shapeId="0" xr:uid="{4DF9974E-3A57-4745-BAD8-1515B31B06B5}">
      <text>
        <r>
          <rPr>
            <b/>
            <sz val="9"/>
            <color indexed="81"/>
            <rFont val="Tahoma"/>
            <family val="2"/>
          </rPr>
          <t>Numero de actividades ejecutadas en valor absoluto</t>
        </r>
      </text>
    </comment>
    <comment ref="AS11" authorId="7" shapeId="0" xr:uid="{D0C7EA85-023A-4100-978C-3304EF05DFAA}">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430B31D1-D0CF-4A97-875C-DED1EAB13482}">
      <text>
        <r>
          <rPr>
            <b/>
            <sz val="9"/>
            <color indexed="81"/>
            <rFont val="Tahoma"/>
            <family val="2"/>
          </rPr>
          <t>Numero de actividades en valor absoluto</t>
        </r>
      </text>
    </comment>
    <comment ref="AU11" authorId="4" shapeId="0" xr:uid="{969F7B30-EB4C-43C8-9DB2-32B313A8A268}">
      <text>
        <r>
          <rPr>
            <b/>
            <sz val="9"/>
            <color indexed="81"/>
            <rFont val="Tahoma"/>
            <family val="2"/>
          </rPr>
          <t>Porcentaje correspondiente al mes</t>
        </r>
      </text>
    </comment>
    <comment ref="AV11" authorId="4" shapeId="0" xr:uid="{E1B9B025-637D-4272-8A29-B4BA9120DF33}">
      <text>
        <r>
          <rPr>
            <b/>
            <sz val="9"/>
            <color indexed="81"/>
            <rFont val="Tahoma"/>
            <family val="2"/>
          </rPr>
          <t>Numero de actividades ejecutadas en valor absoluto</t>
        </r>
      </text>
    </comment>
    <comment ref="AY11" authorId="8" shapeId="0" xr:uid="{D09C0B1F-F441-4C0D-AC86-48AA351DF3D7}">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D9BA89D8-ABCA-4289-9F64-97456DCA7DA0}">
      <text>
        <r>
          <rPr>
            <b/>
            <sz val="9"/>
            <color indexed="81"/>
            <rFont val="Tahoma"/>
            <family val="2"/>
          </rPr>
          <t>Numero de actividades en valor absoluto</t>
        </r>
      </text>
    </comment>
    <comment ref="BA11" authorId="4" shapeId="0" xr:uid="{96A30A32-843A-4E4C-B754-BE4DBA2CC751}">
      <text>
        <r>
          <rPr>
            <b/>
            <sz val="9"/>
            <color indexed="81"/>
            <rFont val="Tahoma"/>
            <family val="2"/>
          </rPr>
          <t>Porcentaje correspondiente al mes</t>
        </r>
      </text>
    </comment>
    <comment ref="BB11" authorId="4" shapeId="0" xr:uid="{868E2382-BD6F-4A55-8100-9134984B5464}">
      <text>
        <r>
          <rPr>
            <b/>
            <sz val="9"/>
            <color indexed="81"/>
            <rFont val="Tahoma"/>
            <family val="2"/>
          </rPr>
          <t>Numero de actividades ejecutadas en valor absoluto</t>
        </r>
      </text>
    </comment>
    <comment ref="BE11" authorId="9" shapeId="0" xr:uid="{9F4A23B0-2202-4AA1-8B4F-7818AE8AFF6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E1B9019E-E7E3-4E86-A6C8-325F90677918}">
      <text>
        <r>
          <rPr>
            <b/>
            <sz val="9"/>
            <color indexed="81"/>
            <rFont val="Tahoma"/>
            <family val="2"/>
          </rPr>
          <t>Numero de actividades en valor absoluto</t>
        </r>
      </text>
    </comment>
    <comment ref="BG11" authorId="4" shapeId="0" xr:uid="{C6E52F04-E1C4-4CCA-AC16-110537C28843}">
      <text>
        <r>
          <rPr>
            <b/>
            <sz val="9"/>
            <color indexed="81"/>
            <rFont val="Tahoma"/>
            <family val="2"/>
          </rPr>
          <t>Porcentaje correspondiente al mes</t>
        </r>
      </text>
    </comment>
    <comment ref="BH11" authorId="4" shapeId="0" xr:uid="{1C10EA21-CF52-4D2D-BA1B-236438E2B008}">
      <text>
        <r>
          <rPr>
            <b/>
            <sz val="9"/>
            <color indexed="81"/>
            <rFont val="Tahoma"/>
            <family val="2"/>
          </rPr>
          <t>Numero de actividades ejecutadas en valor absoluto</t>
        </r>
      </text>
    </comment>
    <comment ref="BK11" authorId="10" shapeId="0" xr:uid="{20E80010-1789-409D-BB69-20A5768CC944}">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D7E5617C-3509-4C3A-BB75-E842147EB8D3}">
      <text>
        <r>
          <rPr>
            <b/>
            <sz val="9"/>
            <color indexed="81"/>
            <rFont val="Tahoma"/>
            <family val="2"/>
          </rPr>
          <t>Numero de actividades en valor absoluto</t>
        </r>
      </text>
    </comment>
    <comment ref="BM11" authorId="4" shapeId="0" xr:uid="{A2007A72-C6E3-4EC6-9322-55FC684B9211}">
      <text>
        <r>
          <rPr>
            <b/>
            <sz val="9"/>
            <color indexed="81"/>
            <rFont val="Tahoma"/>
            <family val="2"/>
          </rPr>
          <t>Porcentaje correspondiente al mes</t>
        </r>
      </text>
    </comment>
    <comment ref="BN11" authorId="4" shapeId="0" xr:uid="{3FE84938-8A47-4C7C-9BBC-A1C0DF01D3B0}">
      <text>
        <r>
          <rPr>
            <b/>
            <sz val="9"/>
            <color indexed="81"/>
            <rFont val="Tahoma"/>
            <family val="2"/>
          </rPr>
          <t>Numero de actividades ejecutadas en valor absoluto</t>
        </r>
      </text>
    </comment>
    <comment ref="BQ11" authorId="11" shapeId="0" xr:uid="{5904C2A5-6C3F-456C-BF14-E785B1544597}">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9DC1B1B0-0558-424B-8C81-2932E720EE9B}">
      <text>
        <r>
          <rPr>
            <b/>
            <sz val="9"/>
            <color indexed="81"/>
            <rFont val="Tahoma"/>
            <family val="2"/>
          </rPr>
          <t>Numero de actividades en valor absoluto</t>
        </r>
      </text>
    </comment>
    <comment ref="BS11" authorId="4" shapeId="0" xr:uid="{3F25B288-9F2C-471A-977F-259784844B02}">
      <text>
        <r>
          <rPr>
            <b/>
            <sz val="9"/>
            <color indexed="81"/>
            <rFont val="Tahoma"/>
            <family val="2"/>
          </rPr>
          <t>Porcentaje correspondiente al mes</t>
        </r>
      </text>
    </comment>
    <comment ref="BT11" authorId="4" shapeId="0" xr:uid="{7A9496D6-BEF8-4141-B3A8-BBBF1E1225E5}">
      <text>
        <r>
          <rPr>
            <b/>
            <sz val="9"/>
            <color indexed="81"/>
            <rFont val="Tahoma"/>
            <family val="2"/>
          </rPr>
          <t>Numero de actividades ejecutadas en valor absoluto</t>
        </r>
      </text>
    </comment>
    <comment ref="BW11" authorId="12" shapeId="0" xr:uid="{23BD53D3-C2C9-4683-A23B-1B962D7BE9AE}">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66DF5C0A-8950-4850-933D-9D822EFCC596}">
      <text>
        <r>
          <rPr>
            <b/>
            <sz val="9"/>
            <color indexed="81"/>
            <rFont val="Tahoma"/>
            <family val="2"/>
          </rPr>
          <t>Numero de actividades en valor absoluto</t>
        </r>
      </text>
    </comment>
    <comment ref="BY11" authorId="4" shapeId="0" xr:uid="{AF1B2E3E-2627-44D5-BE07-47E7B3D549FD}">
      <text>
        <r>
          <rPr>
            <b/>
            <sz val="9"/>
            <color indexed="81"/>
            <rFont val="Tahoma"/>
            <family val="2"/>
          </rPr>
          <t>Porcentaje correspondiente al mes</t>
        </r>
      </text>
    </comment>
    <comment ref="BZ11" authorId="4" shapeId="0" xr:uid="{9C8127DE-19E4-4545-BD0D-E98486233AB4}">
      <text>
        <r>
          <rPr>
            <b/>
            <sz val="9"/>
            <color indexed="81"/>
            <rFont val="Tahoma"/>
            <family val="2"/>
          </rPr>
          <t>Numero de actividades ejecutadas en valor absoluto</t>
        </r>
      </text>
    </comment>
    <comment ref="CC11" authorId="13" shapeId="0" xr:uid="{08C6B02C-262D-4D17-B301-C693AA72E43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B468FC9F-C842-4A93-BABE-1BDAFD8ED371}">
      <text>
        <r>
          <rPr>
            <b/>
            <sz val="9"/>
            <color indexed="81"/>
            <rFont val="Tahoma"/>
            <family val="2"/>
          </rPr>
          <t>Numero de actividades en valor absoluto</t>
        </r>
      </text>
    </comment>
    <comment ref="CE11" authorId="4" shapeId="0" xr:uid="{98FCE5C6-2193-4E2B-9EC3-A8B5BCCBFB14}">
      <text>
        <r>
          <rPr>
            <b/>
            <sz val="9"/>
            <color indexed="81"/>
            <rFont val="Tahoma"/>
            <family val="2"/>
          </rPr>
          <t>Porcentaje correspondiente al mes</t>
        </r>
      </text>
    </comment>
    <comment ref="CF11" authorId="4" shapeId="0" xr:uid="{E5E29EC9-B0C2-4435-842B-5E9117F88B30}">
      <text>
        <r>
          <rPr>
            <b/>
            <sz val="9"/>
            <color indexed="81"/>
            <rFont val="Tahoma"/>
            <family val="2"/>
          </rPr>
          <t>Numero de actividades ejecutadas en valor absoluto</t>
        </r>
      </text>
    </comment>
    <comment ref="CI11" authorId="14" shapeId="0" xr:uid="{156069F5-866D-44DF-86CA-6F4B286575DB}">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268ED6DC-A65E-4788-A6FF-D146E76ED779}">
      <text>
        <r>
          <rPr>
            <b/>
            <sz val="9"/>
            <color indexed="81"/>
            <rFont val="Tahoma"/>
            <family val="2"/>
          </rPr>
          <t>Numero de actividades en valor absoluto</t>
        </r>
      </text>
    </comment>
    <comment ref="CK11" authorId="4" shapeId="0" xr:uid="{E9DC83FE-F925-4185-86CC-73AC509DD786}">
      <text>
        <r>
          <rPr>
            <b/>
            <sz val="9"/>
            <color indexed="81"/>
            <rFont val="Tahoma"/>
            <family val="2"/>
          </rPr>
          <t>Porcentaje correspondiente al mes</t>
        </r>
      </text>
    </comment>
    <comment ref="CL11" authorId="4" shapeId="0" xr:uid="{18A4A7D8-CF5E-4D45-8162-B8BA33FF9C0B}">
      <text>
        <r>
          <rPr>
            <b/>
            <sz val="9"/>
            <color indexed="81"/>
            <rFont val="Tahoma"/>
            <family val="2"/>
          </rPr>
          <t>Numero de actividades ejecutadas en valor absoluto</t>
        </r>
      </text>
    </comment>
    <comment ref="CO11" authorId="15" shapeId="0" xr:uid="{FB417286-19F8-4D7E-88CA-BAEE2BFCE0F3}">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62C5D392-814A-413C-98E4-9DF5631AB4EF}">
      <text>
        <r>
          <rPr>
            <b/>
            <sz val="9"/>
            <color indexed="81"/>
            <rFont val="Tahoma"/>
            <family val="2"/>
          </rPr>
          <t>Numero de actividades en valor absoluto</t>
        </r>
      </text>
    </comment>
    <comment ref="CQ11" authorId="4" shapeId="0" xr:uid="{08AD91E5-0116-4739-8024-A558D645DDF6}">
      <text>
        <r>
          <rPr>
            <b/>
            <sz val="9"/>
            <color indexed="81"/>
            <rFont val="Tahoma"/>
            <family val="2"/>
          </rPr>
          <t>Porcentaje correspondiente al mes</t>
        </r>
      </text>
    </comment>
    <comment ref="CR11" authorId="4" shapeId="0" xr:uid="{0B3DA55C-65EA-453B-BEFB-3BEAF707B4FF}">
      <text>
        <r>
          <rPr>
            <b/>
            <sz val="9"/>
            <color indexed="81"/>
            <rFont val="Tahoma"/>
            <family val="2"/>
          </rPr>
          <t>Numero de actividades ejecutadas en valor absoluto</t>
        </r>
      </text>
    </comment>
    <comment ref="CU11" authorId="16" shapeId="0" xr:uid="{C2DD1D64-61A6-43FF-906F-34D01CBF2C24}">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tc={5388BEB0-D645-43CB-B0FD-1A3B9EF70F29}</author>
    <author>tc={E59D5536-0CBC-43DE-82AB-819D1906BF2B}</author>
    <author>J18</author>
    <author>tc={07A171AD-9F45-4896-97CD-B5A57049A929}</author>
    <author>tc={89E8E17A-3AA4-481D-861D-960EA0E2B011}</author>
    <author>tc={FC712BE5-33B2-4B8E-8151-CD78F696AF60}</author>
    <author>tc={DFDED9DD-366D-4B15-A80E-925C7C95D6D9}</author>
    <author>tc={798D88A3-BD9E-406D-83CB-E0E94C772CE5}</author>
    <author>tc={22DCD5A2-D5B2-43FB-9737-F99172295870}</author>
    <author>tc={F67EC575-88CA-45BE-BB98-7E38D073879C}</author>
    <author>tc={E7487363-FDC6-4694-8F20-192D6E62BF5C}</author>
    <author>tc={A22DCB60-05DF-4505-A3C6-B1B7C901A2E6}</author>
    <author>tc={AD254C8A-00FD-412B-879E-D75F4D49403C}</author>
    <author>tc={8ED1B498-7CF4-484D-B969-9CC2D118EDF0}</author>
    <author>tc={ED52D9E4-7B9D-4581-B4D7-56F84520F06C}</author>
  </authors>
  <commentList>
    <comment ref="C9" authorId="0" shapeId="0" xr:uid="{9ED0ACD0-DAE7-42ED-B320-8D665D032EF1}">
      <text>
        <r>
          <rPr>
            <b/>
            <sz val="9"/>
            <color indexed="81"/>
            <rFont val="Tahoma"/>
            <family val="2"/>
          </rPr>
          <t>Seleccione el propósito del Plan de Desarrollo Distrital que se relaciona con la actividad principal formulada.</t>
        </r>
      </text>
    </comment>
    <comment ref="D9" authorId="0" shapeId="0" xr:uid="{D5DFFC74-CD00-4254-A34A-5F635C74E595}">
      <text>
        <r>
          <rPr>
            <b/>
            <sz val="9"/>
            <color indexed="81"/>
            <rFont val="Tahoma"/>
            <family val="2"/>
          </rPr>
          <t>Seleccione el Programa general del Plan de Desarrollo Distrital que se relaciona con el propósito y la actividad principal formulada.</t>
        </r>
      </text>
    </comment>
    <comment ref="E9" authorId="0" shapeId="0" xr:uid="{66364431-15DC-4142-9644-CA5B65AA4E8B}">
      <text>
        <r>
          <rPr>
            <b/>
            <sz val="9"/>
            <color indexed="81"/>
            <rFont val="Tahoma"/>
            <family val="2"/>
          </rPr>
          <t>Seleccione la Meta sector del Plan de Desarrollo Distrital que se relaciona con el propósito, el programa y la o las actividades principales formuladas.</t>
        </r>
      </text>
    </comment>
    <comment ref="F9" authorId="0" shapeId="0" xr:uid="{37ACE3EE-E970-4623-89FD-E4642D6217B0}">
      <text>
        <r>
          <rPr>
            <b/>
            <sz val="9"/>
            <color indexed="81"/>
            <rFont val="Tahoma"/>
            <family val="2"/>
          </rPr>
          <t>Seleccione el Proyecto de inversión que se relaciona con la o las actividades principales formuladas.</t>
        </r>
      </text>
    </comment>
    <comment ref="G9" authorId="0" shapeId="0" xr:uid="{87916CC9-986B-430A-B89D-54672FEE4E8E}">
      <text>
        <r>
          <rPr>
            <b/>
            <sz val="9"/>
            <color indexed="81"/>
            <rFont val="Tahoma"/>
            <family val="2"/>
          </rPr>
          <t>Seleccione la meta que se relaciona con el Proyecto de inversión</t>
        </r>
      </text>
    </comment>
    <comment ref="H9" authorId="0" shapeId="0" xr:uid="{55A65DBB-14B2-4C10-B8FA-1E493CDD7411}">
      <text>
        <r>
          <rPr>
            <b/>
            <sz val="9"/>
            <color indexed="81"/>
            <rFont val="Tahoma"/>
            <family val="2"/>
          </rPr>
          <t>Seleccione el objetivo del Plan Estratégico Institucional al  que contribuye con la ejecución de la actividad</t>
        </r>
      </text>
    </comment>
    <comment ref="I9" authorId="0" shapeId="0" xr:uid="{7C89D4FB-C9AD-4F08-8EFF-E5DD6483A2D9}">
      <text>
        <r>
          <rPr>
            <b/>
            <sz val="9"/>
            <color indexed="81"/>
            <rFont val="Tahoma"/>
            <family val="2"/>
          </rPr>
          <t>Escriba la meta del Plan Estratégico Institucional que se relaciona con el objetivo estratégico seleccionado y con la actividad formulada.</t>
        </r>
      </text>
    </comment>
    <comment ref="J9" authorId="1" shapeId="0" xr:uid="{86F8C126-2A42-4CD6-BFA2-78B6172D467A}">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5388BEB0-D645-43CB-B0FD-1A3B9EF70F29}">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09A9E8DE-6053-4FC8-88D3-44D25019329F}">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DA2820F1-9FB2-48A1-B190-0268D115F574}">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E59D5536-0CBC-43DE-82AB-819D1906BF2B}">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4EF0CC12-DFE7-4605-9844-70C54AD4C7D2}">
      <text>
        <r>
          <rPr>
            <b/>
            <sz val="9"/>
            <color indexed="81"/>
            <rFont val="Tahoma"/>
            <family val="2"/>
          </rPr>
          <t>Numero de actividades en valor absoluto</t>
        </r>
      </text>
    </comment>
    <comment ref="AC11" authorId="4" shapeId="0" xr:uid="{D4AFB1E3-2D01-4943-8F6B-F6DCC718FFE1}">
      <text>
        <r>
          <rPr>
            <b/>
            <sz val="9"/>
            <color indexed="81"/>
            <rFont val="Tahoma"/>
            <family val="2"/>
          </rPr>
          <t>Porcentaje correspondiente al mes</t>
        </r>
      </text>
    </comment>
    <comment ref="AD11" authorId="4" shapeId="0" xr:uid="{9E94CF05-5B22-48DF-82B8-E4187A428836}">
      <text>
        <r>
          <rPr>
            <b/>
            <sz val="9"/>
            <color indexed="81"/>
            <rFont val="Tahoma"/>
            <family val="2"/>
          </rPr>
          <t>Numero de actividades ejecutadas en valor absoluto</t>
        </r>
      </text>
    </comment>
    <comment ref="AG11" authorId="5" shapeId="0" xr:uid="{07A171AD-9F45-4896-97CD-B5A57049A929}">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25ACA243-EDCC-4F80-8FF7-5C0C73F7836D}">
      <text>
        <r>
          <rPr>
            <b/>
            <sz val="9"/>
            <color indexed="81"/>
            <rFont val="Tahoma"/>
            <family val="2"/>
          </rPr>
          <t>Numero de actividades en valor absoluto</t>
        </r>
      </text>
    </comment>
    <comment ref="AI11" authorId="4" shapeId="0" xr:uid="{9C4A1F14-F1C6-447C-A351-188992539E4F}">
      <text>
        <r>
          <rPr>
            <b/>
            <sz val="9"/>
            <color indexed="81"/>
            <rFont val="Tahoma"/>
            <family val="2"/>
          </rPr>
          <t>Porcentaje correspondiente al mes</t>
        </r>
      </text>
    </comment>
    <comment ref="AJ11" authorId="4" shapeId="0" xr:uid="{391434F8-31DF-4A18-992B-BE5650A5BA51}">
      <text>
        <r>
          <rPr>
            <b/>
            <sz val="9"/>
            <color indexed="81"/>
            <rFont val="Tahoma"/>
            <family val="2"/>
          </rPr>
          <t>Numero de actividades ejecutadas en valor absoluto</t>
        </r>
      </text>
    </comment>
    <comment ref="AM11" authorId="6" shapeId="0" xr:uid="{89E8E17A-3AA4-481D-861D-960EA0E2B01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6DDCD9D9-E80C-4972-AEA4-A4AD29716311}">
      <text>
        <r>
          <rPr>
            <b/>
            <sz val="9"/>
            <color indexed="81"/>
            <rFont val="Tahoma"/>
            <family val="2"/>
          </rPr>
          <t>Numero de actividades en valor absoluto</t>
        </r>
      </text>
    </comment>
    <comment ref="AO11" authorId="4" shapeId="0" xr:uid="{1B355EDD-E057-4DBD-9AA8-BCF7DFE15616}">
      <text>
        <r>
          <rPr>
            <b/>
            <sz val="9"/>
            <color indexed="81"/>
            <rFont val="Tahoma"/>
            <family val="2"/>
          </rPr>
          <t>Porcentaje correspondiente al mes</t>
        </r>
      </text>
    </comment>
    <comment ref="AP11" authorId="4" shapeId="0" xr:uid="{0AFD174C-6EBA-4532-ADA9-8757E60797D8}">
      <text>
        <r>
          <rPr>
            <b/>
            <sz val="9"/>
            <color indexed="81"/>
            <rFont val="Tahoma"/>
            <family val="2"/>
          </rPr>
          <t>Numero de actividades ejecutadas en valor absoluto</t>
        </r>
      </text>
    </comment>
    <comment ref="AS11" authorId="7" shapeId="0" xr:uid="{FC712BE5-33B2-4B8E-8151-CD78F696AF6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879C8018-4EB9-407F-8D99-1D11EF466096}">
      <text>
        <r>
          <rPr>
            <b/>
            <sz val="9"/>
            <color indexed="81"/>
            <rFont val="Tahoma"/>
            <family val="2"/>
          </rPr>
          <t>Numero de actividades en valor absoluto</t>
        </r>
      </text>
    </comment>
    <comment ref="AU11" authorId="4" shapeId="0" xr:uid="{CAF750D4-3738-4246-A3E6-BC24DD0A991D}">
      <text>
        <r>
          <rPr>
            <b/>
            <sz val="9"/>
            <color indexed="81"/>
            <rFont val="Tahoma"/>
            <family val="2"/>
          </rPr>
          <t>Porcentaje correspondiente al mes</t>
        </r>
      </text>
    </comment>
    <comment ref="AV11" authorId="4" shapeId="0" xr:uid="{0550C95E-E364-49A0-9A50-ECDBC2C9FD4D}">
      <text>
        <r>
          <rPr>
            <b/>
            <sz val="9"/>
            <color indexed="81"/>
            <rFont val="Tahoma"/>
            <family val="2"/>
          </rPr>
          <t>Numero de actividades ejecutadas en valor absoluto</t>
        </r>
      </text>
    </comment>
    <comment ref="AY11" authorId="8" shapeId="0" xr:uid="{DFDED9DD-366D-4B15-A80E-925C7C95D6D9}">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B17AA7BF-4C73-41EF-B422-779C526AFA2B}">
      <text>
        <r>
          <rPr>
            <b/>
            <sz val="9"/>
            <color indexed="81"/>
            <rFont val="Tahoma"/>
            <family val="2"/>
          </rPr>
          <t>Numero de actividades en valor absoluto</t>
        </r>
      </text>
    </comment>
    <comment ref="BA11" authorId="4" shapeId="0" xr:uid="{6A78CB65-10DF-4180-8217-5A9B725B436F}">
      <text>
        <r>
          <rPr>
            <b/>
            <sz val="9"/>
            <color indexed="81"/>
            <rFont val="Tahoma"/>
            <family val="2"/>
          </rPr>
          <t>Porcentaje correspondiente al mes</t>
        </r>
      </text>
    </comment>
    <comment ref="BB11" authorId="4" shapeId="0" xr:uid="{E45AB248-C037-48AA-AD09-AD5BE2B501D8}">
      <text>
        <r>
          <rPr>
            <b/>
            <sz val="9"/>
            <color indexed="81"/>
            <rFont val="Tahoma"/>
            <family val="2"/>
          </rPr>
          <t>Numero de actividades ejecutadas en valor absoluto</t>
        </r>
      </text>
    </comment>
    <comment ref="BE11" authorId="9" shapeId="0" xr:uid="{798D88A3-BD9E-406D-83CB-E0E94C772CE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44541AC0-2690-4C93-B74C-BF4F18A9BEA1}">
      <text>
        <r>
          <rPr>
            <b/>
            <sz val="9"/>
            <color indexed="81"/>
            <rFont val="Tahoma"/>
            <family val="2"/>
          </rPr>
          <t>Numero de actividades en valor absoluto</t>
        </r>
      </text>
    </comment>
    <comment ref="BG11" authorId="4" shapeId="0" xr:uid="{44DD6C59-E487-4697-A84E-3ABBDAB99E4D}">
      <text>
        <r>
          <rPr>
            <b/>
            <sz val="9"/>
            <color indexed="81"/>
            <rFont val="Tahoma"/>
            <family val="2"/>
          </rPr>
          <t>Porcentaje correspondiente al mes</t>
        </r>
      </text>
    </comment>
    <comment ref="BH11" authorId="4" shapeId="0" xr:uid="{903DB148-C4F9-414B-BF78-3CF8429272C6}">
      <text>
        <r>
          <rPr>
            <b/>
            <sz val="9"/>
            <color indexed="81"/>
            <rFont val="Tahoma"/>
            <family val="2"/>
          </rPr>
          <t>Numero de actividades ejecutadas en valor absoluto</t>
        </r>
      </text>
    </comment>
    <comment ref="BK11" authorId="10" shapeId="0" xr:uid="{22DCD5A2-D5B2-43FB-9737-F9917229587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9E97D11F-D385-460D-A50E-147E543994C3}">
      <text>
        <r>
          <rPr>
            <b/>
            <sz val="9"/>
            <color indexed="81"/>
            <rFont val="Tahoma"/>
            <family val="2"/>
          </rPr>
          <t>Numero de actividades en valor absoluto</t>
        </r>
      </text>
    </comment>
    <comment ref="BM11" authorId="4" shapeId="0" xr:uid="{AF99DCF8-A6F7-4E88-945B-F722AA587946}">
      <text>
        <r>
          <rPr>
            <b/>
            <sz val="9"/>
            <color indexed="81"/>
            <rFont val="Tahoma"/>
            <family val="2"/>
          </rPr>
          <t>Porcentaje correspondiente al mes</t>
        </r>
      </text>
    </comment>
    <comment ref="BN11" authorId="4" shapeId="0" xr:uid="{65059331-D4B7-4E7A-8B57-A337C1A0437B}">
      <text>
        <r>
          <rPr>
            <b/>
            <sz val="9"/>
            <color indexed="81"/>
            <rFont val="Tahoma"/>
            <family val="2"/>
          </rPr>
          <t>Numero de actividades ejecutadas en valor absoluto</t>
        </r>
      </text>
    </comment>
    <comment ref="BQ11" authorId="11" shapeId="0" xr:uid="{F67EC575-88CA-45BE-BB98-7E38D073879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66845E0D-B353-42AD-A591-1825C1E4B7AC}">
      <text>
        <r>
          <rPr>
            <b/>
            <sz val="9"/>
            <color indexed="81"/>
            <rFont val="Tahoma"/>
            <family val="2"/>
          </rPr>
          <t>Numero de actividades en valor absoluto</t>
        </r>
      </text>
    </comment>
    <comment ref="BS11" authorId="4" shapeId="0" xr:uid="{3C8CED5E-7CA6-4520-A24C-C7E2FB5310DF}">
      <text>
        <r>
          <rPr>
            <b/>
            <sz val="9"/>
            <color indexed="81"/>
            <rFont val="Tahoma"/>
            <family val="2"/>
          </rPr>
          <t>Porcentaje correspondiente al mes</t>
        </r>
      </text>
    </comment>
    <comment ref="BT11" authorId="4" shapeId="0" xr:uid="{6CB91C5A-BD03-49B1-94F6-2A54DB3EB237}">
      <text>
        <r>
          <rPr>
            <b/>
            <sz val="9"/>
            <color indexed="81"/>
            <rFont val="Tahoma"/>
            <family val="2"/>
          </rPr>
          <t>Numero de actividades ejecutadas en valor absoluto</t>
        </r>
      </text>
    </comment>
    <comment ref="BW11" authorId="12" shapeId="0" xr:uid="{E7487363-FDC6-4694-8F20-192D6E62BF5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0BDB1338-6161-41EF-8EC4-70D307342038}">
      <text>
        <r>
          <rPr>
            <b/>
            <sz val="9"/>
            <color indexed="81"/>
            <rFont val="Tahoma"/>
            <family val="2"/>
          </rPr>
          <t>Numero de actividades en valor absoluto</t>
        </r>
      </text>
    </comment>
    <comment ref="BY11" authorId="4" shapeId="0" xr:uid="{ABD167BE-4F79-40EA-958F-451B1FC14488}">
      <text>
        <r>
          <rPr>
            <b/>
            <sz val="9"/>
            <color indexed="81"/>
            <rFont val="Tahoma"/>
            <family val="2"/>
          </rPr>
          <t>Porcentaje correspondiente al mes</t>
        </r>
      </text>
    </comment>
    <comment ref="BZ11" authorId="4" shapeId="0" xr:uid="{F405F580-1F8E-4E6B-B5C8-CD9F58D7891A}">
      <text>
        <r>
          <rPr>
            <b/>
            <sz val="9"/>
            <color indexed="81"/>
            <rFont val="Tahoma"/>
            <family val="2"/>
          </rPr>
          <t>Numero de actividades ejecutadas en valor absoluto</t>
        </r>
      </text>
    </comment>
    <comment ref="CC11" authorId="13" shapeId="0" xr:uid="{A22DCB60-05DF-4505-A3C6-B1B7C901A2E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C8A7CBDA-4966-4F21-A5F9-ED184C73EDC8}">
      <text>
        <r>
          <rPr>
            <b/>
            <sz val="9"/>
            <color indexed="81"/>
            <rFont val="Tahoma"/>
            <family val="2"/>
          </rPr>
          <t>Numero de actividades en valor absoluto</t>
        </r>
      </text>
    </comment>
    <comment ref="CE11" authorId="4" shapeId="0" xr:uid="{7FD7C112-0166-42A9-9271-2D5D3382EAF0}">
      <text>
        <r>
          <rPr>
            <b/>
            <sz val="9"/>
            <color indexed="81"/>
            <rFont val="Tahoma"/>
            <family val="2"/>
          </rPr>
          <t>Porcentaje correspondiente al mes</t>
        </r>
      </text>
    </comment>
    <comment ref="CF11" authorId="4" shapeId="0" xr:uid="{21F3663E-CC73-413E-870B-111B9FFE53B5}">
      <text>
        <r>
          <rPr>
            <b/>
            <sz val="9"/>
            <color indexed="81"/>
            <rFont val="Tahoma"/>
            <family val="2"/>
          </rPr>
          <t>Numero de actividades ejecutadas en valor absoluto</t>
        </r>
      </text>
    </comment>
    <comment ref="CI11" authorId="14" shapeId="0" xr:uid="{AD254C8A-00FD-412B-879E-D75F4D49403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AF8AF2BF-DC4F-478D-981B-20AC142E488A}">
      <text>
        <r>
          <rPr>
            <b/>
            <sz val="9"/>
            <color indexed="81"/>
            <rFont val="Tahoma"/>
            <family val="2"/>
          </rPr>
          <t>Numero de actividades en valor absoluto</t>
        </r>
      </text>
    </comment>
    <comment ref="CK11" authorId="4" shapeId="0" xr:uid="{C666934C-FE22-44AD-98F5-7F8D49171109}">
      <text>
        <r>
          <rPr>
            <b/>
            <sz val="9"/>
            <color indexed="81"/>
            <rFont val="Tahoma"/>
            <family val="2"/>
          </rPr>
          <t>Porcentaje correspondiente al mes</t>
        </r>
      </text>
    </comment>
    <comment ref="CL11" authorId="4" shapeId="0" xr:uid="{D220D491-A276-4428-A6FA-C8C7A14DACEC}">
      <text>
        <r>
          <rPr>
            <b/>
            <sz val="9"/>
            <color indexed="81"/>
            <rFont val="Tahoma"/>
            <family val="2"/>
          </rPr>
          <t>Numero de actividades ejecutadas en valor absoluto</t>
        </r>
      </text>
    </comment>
    <comment ref="CO11" authorId="15" shapeId="0" xr:uid="{8ED1B498-7CF4-484D-B969-9CC2D118EDF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5B754E36-CC8B-41E6-A4CF-EAB50FD56D8F}">
      <text>
        <r>
          <rPr>
            <b/>
            <sz val="9"/>
            <color indexed="81"/>
            <rFont val="Tahoma"/>
            <family val="2"/>
          </rPr>
          <t>Numero de actividades en valor absoluto</t>
        </r>
      </text>
    </comment>
    <comment ref="CQ11" authorId="4" shapeId="0" xr:uid="{CC20B4A7-43CA-4BDD-A1BF-408106875ECE}">
      <text>
        <r>
          <rPr>
            <b/>
            <sz val="9"/>
            <color indexed="81"/>
            <rFont val="Tahoma"/>
            <family val="2"/>
          </rPr>
          <t>Porcentaje correspondiente al mes</t>
        </r>
      </text>
    </comment>
    <comment ref="CR11" authorId="4" shapeId="0" xr:uid="{D8B9537D-795E-4A37-B32E-BB1E43F21350}">
      <text>
        <r>
          <rPr>
            <b/>
            <sz val="9"/>
            <color indexed="81"/>
            <rFont val="Tahoma"/>
            <family val="2"/>
          </rPr>
          <t>Numero de actividades ejecutadas en valor absoluto</t>
        </r>
      </text>
    </comment>
    <comment ref="CU11" authorId="16" shapeId="0" xr:uid="{ED52D9E4-7B9D-4581-B4D7-56F84520F06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tc={6696414E-6FF6-41C1-8C08-76025394DDCA}</author>
    <author>tc={31D53D8D-AC23-4F36-BB1C-FF75299EF88F}</author>
    <author>J18</author>
    <author>tc={69CC3EEB-6FFE-4726-949C-089E7A759B46}</author>
    <author>tc={1F7F7C3B-AEB8-4FFA-9976-8F0EB3F21B11}</author>
    <author>tc={36C2CF7E-7886-41CB-81AF-A1BD3A589A5D}</author>
    <author>tc={CF9DCC15-5B25-4820-84BA-B6602FC1DA6D}</author>
    <author>tc={040EBEAD-6F7C-43BF-98DE-DD4AB54D8DE5}</author>
    <author>tc={E275962F-C8D0-46B9-BCCA-12457C6258F8}</author>
    <author>tc={A7E43F4D-0524-417E-9638-92F22D3F49CF}</author>
    <author>tc={27F15B56-806B-46B3-85A9-CA3CC386B526}</author>
    <author>tc={ECD769D9-02FC-473C-BC26-F367A1B6568B}</author>
    <author>tc={B16C5196-5839-456B-8076-245ACF06EEDF}</author>
    <author>tc={50B6EC33-B544-49DB-BFC1-3CAF33CA39A6}</author>
    <author>tc={6189D09A-5329-44FD-BF6A-19316FEEC11D}</author>
  </authors>
  <commentList>
    <comment ref="C9" authorId="0" shapeId="0" xr:uid="{B23F7A08-8DFC-469C-88D2-929F324A2955}">
      <text>
        <r>
          <rPr>
            <b/>
            <sz val="9"/>
            <color indexed="81"/>
            <rFont val="Tahoma"/>
            <family val="2"/>
          </rPr>
          <t>Seleccione el propósito del Plan de Desarrollo Distrital que se relaciona con la actividad principal formulada.</t>
        </r>
      </text>
    </comment>
    <comment ref="D9" authorId="0" shapeId="0" xr:uid="{E86083EB-E867-412B-8F1B-1D38F5AF3169}">
      <text>
        <r>
          <rPr>
            <b/>
            <sz val="9"/>
            <color indexed="81"/>
            <rFont val="Tahoma"/>
            <family val="2"/>
          </rPr>
          <t>Seleccione el Programa general del Plan de Desarrollo Distrital que se relaciona con el propósito y la actividad principal formulada.</t>
        </r>
      </text>
    </comment>
    <comment ref="E9" authorId="0" shapeId="0" xr:uid="{41B66A02-53DF-4ADA-9497-ED6164CD4BD8}">
      <text>
        <r>
          <rPr>
            <b/>
            <sz val="9"/>
            <color indexed="81"/>
            <rFont val="Tahoma"/>
            <family val="2"/>
          </rPr>
          <t>Seleccione la Meta sector del Plan de Desarrollo Distrital que se relaciona con el propósito, el programa y la o las actividades principales formuladas.</t>
        </r>
      </text>
    </comment>
    <comment ref="F9" authorId="0" shapeId="0" xr:uid="{5E56E8D3-9658-4248-B12E-2D8B77E33710}">
      <text>
        <r>
          <rPr>
            <b/>
            <sz val="9"/>
            <color indexed="81"/>
            <rFont val="Tahoma"/>
            <family val="2"/>
          </rPr>
          <t>Seleccione el Proyecto de inversión que se relaciona con la o las actividades principales formuladas.</t>
        </r>
      </text>
    </comment>
    <comment ref="G9" authorId="0" shapeId="0" xr:uid="{465A4A0C-594B-41E5-85AE-114806B347CA}">
      <text>
        <r>
          <rPr>
            <b/>
            <sz val="9"/>
            <color indexed="81"/>
            <rFont val="Tahoma"/>
            <family val="2"/>
          </rPr>
          <t>Seleccione la meta que se relaciona con el Proyecto de inversión</t>
        </r>
      </text>
    </comment>
    <comment ref="H9" authorId="0" shapeId="0" xr:uid="{360997C1-3FEB-43DD-99CD-4D102B389009}">
      <text>
        <r>
          <rPr>
            <b/>
            <sz val="9"/>
            <color indexed="81"/>
            <rFont val="Tahoma"/>
            <family val="2"/>
          </rPr>
          <t>Seleccione el objetivo del Plan Estratégico Institucional al  que contribuye con la ejecución de la actividad</t>
        </r>
      </text>
    </comment>
    <comment ref="I9" authorId="0" shapeId="0" xr:uid="{D2CE9076-E0A9-492C-B1A8-DC11012E4ED9}">
      <text>
        <r>
          <rPr>
            <b/>
            <sz val="9"/>
            <color indexed="81"/>
            <rFont val="Tahoma"/>
            <family val="2"/>
          </rPr>
          <t>Escriba la meta del Plan Estratégico Institucional que se relaciona con el objetivo estratégico seleccionado y con la actividad formulada.</t>
        </r>
      </text>
    </comment>
    <comment ref="J9" authorId="1" shapeId="0" xr:uid="{C573A27C-B4A4-41D1-89D5-EE51C54F739F}">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6696414E-6FF6-41C1-8C08-76025394DDCA}">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90C97831-1552-4C43-AE67-E165BE4E4F8B}">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9048D1F5-D02E-41A0-A191-ADFF49F2623D}">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31D53D8D-AC23-4F36-BB1C-FF75299EF88F}">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55CF283D-5EE4-4B14-B28A-AF12CA326DA7}">
      <text>
        <r>
          <rPr>
            <b/>
            <sz val="9"/>
            <color indexed="81"/>
            <rFont val="Tahoma"/>
            <family val="2"/>
          </rPr>
          <t>Numero de actividades en valor absoluto</t>
        </r>
      </text>
    </comment>
    <comment ref="AC11" authorId="4" shapeId="0" xr:uid="{3C41BE2A-DA58-4EC4-BF88-E808F7759CB2}">
      <text>
        <r>
          <rPr>
            <b/>
            <sz val="9"/>
            <color indexed="81"/>
            <rFont val="Tahoma"/>
            <family val="2"/>
          </rPr>
          <t>Porcentaje correspondiente al mes</t>
        </r>
      </text>
    </comment>
    <comment ref="AD11" authorId="4" shapeId="0" xr:uid="{3E992D70-E7E1-4956-BE14-A140C08A2E28}">
      <text>
        <r>
          <rPr>
            <b/>
            <sz val="9"/>
            <color indexed="81"/>
            <rFont val="Tahoma"/>
            <family val="2"/>
          </rPr>
          <t>Numero de actividades ejecutadas en valor absoluto</t>
        </r>
      </text>
    </comment>
    <comment ref="AG11" authorId="5" shapeId="0" xr:uid="{69CC3EEB-6FFE-4726-949C-089E7A759B4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9FA5D3B9-3D05-4B5D-9B0A-494ACE927187}">
      <text>
        <r>
          <rPr>
            <b/>
            <sz val="9"/>
            <color indexed="81"/>
            <rFont val="Tahoma"/>
            <family val="2"/>
          </rPr>
          <t>Numero de actividades en valor absoluto</t>
        </r>
      </text>
    </comment>
    <comment ref="AI11" authorId="4" shapeId="0" xr:uid="{87992FEA-10FF-480B-9FD1-3C1DCACA8ADA}">
      <text>
        <r>
          <rPr>
            <b/>
            <sz val="9"/>
            <color indexed="81"/>
            <rFont val="Tahoma"/>
            <family val="2"/>
          </rPr>
          <t>Porcentaje correspondiente al mes</t>
        </r>
      </text>
    </comment>
    <comment ref="AJ11" authorId="4" shapeId="0" xr:uid="{BE49045F-ADCB-45A1-802E-57C6FA02A3B5}">
      <text>
        <r>
          <rPr>
            <b/>
            <sz val="9"/>
            <color indexed="81"/>
            <rFont val="Tahoma"/>
            <family val="2"/>
          </rPr>
          <t>Numero de actividades ejecutadas en valor absoluto</t>
        </r>
      </text>
    </comment>
    <comment ref="AM11" authorId="6" shapeId="0" xr:uid="{1F7F7C3B-AEB8-4FFA-9976-8F0EB3F21B1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CABA62D4-8C40-4B2A-93CB-B08131054340}">
      <text>
        <r>
          <rPr>
            <b/>
            <sz val="9"/>
            <color indexed="81"/>
            <rFont val="Tahoma"/>
            <family val="2"/>
          </rPr>
          <t>Numero de actividades en valor absoluto</t>
        </r>
      </text>
    </comment>
    <comment ref="AO11" authorId="4" shapeId="0" xr:uid="{942E97A1-A152-4DA4-A51A-FA39E545CAC4}">
      <text>
        <r>
          <rPr>
            <b/>
            <sz val="9"/>
            <color indexed="81"/>
            <rFont val="Tahoma"/>
            <family val="2"/>
          </rPr>
          <t>Porcentaje correspondiente al mes</t>
        </r>
      </text>
    </comment>
    <comment ref="AP11" authorId="4" shapeId="0" xr:uid="{4F52887B-5935-4681-ABAD-A1F21F2619AD}">
      <text>
        <r>
          <rPr>
            <b/>
            <sz val="9"/>
            <color indexed="81"/>
            <rFont val="Tahoma"/>
            <family val="2"/>
          </rPr>
          <t>Numero de actividades ejecutadas en valor absoluto</t>
        </r>
      </text>
    </comment>
    <comment ref="AS11" authorId="7" shapeId="0" xr:uid="{36C2CF7E-7886-41CB-81AF-A1BD3A589A5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34F7EBD6-10B0-439B-8CCE-7186430FE9AA}">
      <text>
        <r>
          <rPr>
            <b/>
            <sz val="9"/>
            <color indexed="81"/>
            <rFont val="Tahoma"/>
            <family val="2"/>
          </rPr>
          <t>Numero de actividades en valor absoluto</t>
        </r>
      </text>
    </comment>
    <comment ref="AU11" authorId="4" shapeId="0" xr:uid="{E7D36FDE-58D3-4FAA-A001-75592505FD2A}">
      <text>
        <r>
          <rPr>
            <b/>
            <sz val="9"/>
            <color indexed="81"/>
            <rFont val="Tahoma"/>
            <family val="2"/>
          </rPr>
          <t>Porcentaje correspondiente al mes</t>
        </r>
      </text>
    </comment>
    <comment ref="AV11" authorId="4" shapeId="0" xr:uid="{A8F3BF05-659C-40FB-9D1D-648415E0ED05}">
      <text>
        <r>
          <rPr>
            <b/>
            <sz val="9"/>
            <color indexed="81"/>
            <rFont val="Tahoma"/>
            <family val="2"/>
          </rPr>
          <t>Numero de actividades ejecutadas en valor absoluto</t>
        </r>
      </text>
    </comment>
    <comment ref="AY11" authorId="8" shapeId="0" xr:uid="{CF9DCC15-5B25-4820-84BA-B6602FC1DA6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9D5FC2B5-A0B5-4552-8967-2FEC00C89C61}">
      <text>
        <r>
          <rPr>
            <b/>
            <sz val="9"/>
            <color indexed="81"/>
            <rFont val="Tahoma"/>
            <family val="2"/>
          </rPr>
          <t>Numero de actividades en valor absoluto</t>
        </r>
      </text>
    </comment>
    <comment ref="BA11" authorId="4" shapeId="0" xr:uid="{4B4B680E-C035-4C2F-B917-43ABC5308FB0}">
      <text>
        <r>
          <rPr>
            <b/>
            <sz val="9"/>
            <color indexed="81"/>
            <rFont val="Tahoma"/>
            <family val="2"/>
          </rPr>
          <t>Porcentaje correspondiente al mes</t>
        </r>
      </text>
    </comment>
    <comment ref="BB11" authorId="4" shapeId="0" xr:uid="{A3F3617B-1FF2-421A-9000-D7C093924107}">
      <text>
        <r>
          <rPr>
            <b/>
            <sz val="9"/>
            <color indexed="81"/>
            <rFont val="Tahoma"/>
            <family val="2"/>
          </rPr>
          <t>Numero de actividades ejecutadas en valor absoluto</t>
        </r>
      </text>
    </comment>
    <comment ref="BE11" authorId="9" shapeId="0" xr:uid="{040EBEAD-6F7C-43BF-98DE-DD4AB54D8DE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41FD52A4-5654-4C16-BB7D-E213E3FEFC49}">
      <text>
        <r>
          <rPr>
            <b/>
            <sz val="9"/>
            <color indexed="81"/>
            <rFont val="Tahoma"/>
            <family val="2"/>
          </rPr>
          <t>Numero de actividades en valor absoluto</t>
        </r>
      </text>
    </comment>
    <comment ref="BG11" authorId="4" shapeId="0" xr:uid="{27273CD5-226E-4604-932A-217AB8B31F67}">
      <text>
        <r>
          <rPr>
            <b/>
            <sz val="9"/>
            <color indexed="81"/>
            <rFont val="Tahoma"/>
            <family val="2"/>
          </rPr>
          <t>Porcentaje correspondiente al mes</t>
        </r>
      </text>
    </comment>
    <comment ref="BH11" authorId="4" shapeId="0" xr:uid="{C2D409CD-76D2-468D-B6B9-1EEBD5F023A9}">
      <text>
        <r>
          <rPr>
            <b/>
            <sz val="9"/>
            <color indexed="81"/>
            <rFont val="Tahoma"/>
            <family val="2"/>
          </rPr>
          <t>Numero de actividades ejecutadas en valor absoluto</t>
        </r>
      </text>
    </comment>
    <comment ref="BK11" authorId="10" shapeId="0" xr:uid="{E275962F-C8D0-46B9-BCCA-12457C6258F8}">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C448A938-F3B4-4B5D-B181-520F3E1C7C8E}">
      <text>
        <r>
          <rPr>
            <b/>
            <sz val="9"/>
            <color indexed="81"/>
            <rFont val="Tahoma"/>
            <family val="2"/>
          </rPr>
          <t>Numero de actividades en valor absoluto</t>
        </r>
      </text>
    </comment>
    <comment ref="BM11" authorId="4" shapeId="0" xr:uid="{179BA8FC-3BC7-44CB-9A36-4BB48ED28B9A}">
      <text>
        <r>
          <rPr>
            <b/>
            <sz val="9"/>
            <color indexed="81"/>
            <rFont val="Tahoma"/>
            <family val="2"/>
          </rPr>
          <t>Porcentaje correspondiente al mes</t>
        </r>
      </text>
    </comment>
    <comment ref="BN11" authorId="4" shapeId="0" xr:uid="{D88E9E47-82BF-4032-B4E2-484C04846DAE}">
      <text>
        <r>
          <rPr>
            <b/>
            <sz val="9"/>
            <color indexed="81"/>
            <rFont val="Tahoma"/>
            <family val="2"/>
          </rPr>
          <t>Numero de actividades ejecutadas en valor absoluto</t>
        </r>
      </text>
    </comment>
    <comment ref="BQ11" authorId="11" shapeId="0" xr:uid="{A7E43F4D-0524-417E-9638-92F22D3F49C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79CC1DF7-A39C-4EEC-A01D-FD7B296557C4}">
      <text>
        <r>
          <rPr>
            <b/>
            <sz val="9"/>
            <color indexed="81"/>
            <rFont val="Tahoma"/>
            <family val="2"/>
          </rPr>
          <t>Numero de actividades en valor absoluto</t>
        </r>
      </text>
    </comment>
    <comment ref="BS11" authorId="4" shapeId="0" xr:uid="{D87BE6B3-6AAD-4A6B-8A70-F67B1E1B38DE}">
      <text>
        <r>
          <rPr>
            <b/>
            <sz val="9"/>
            <color indexed="81"/>
            <rFont val="Tahoma"/>
            <family val="2"/>
          </rPr>
          <t>Porcentaje correspondiente al mes</t>
        </r>
      </text>
    </comment>
    <comment ref="BT11" authorId="4" shapeId="0" xr:uid="{F799C9AD-9CF2-4C8F-A4BC-6E345FBDB9BE}">
      <text>
        <r>
          <rPr>
            <b/>
            <sz val="9"/>
            <color indexed="81"/>
            <rFont val="Tahoma"/>
            <family val="2"/>
          </rPr>
          <t>Numero de actividades ejecutadas en valor absoluto</t>
        </r>
      </text>
    </comment>
    <comment ref="BW11" authorId="12" shapeId="0" xr:uid="{27F15B56-806B-46B3-85A9-CA3CC386B52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10E99A5B-0A5A-41BB-84DF-0C23DD9F072D}">
      <text>
        <r>
          <rPr>
            <b/>
            <sz val="9"/>
            <color indexed="81"/>
            <rFont val="Tahoma"/>
            <family val="2"/>
          </rPr>
          <t>Numero de actividades en valor absoluto</t>
        </r>
      </text>
    </comment>
    <comment ref="BY11" authorId="4" shapeId="0" xr:uid="{DB565174-9C4A-446F-BA06-D031BDB21BE8}">
      <text>
        <r>
          <rPr>
            <b/>
            <sz val="9"/>
            <color indexed="81"/>
            <rFont val="Tahoma"/>
            <family val="2"/>
          </rPr>
          <t>Porcentaje correspondiente al mes</t>
        </r>
      </text>
    </comment>
    <comment ref="BZ11" authorId="4" shapeId="0" xr:uid="{D7D84B98-FFB7-44B7-8EB1-3CEB2C78473A}">
      <text>
        <r>
          <rPr>
            <b/>
            <sz val="9"/>
            <color indexed="81"/>
            <rFont val="Tahoma"/>
            <family val="2"/>
          </rPr>
          <t>Numero de actividades ejecutadas en valor absoluto</t>
        </r>
      </text>
    </comment>
    <comment ref="CC11" authorId="13" shapeId="0" xr:uid="{ECD769D9-02FC-473C-BC26-F367A1B6568B}">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57F27D44-C73B-447B-A386-30CE09397342}">
      <text>
        <r>
          <rPr>
            <b/>
            <sz val="9"/>
            <color indexed="81"/>
            <rFont val="Tahoma"/>
            <family val="2"/>
          </rPr>
          <t>Numero de actividades en valor absoluto</t>
        </r>
      </text>
    </comment>
    <comment ref="CE11" authorId="4" shapeId="0" xr:uid="{FB44C35B-B4C2-4718-AAA0-C854EE1769E5}">
      <text>
        <r>
          <rPr>
            <b/>
            <sz val="9"/>
            <color indexed="81"/>
            <rFont val="Tahoma"/>
            <family val="2"/>
          </rPr>
          <t>Porcentaje correspondiente al mes</t>
        </r>
      </text>
    </comment>
    <comment ref="CF11" authorId="4" shapeId="0" xr:uid="{9E0FDE9E-AC08-4D9E-8CA0-C67DF2C292BE}">
      <text>
        <r>
          <rPr>
            <b/>
            <sz val="9"/>
            <color indexed="81"/>
            <rFont val="Tahoma"/>
            <family val="2"/>
          </rPr>
          <t>Numero de actividades ejecutadas en valor absoluto</t>
        </r>
      </text>
    </comment>
    <comment ref="CI11" authorId="14" shapeId="0" xr:uid="{B16C5196-5839-456B-8076-245ACF06EED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76C72D6A-F92B-45ED-8A1F-216C11EF7B58}">
      <text>
        <r>
          <rPr>
            <b/>
            <sz val="9"/>
            <color indexed="81"/>
            <rFont val="Tahoma"/>
            <family val="2"/>
          </rPr>
          <t>Numero de actividades en valor absoluto</t>
        </r>
      </text>
    </comment>
    <comment ref="CK11" authorId="4" shapeId="0" xr:uid="{51885872-3023-42ED-8EB0-2818E48E74C8}">
      <text>
        <r>
          <rPr>
            <b/>
            <sz val="9"/>
            <color indexed="81"/>
            <rFont val="Tahoma"/>
            <family val="2"/>
          </rPr>
          <t>Porcentaje correspondiente al mes</t>
        </r>
      </text>
    </comment>
    <comment ref="CL11" authorId="4" shapeId="0" xr:uid="{B4ACA135-7EC8-4473-8E72-8766ED513042}">
      <text>
        <r>
          <rPr>
            <b/>
            <sz val="9"/>
            <color indexed="81"/>
            <rFont val="Tahoma"/>
            <family val="2"/>
          </rPr>
          <t>Numero de actividades ejecutadas en valor absoluto</t>
        </r>
      </text>
    </comment>
    <comment ref="CO11" authorId="15" shapeId="0" xr:uid="{50B6EC33-B544-49DB-BFC1-3CAF33CA39A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0CEB8309-CEF9-497A-A13B-ADCC70724C7D}">
      <text>
        <r>
          <rPr>
            <b/>
            <sz val="9"/>
            <color indexed="81"/>
            <rFont val="Tahoma"/>
            <family val="2"/>
          </rPr>
          <t>Numero de actividades en valor absoluto</t>
        </r>
      </text>
    </comment>
    <comment ref="CQ11" authorId="4" shapeId="0" xr:uid="{C1CD03D2-F60E-4C26-BDD8-35726C6ED8B8}">
      <text>
        <r>
          <rPr>
            <b/>
            <sz val="9"/>
            <color indexed="81"/>
            <rFont val="Tahoma"/>
            <family val="2"/>
          </rPr>
          <t>Porcentaje correspondiente al mes</t>
        </r>
      </text>
    </comment>
    <comment ref="CR11" authorId="4" shapeId="0" xr:uid="{20D21E2A-AA5A-4F0E-B33B-0FC274CB5AE9}">
      <text>
        <r>
          <rPr>
            <b/>
            <sz val="9"/>
            <color indexed="81"/>
            <rFont val="Tahoma"/>
            <family val="2"/>
          </rPr>
          <t>Numero de actividades ejecutadas en valor absoluto</t>
        </r>
      </text>
    </comment>
    <comment ref="CU11" authorId="16" shapeId="0" xr:uid="{6189D09A-5329-44FD-BF6A-19316FEEC11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tc={BAB78614-9ADB-4E82-87BC-6F98A8B333DF}</author>
    <author>tc={C4C2AF0D-2070-4D2B-956B-0E553A3AB048}</author>
    <author>J18</author>
    <author>tc={232FD0A7-13E9-41EA-A6F5-351C02692521}</author>
    <author>tc={D5BD22E6-D09D-4329-B6C1-589B53A0D44E}</author>
    <author>tc={43CD1013-BBB5-4F11-957F-F8AD8DE4A9C9}</author>
    <author>tc={FDFD4538-478D-4EC5-96FA-085D7B6DA97F}</author>
    <author>tc={457D7F2B-C456-4B49-AC2A-764BEFC94730}</author>
    <author>tc={F71559F5-0A8C-41F5-B1D7-F5DE53586C39}</author>
    <author>tc={D2D56827-3695-47B6-8427-D9600B0F69CE}</author>
    <author>tc={FE70AC28-298B-45D7-8824-B62A02DA2B9A}</author>
    <author>tc={9EB8EA30-81CB-4202-89C5-B69F4445F432}</author>
    <author>tc={E6CDCF14-E819-41BF-8EB5-DB9C844E02A2}</author>
    <author>tc={8C365B96-C055-4B03-8941-30F35A51132C}</author>
    <author>tc={C8ABC176-5CD6-4573-B8D4-9879936C54F1}</author>
  </authors>
  <commentList>
    <comment ref="C9" authorId="0" shapeId="0" xr:uid="{58CFFC91-B8F7-4519-A1A4-670D46F024FE}">
      <text>
        <r>
          <rPr>
            <b/>
            <sz val="9"/>
            <color indexed="81"/>
            <rFont val="Tahoma"/>
            <family val="2"/>
          </rPr>
          <t>Seleccione el propósito del Plan de Desarrollo Distrital que se relaciona con la actividad principal formulada.</t>
        </r>
      </text>
    </comment>
    <comment ref="D9" authorId="0" shapeId="0" xr:uid="{0228CCB0-5FAD-4F61-93E3-25CE2FF0E3FD}">
      <text>
        <r>
          <rPr>
            <b/>
            <sz val="9"/>
            <color indexed="81"/>
            <rFont val="Tahoma"/>
            <family val="2"/>
          </rPr>
          <t>Seleccione el Programa general del Plan de Desarrollo Distrital que se relaciona con el propósito y la actividad principal formulada.</t>
        </r>
      </text>
    </comment>
    <comment ref="E9" authorId="0" shapeId="0" xr:uid="{35F9F641-1934-4809-8F84-FC69C988E93F}">
      <text>
        <r>
          <rPr>
            <b/>
            <sz val="9"/>
            <color indexed="81"/>
            <rFont val="Tahoma"/>
            <family val="2"/>
          </rPr>
          <t>Seleccione la Meta sector del Plan de Desarrollo Distrital que se relaciona con el propósito, el programa y la o las actividades principales formuladas.</t>
        </r>
      </text>
    </comment>
    <comment ref="F9" authorId="0" shapeId="0" xr:uid="{5C547AE0-C02C-4243-A4A3-2401DBA4AC87}">
      <text>
        <r>
          <rPr>
            <b/>
            <sz val="9"/>
            <color indexed="81"/>
            <rFont val="Tahoma"/>
            <family val="2"/>
          </rPr>
          <t>Seleccione el Proyecto de inversión que se relaciona con la o las actividades principales formuladas.</t>
        </r>
      </text>
    </comment>
    <comment ref="G9" authorId="0" shapeId="0" xr:uid="{A4D951D2-F964-4A93-AA99-DF6E66C348B3}">
      <text>
        <r>
          <rPr>
            <b/>
            <sz val="9"/>
            <color indexed="81"/>
            <rFont val="Tahoma"/>
            <family val="2"/>
          </rPr>
          <t>Seleccione la meta que se relaciona con el Proyecto de inversión</t>
        </r>
      </text>
    </comment>
    <comment ref="H9" authorId="0" shapeId="0" xr:uid="{0436779F-2AC1-4CF1-80D4-D853BACB775B}">
      <text>
        <r>
          <rPr>
            <b/>
            <sz val="9"/>
            <color indexed="81"/>
            <rFont val="Tahoma"/>
            <family val="2"/>
          </rPr>
          <t>Seleccione el objetivo del Plan Estratégico Institucional al  que contribuye con la ejecución de la actividad</t>
        </r>
      </text>
    </comment>
    <comment ref="I9" authorId="0" shapeId="0" xr:uid="{2293F063-349E-4339-BC1F-0AC1212C7A55}">
      <text>
        <r>
          <rPr>
            <b/>
            <sz val="9"/>
            <color indexed="81"/>
            <rFont val="Tahoma"/>
            <family val="2"/>
          </rPr>
          <t>Escriba la meta del Plan Estratégico Institucional que se relaciona con el objetivo estratégico seleccionado y con la actividad formulada.</t>
        </r>
      </text>
    </comment>
    <comment ref="J9" authorId="1" shapeId="0" xr:uid="{B14CE2F5-C0CA-4644-A346-DA6AF9BF2A20}">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BAB78614-9ADB-4E82-87BC-6F98A8B333DF}">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750C8492-1BD8-4E6A-BA9A-982DF677D05D}">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C576E9FF-7460-4096-8CBB-384FB1BD9DD3}">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C4C2AF0D-2070-4D2B-956B-0E553A3AB048}">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7B000B49-07BD-4E61-B373-FDE499F6C6C2}">
      <text>
        <r>
          <rPr>
            <b/>
            <sz val="9"/>
            <color indexed="81"/>
            <rFont val="Tahoma"/>
            <family val="2"/>
          </rPr>
          <t>Numero de actividades en valor absoluto</t>
        </r>
      </text>
    </comment>
    <comment ref="AC11" authorId="4" shapeId="0" xr:uid="{A81182CA-325B-441C-A37E-B5167B2A7651}">
      <text>
        <r>
          <rPr>
            <b/>
            <sz val="9"/>
            <color indexed="81"/>
            <rFont val="Tahoma"/>
            <family val="2"/>
          </rPr>
          <t>Porcentaje correspondiente al mes</t>
        </r>
      </text>
    </comment>
    <comment ref="AD11" authorId="4" shapeId="0" xr:uid="{CA2077EC-7BB4-4725-80C7-5272C0DA7361}">
      <text>
        <r>
          <rPr>
            <b/>
            <sz val="9"/>
            <color indexed="81"/>
            <rFont val="Tahoma"/>
            <family val="2"/>
          </rPr>
          <t>Numero de actividades ejecutadas en valor absoluto</t>
        </r>
      </text>
    </comment>
    <comment ref="AG11" authorId="5" shapeId="0" xr:uid="{232FD0A7-13E9-41EA-A6F5-351C0269252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A54F5496-8B3E-4367-ABD5-D9676A6119FA}">
      <text>
        <r>
          <rPr>
            <b/>
            <sz val="9"/>
            <color indexed="81"/>
            <rFont val="Tahoma"/>
            <family val="2"/>
          </rPr>
          <t>Numero de actividades en valor absoluto</t>
        </r>
      </text>
    </comment>
    <comment ref="AI11" authorId="4" shapeId="0" xr:uid="{3516CA72-A8DF-45B1-BBF5-D71D546D8F5F}">
      <text>
        <r>
          <rPr>
            <b/>
            <sz val="9"/>
            <color indexed="81"/>
            <rFont val="Tahoma"/>
            <family val="2"/>
          </rPr>
          <t>Porcentaje correspondiente al mes</t>
        </r>
      </text>
    </comment>
    <comment ref="AJ11" authorId="4" shapeId="0" xr:uid="{7FBB2F8E-A896-4F1D-95CB-F00D6F72E169}">
      <text>
        <r>
          <rPr>
            <b/>
            <sz val="9"/>
            <color indexed="81"/>
            <rFont val="Tahoma"/>
            <family val="2"/>
          </rPr>
          <t>Numero de actividades ejecutadas en valor absoluto</t>
        </r>
      </text>
    </comment>
    <comment ref="AM11" authorId="6" shapeId="0" xr:uid="{D5BD22E6-D09D-4329-B6C1-589B53A0D44E}">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36D1A19F-A4B6-430A-B7F5-584AD867A4AB}">
      <text>
        <r>
          <rPr>
            <b/>
            <sz val="9"/>
            <color indexed="81"/>
            <rFont val="Tahoma"/>
            <family val="2"/>
          </rPr>
          <t>Numero de actividades en valor absoluto</t>
        </r>
      </text>
    </comment>
    <comment ref="AO11" authorId="4" shapeId="0" xr:uid="{AF7734FF-3991-49C2-9AEA-B2B9D8BC0E5F}">
      <text>
        <r>
          <rPr>
            <b/>
            <sz val="9"/>
            <color indexed="81"/>
            <rFont val="Tahoma"/>
            <family val="2"/>
          </rPr>
          <t>Porcentaje correspondiente al mes</t>
        </r>
      </text>
    </comment>
    <comment ref="AP11" authorId="4" shapeId="0" xr:uid="{ECDA6009-B286-4825-B232-B2CAEEAA31D6}">
      <text>
        <r>
          <rPr>
            <b/>
            <sz val="9"/>
            <color indexed="81"/>
            <rFont val="Tahoma"/>
            <family val="2"/>
          </rPr>
          <t>Numero de actividades ejecutadas en valor absoluto</t>
        </r>
      </text>
    </comment>
    <comment ref="AS11" authorId="7" shapeId="0" xr:uid="{43CD1013-BBB5-4F11-957F-F8AD8DE4A9C9}">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938BC1B3-6520-4D82-AE63-421953BBB9E4}">
      <text>
        <r>
          <rPr>
            <b/>
            <sz val="9"/>
            <color indexed="81"/>
            <rFont val="Tahoma"/>
            <family val="2"/>
          </rPr>
          <t>Numero de actividades en valor absoluto</t>
        </r>
      </text>
    </comment>
    <comment ref="AU11" authorId="4" shapeId="0" xr:uid="{36B2B4E4-77E9-4407-9FCA-4812239D7B2A}">
      <text>
        <r>
          <rPr>
            <b/>
            <sz val="9"/>
            <color indexed="81"/>
            <rFont val="Tahoma"/>
            <family val="2"/>
          </rPr>
          <t>Porcentaje correspondiente al mes</t>
        </r>
      </text>
    </comment>
    <comment ref="AV11" authorId="4" shapeId="0" xr:uid="{53E83379-306F-41B7-8C6A-15F7000DB4A4}">
      <text>
        <r>
          <rPr>
            <b/>
            <sz val="9"/>
            <color indexed="81"/>
            <rFont val="Tahoma"/>
            <family val="2"/>
          </rPr>
          <t>Numero de actividades ejecutadas en valor absoluto</t>
        </r>
      </text>
    </comment>
    <comment ref="AY11" authorId="8" shapeId="0" xr:uid="{FDFD4538-478D-4EC5-96FA-085D7B6DA97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B3222765-1D9A-4B9A-B331-9D2E75C31E24}">
      <text>
        <r>
          <rPr>
            <b/>
            <sz val="9"/>
            <color indexed="81"/>
            <rFont val="Tahoma"/>
            <family val="2"/>
          </rPr>
          <t>Numero de actividades en valor absoluto</t>
        </r>
      </text>
    </comment>
    <comment ref="BA11" authorId="4" shapeId="0" xr:uid="{4F0D5020-9EBC-41A8-A7D2-973AFBEF71B3}">
      <text>
        <r>
          <rPr>
            <b/>
            <sz val="9"/>
            <color indexed="81"/>
            <rFont val="Tahoma"/>
            <family val="2"/>
          </rPr>
          <t>Porcentaje correspondiente al mes</t>
        </r>
      </text>
    </comment>
    <comment ref="BB11" authorId="4" shapeId="0" xr:uid="{6114024B-6EF7-40ED-9D01-8B13A50BA938}">
      <text>
        <r>
          <rPr>
            <b/>
            <sz val="9"/>
            <color indexed="81"/>
            <rFont val="Tahoma"/>
            <family val="2"/>
          </rPr>
          <t>Numero de actividades ejecutadas en valor absoluto</t>
        </r>
      </text>
    </comment>
    <comment ref="BE11" authorId="9" shapeId="0" xr:uid="{457D7F2B-C456-4B49-AC2A-764BEFC9473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1F520FA7-30CB-4BEC-BBA1-B31DF6DD9CB6}">
      <text>
        <r>
          <rPr>
            <b/>
            <sz val="9"/>
            <color indexed="81"/>
            <rFont val="Tahoma"/>
            <family val="2"/>
          </rPr>
          <t>Numero de actividades en valor absoluto</t>
        </r>
      </text>
    </comment>
    <comment ref="BG11" authorId="4" shapeId="0" xr:uid="{017EC2E3-BB25-47DF-B796-5D181A157D71}">
      <text>
        <r>
          <rPr>
            <b/>
            <sz val="9"/>
            <color indexed="81"/>
            <rFont val="Tahoma"/>
            <family val="2"/>
          </rPr>
          <t>Porcentaje correspondiente al mes</t>
        </r>
      </text>
    </comment>
    <comment ref="BH11" authorId="4" shapeId="0" xr:uid="{1F47CDFD-56B5-4E6A-811F-933B0F62F734}">
      <text>
        <r>
          <rPr>
            <b/>
            <sz val="9"/>
            <color indexed="81"/>
            <rFont val="Tahoma"/>
            <family val="2"/>
          </rPr>
          <t>Numero de actividades ejecutadas en valor absoluto</t>
        </r>
      </text>
    </comment>
    <comment ref="BK11" authorId="10" shapeId="0" xr:uid="{F71559F5-0A8C-41F5-B1D7-F5DE53586C39}">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FEFE051C-8FD2-4F37-B37F-F756472182EB}">
      <text>
        <r>
          <rPr>
            <b/>
            <sz val="9"/>
            <color indexed="81"/>
            <rFont val="Tahoma"/>
            <family val="2"/>
          </rPr>
          <t>Numero de actividades en valor absoluto</t>
        </r>
      </text>
    </comment>
    <comment ref="BM11" authorId="4" shapeId="0" xr:uid="{94CAC147-0D91-4EAE-BED6-7CB54C7CEC2D}">
      <text>
        <r>
          <rPr>
            <b/>
            <sz val="9"/>
            <color indexed="81"/>
            <rFont val="Tahoma"/>
            <family val="2"/>
          </rPr>
          <t>Porcentaje correspondiente al mes</t>
        </r>
      </text>
    </comment>
    <comment ref="BN11" authorId="4" shapeId="0" xr:uid="{5892776C-880C-4D33-9ADD-7083F11C4E1E}">
      <text>
        <r>
          <rPr>
            <b/>
            <sz val="9"/>
            <color indexed="81"/>
            <rFont val="Tahoma"/>
            <family val="2"/>
          </rPr>
          <t>Numero de actividades ejecutadas en valor absoluto</t>
        </r>
      </text>
    </comment>
    <comment ref="BQ11" authorId="11" shapeId="0" xr:uid="{D2D56827-3695-47B6-8427-D9600B0F69CE}">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A9C74396-8E24-4FD2-B420-C7CE61881AE5}">
      <text>
        <r>
          <rPr>
            <b/>
            <sz val="9"/>
            <color indexed="81"/>
            <rFont val="Tahoma"/>
            <family val="2"/>
          </rPr>
          <t>Numero de actividades en valor absoluto</t>
        </r>
      </text>
    </comment>
    <comment ref="BS11" authorId="4" shapeId="0" xr:uid="{C73B68F1-1353-4AC9-8EDC-42B9DA05EEE7}">
      <text>
        <r>
          <rPr>
            <b/>
            <sz val="9"/>
            <color indexed="81"/>
            <rFont val="Tahoma"/>
            <family val="2"/>
          </rPr>
          <t>Porcentaje correspondiente al mes</t>
        </r>
      </text>
    </comment>
    <comment ref="BT11" authorId="4" shapeId="0" xr:uid="{26ED3BDB-D4BD-4BF9-8B11-8CBE5939F990}">
      <text>
        <r>
          <rPr>
            <b/>
            <sz val="9"/>
            <color indexed="81"/>
            <rFont val="Tahoma"/>
            <family val="2"/>
          </rPr>
          <t>Numero de actividades ejecutadas en valor absoluto</t>
        </r>
      </text>
    </comment>
    <comment ref="BW11" authorId="12" shapeId="0" xr:uid="{FE70AC28-298B-45D7-8824-B62A02DA2B9A}">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0CC67860-F8A6-4212-996E-6A9C334E930C}">
      <text>
        <r>
          <rPr>
            <b/>
            <sz val="9"/>
            <color indexed="81"/>
            <rFont val="Tahoma"/>
            <family val="2"/>
          </rPr>
          <t>Numero de actividades en valor absoluto</t>
        </r>
      </text>
    </comment>
    <comment ref="BY11" authorId="4" shapeId="0" xr:uid="{ADBED8AA-2D16-49ED-A813-FF1AEEEC8C0B}">
      <text>
        <r>
          <rPr>
            <b/>
            <sz val="9"/>
            <color indexed="81"/>
            <rFont val="Tahoma"/>
            <family val="2"/>
          </rPr>
          <t>Porcentaje correspondiente al mes</t>
        </r>
      </text>
    </comment>
    <comment ref="BZ11" authorId="4" shapeId="0" xr:uid="{DBABA556-A1C5-407F-A723-273F194A8F0F}">
      <text>
        <r>
          <rPr>
            <b/>
            <sz val="9"/>
            <color indexed="81"/>
            <rFont val="Tahoma"/>
            <family val="2"/>
          </rPr>
          <t>Numero de actividades ejecutadas en valor absoluto</t>
        </r>
      </text>
    </comment>
    <comment ref="CC11" authorId="13" shapeId="0" xr:uid="{9EB8EA30-81CB-4202-89C5-B69F4445F43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3727CF94-F5C8-423C-A1AB-FFE0293A7458}">
      <text>
        <r>
          <rPr>
            <b/>
            <sz val="9"/>
            <color indexed="81"/>
            <rFont val="Tahoma"/>
            <family val="2"/>
          </rPr>
          <t>Numero de actividades en valor absoluto</t>
        </r>
      </text>
    </comment>
    <comment ref="CE11" authorId="4" shapeId="0" xr:uid="{4C3477AB-0DE4-4D82-BF06-84ED855C4E41}">
      <text>
        <r>
          <rPr>
            <b/>
            <sz val="9"/>
            <color indexed="81"/>
            <rFont val="Tahoma"/>
            <family val="2"/>
          </rPr>
          <t>Porcentaje correspondiente al mes</t>
        </r>
      </text>
    </comment>
    <comment ref="CF11" authorId="4" shapeId="0" xr:uid="{4B657DF4-6E01-4EDC-9E41-F107EE2E48D0}">
      <text>
        <r>
          <rPr>
            <b/>
            <sz val="9"/>
            <color indexed="81"/>
            <rFont val="Tahoma"/>
            <family val="2"/>
          </rPr>
          <t>Numero de actividades ejecutadas en valor absoluto</t>
        </r>
      </text>
    </comment>
    <comment ref="CI11" authorId="14" shapeId="0" xr:uid="{E6CDCF14-E819-41BF-8EB5-DB9C844E02A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393C75A0-A234-4760-9E66-FD76BC3C636D}">
      <text>
        <r>
          <rPr>
            <b/>
            <sz val="9"/>
            <color indexed="81"/>
            <rFont val="Tahoma"/>
            <family val="2"/>
          </rPr>
          <t>Numero de actividades en valor absoluto</t>
        </r>
      </text>
    </comment>
    <comment ref="CK11" authorId="4" shapeId="0" xr:uid="{E897CD5A-75E7-4B15-A320-0A493A20B07A}">
      <text>
        <r>
          <rPr>
            <b/>
            <sz val="9"/>
            <color indexed="81"/>
            <rFont val="Tahoma"/>
            <family val="2"/>
          </rPr>
          <t>Porcentaje correspondiente al mes</t>
        </r>
      </text>
    </comment>
    <comment ref="CL11" authorId="4" shapeId="0" xr:uid="{C473503A-335F-482E-994A-EA003047AE34}">
      <text>
        <r>
          <rPr>
            <b/>
            <sz val="9"/>
            <color indexed="81"/>
            <rFont val="Tahoma"/>
            <family val="2"/>
          </rPr>
          <t>Numero de actividades ejecutadas en valor absoluto</t>
        </r>
      </text>
    </comment>
    <comment ref="CO11" authorId="15" shapeId="0" xr:uid="{8C365B96-C055-4B03-8941-30F35A51132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3B80A963-BC82-482D-8D1C-485AA2AA109E}">
      <text>
        <r>
          <rPr>
            <b/>
            <sz val="9"/>
            <color indexed="81"/>
            <rFont val="Tahoma"/>
            <family val="2"/>
          </rPr>
          <t>Numero de actividades en valor absoluto</t>
        </r>
      </text>
    </comment>
    <comment ref="CQ11" authorId="4" shapeId="0" xr:uid="{CEFBBA54-E7D0-4E69-9610-749D38A41276}">
      <text>
        <r>
          <rPr>
            <b/>
            <sz val="9"/>
            <color indexed="81"/>
            <rFont val="Tahoma"/>
            <family val="2"/>
          </rPr>
          <t>Porcentaje correspondiente al mes</t>
        </r>
      </text>
    </comment>
    <comment ref="CR11" authorId="4" shapeId="0" xr:uid="{B87FCE87-700D-4B82-A1F6-008A20CEBEAB}">
      <text>
        <r>
          <rPr>
            <b/>
            <sz val="9"/>
            <color indexed="81"/>
            <rFont val="Tahoma"/>
            <family val="2"/>
          </rPr>
          <t>Numero de actividades ejecutadas en valor absoluto</t>
        </r>
      </text>
    </comment>
    <comment ref="CU11" authorId="16" shapeId="0" xr:uid="{C8ABC176-5CD6-4573-B8D4-9879936C54F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tc={618A3FFA-E6E0-483A-99A7-4ECDE6139B3E}</author>
    <author>tc={59188516-A941-4C20-BBA6-0EBE2D828A96}</author>
    <author>J18</author>
    <author>tc={2944BB74-0D0B-4A47-84A0-3BE213D35A1F}</author>
    <author>tc={F8332EC2-8AFD-4648-B34A-171AF820B439}</author>
    <author>tc={A06EC0FA-7C4E-4BF1-8C7C-D648A570A3FA}</author>
    <author>tc={3F493664-2B17-42D7-929F-31F0C687A21B}</author>
    <author>tc={46CE691E-202E-4A4D-B783-7451B463A41C}</author>
    <author>tc={D1645DB6-6A78-4E0A-B287-4B696CC64EBB}</author>
    <author>tc={B8351098-7726-49F8-828A-FE8F6D8C2D46}</author>
    <author>tc={55E73A3E-8697-4F01-A181-23A96D19130C}</author>
    <author>tc={846BDACC-84AE-44A2-8C38-54D94BC07269}</author>
    <author>tc={C2A2A58E-E62B-48A7-B16B-D2E48D53B602}</author>
    <author>tc={A109A3B6-2C0F-492D-BA5E-5CCB2CEDAAB5}</author>
    <author>tc={A667067C-9DEF-4253-A0E3-90F86C6F8DA4}</author>
  </authors>
  <commentList>
    <comment ref="C9" authorId="0" shapeId="0" xr:uid="{E269BB8C-9EF9-4416-ADC6-53374A031BAB}">
      <text>
        <r>
          <rPr>
            <b/>
            <sz val="9"/>
            <color indexed="81"/>
            <rFont val="Tahoma"/>
            <family val="2"/>
          </rPr>
          <t>Seleccione el propósito del Plan de Desarrollo Distrital que se relaciona con la actividad principal formulada.</t>
        </r>
      </text>
    </comment>
    <comment ref="D9" authorId="0" shapeId="0" xr:uid="{5C066B88-EAC7-4A35-A1F3-515ACD58530D}">
      <text>
        <r>
          <rPr>
            <b/>
            <sz val="9"/>
            <color indexed="81"/>
            <rFont val="Tahoma"/>
            <family val="2"/>
          </rPr>
          <t>Seleccione el Programa general del Plan de Desarrollo Distrital que se relaciona con el propósito y la actividad principal formulada.</t>
        </r>
      </text>
    </comment>
    <comment ref="E9" authorId="0" shapeId="0" xr:uid="{DE9DA9B8-7E5E-4C4C-8EFB-2759B3C03303}">
      <text>
        <r>
          <rPr>
            <b/>
            <sz val="9"/>
            <color indexed="81"/>
            <rFont val="Tahoma"/>
            <family val="2"/>
          </rPr>
          <t>Seleccione la Meta sector del Plan de Desarrollo Distrital que se relaciona con el propósito, el programa y la o las actividades principales formuladas.</t>
        </r>
      </text>
    </comment>
    <comment ref="F9" authorId="0" shapeId="0" xr:uid="{24DDD186-2665-4868-828B-E159CF5DF72F}">
      <text>
        <r>
          <rPr>
            <b/>
            <sz val="9"/>
            <color indexed="81"/>
            <rFont val="Tahoma"/>
            <family val="2"/>
          </rPr>
          <t>Seleccione el Proyecto de inversión que se relaciona con la o las actividades principales formuladas.</t>
        </r>
      </text>
    </comment>
    <comment ref="G9" authorId="0" shapeId="0" xr:uid="{FB765F5A-6A2E-487A-80DD-E07912EDF58E}">
      <text>
        <r>
          <rPr>
            <b/>
            <sz val="9"/>
            <color indexed="81"/>
            <rFont val="Tahoma"/>
            <family val="2"/>
          </rPr>
          <t>Seleccione la meta que se relaciona con el Proyecto de inversión</t>
        </r>
      </text>
    </comment>
    <comment ref="H9" authorId="0" shapeId="0" xr:uid="{056E87F1-BC67-4492-8DB8-4FEA00AB5AC5}">
      <text>
        <r>
          <rPr>
            <b/>
            <sz val="9"/>
            <color indexed="81"/>
            <rFont val="Tahoma"/>
            <family val="2"/>
          </rPr>
          <t>Seleccione el objetivo del Plan Estratégico Institucional al  que contribuye con la ejecución de la actividad</t>
        </r>
      </text>
    </comment>
    <comment ref="I9" authorId="0" shapeId="0" xr:uid="{77186295-DD78-4368-B709-B59E57DC86CD}">
      <text>
        <r>
          <rPr>
            <b/>
            <sz val="9"/>
            <color indexed="81"/>
            <rFont val="Tahoma"/>
            <family val="2"/>
          </rPr>
          <t>Escriba la meta del Plan Estratégico Institucional que se relaciona con el objetivo estratégico seleccionado y con la actividad formulada.</t>
        </r>
      </text>
    </comment>
    <comment ref="J9" authorId="1" shapeId="0" xr:uid="{B70C3CDF-E74B-4BC6-ACA6-C64C138DE02E}">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618A3FFA-E6E0-483A-99A7-4ECDE6139B3E}">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B09EB3EA-0B6A-4A00-B8E0-D133F5DCA457}">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106D39E7-2D97-4CF2-814D-9DFE7AB09906}">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59188516-A941-4C20-BBA6-0EBE2D828A96}">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B926D09A-4BCB-4B51-AFAD-C32739B91AD1}">
      <text>
        <r>
          <rPr>
            <b/>
            <sz val="9"/>
            <color indexed="81"/>
            <rFont val="Tahoma"/>
            <family val="2"/>
          </rPr>
          <t>Numero de actividades en valor absoluto</t>
        </r>
      </text>
    </comment>
    <comment ref="AC11" authorId="4" shapeId="0" xr:uid="{57C03AF7-3E19-4F3F-8DC3-A10F9C2BDC36}">
      <text>
        <r>
          <rPr>
            <b/>
            <sz val="9"/>
            <color indexed="81"/>
            <rFont val="Tahoma"/>
            <family val="2"/>
          </rPr>
          <t>Porcentaje correspondiente al mes</t>
        </r>
      </text>
    </comment>
    <comment ref="AD11" authorId="4" shapeId="0" xr:uid="{27AAC7F8-9B88-4F50-A17D-70C5BB237CB7}">
      <text>
        <r>
          <rPr>
            <b/>
            <sz val="9"/>
            <color indexed="81"/>
            <rFont val="Tahoma"/>
            <family val="2"/>
          </rPr>
          <t>Numero de actividades ejecutadas en valor absoluto</t>
        </r>
      </text>
    </comment>
    <comment ref="AG11" authorId="5" shapeId="0" xr:uid="{2944BB74-0D0B-4A47-84A0-3BE213D35A1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01A50E05-4AD0-404B-A4FE-534A2F181377}">
      <text>
        <r>
          <rPr>
            <b/>
            <sz val="9"/>
            <color indexed="81"/>
            <rFont val="Tahoma"/>
            <family val="2"/>
          </rPr>
          <t>Numero de actividades en valor absoluto</t>
        </r>
      </text>
    </comment>
    <comment ref="AI11" authorId="4" shapeId="0" xr:uid="{268541B5-153E-4FCD-90FB-32F24374BECD}">
      <text>
        <r>
          <rPr>
            <b/>
            <sz val="9"/>
            <color indexed="81"/>
            <rFont val="Tahoma"/>
            <family val="2"/>
          </rPr>
          <t>Porcentaje correspondiente al mes</t>
        </r>
      </text>
    </comment>
    <comment ref="AJ11" authorId="4" shapeId="0" xr:uid="{1B79D1D0-A103-4B1D-9772-C07BF41FB660}">
      <text>
        <r>
          <rPr>
            <b/>
            <sz val="9"/>
            <color indexed="81"/>
            <rFont val="Tahoma"/>
            <family val="2"/>
          </rPr>
          <t>Numero de actividades ejecutadas en valor absoluto</t>
        </r>
      </text>
    </comment>
    <comment ref="AM11" authorId="6" shapeId="0" xr:uid="{F8332EC2-8AFD-4648-B34A-171AF820B439}">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4749DFC9-F5CE-4C32-BD4C-A61218DFBED1}">
      <text>
        <r>
          <rPr>
            <b/>
            <sz val="9"/>
            <color indexed="81"/>
            <rFont val="Tahoma"/>
            <family val="2"/>
          </rPr>
          <t>Numero de actividades en valor absoluto</t>
        </r>
      </text>
    </comment>
    <comment ref="AO11" authorId="4" shapeId="0" xr:uid="{BCE10D7A-2FE0-424E-92C0-DEB9A54249F7}">
      <text>
        <r>
          <rPr>
            <b/>
            <sz val="9"/>
            <color indexed="81"/>
            <rFont val="Tahoma"/>
            <family val="2"/>
          </rPr>
          <t>Porcentaje correspondiente al mes</t>
        </r>
      </text>
    </comment>
    <comment ref="AP11" authorId="4" shapeId="0" xr:uid="{C18BFA54-A6A8-41A9-8C5A-99DE16EDDC2F}">
      <text>
        <r>
          <rPr>
            <b/>
            <sz val="9"/>
            <color indexed="81"/>
            <rFont val="Tahoma"/>
            <family val="2"/>
          </rPr>
          <t>Numero de actividades ejecutadas en valor absoluto</t>
        </r>
      </text>
    </comment>
    <comment ref="AS11" authorId="7" shapeId="0" xr:uid="{A06EC0FA-7C4E-4BF1-8C7C-D648A570A3FA}">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8C06808A-F2F6-4FD8-BBD0-EC0E726DD6BB}">
      <text>
        <r>
          <rPr>
            <b/>
            <sz val="9"/>
            <color indexed="81"/>
            <rFont val="Tahoma"/>
            <family val="2"/>
          </rPr>
          <t>Numero de actividades en valor absoluto</t>
        </r>
      </text>
    </comment>
    <comment ref="AU11" authorId="4" shapeId="0" xr:uid="{A7713160-D237-414B-92EC-E80601597B02}">
      <text>
        <r>
          <rPr>
            <b/>
            <sz val="9"/>
            <color indexed="81"/>
            <rFont val="Tahoma"/>
            <family val="2"/>
          </rPr>
          <t>Porcentaje correspondiente al mes</t>
        </r>
      </text>
    </comment>
    <comment ref="AV11" authorId="4" shapeId="0" xr:uid="{579FF89C-074A-41F8-BC6A-DCDD0BE331EE}">
      <text>
        <r>
          <rPr>
            <b/>
            <sz val="9"/>
            <color indexed="81"/>
            <rFont val="Tahoma"/>
            <family val="2"/>
          </rPr>
          <t>Numero de actividades ejecutadas en valor absoluto</t>
        </r>
      </text>
    </comment>
    <comment ref="AY11" authorId="8" shapeId="0" xr:uid="{3F493664-2B17-42D7-929F-31F0C687A21B}">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FD3E8B2B-703E-4BE8-854D-B6C1E767F7DA}">
      <text>
        <r>
          <rPr>
            <b/>
            <sz val="9"/>
            <color indexed="81"/>
            <rFont val="Tahoma"/>
            <family val="2"/>
          </rPr>
          <t>Numero de actividades en valor absoluto</t>
        </r>
      </text>
    </comment>
    <comment ref="BA11" authorId="4" shapeId="0" xr:uid="{68334EDD-4C80-4A63-8A0A-40D62C457315}">
      <text>
        <r>
          <rPr>
            <b/>
            <sz val="9"/>
            <color indexed="81"/>
            <rFont val="Tahoma"/>
            <family val="2"/>
          </rPr>
          <t>Porcentaje correspondiente al mes</t>
        </r>
      </text>
    </comment>
    <comment ref="BB11" authorId="4" shapeId="0" xr:uid="{8C53BA76-DB19-42B5-A94D-15CFF306FEFD}">
      <text>
        <r>
          <rPr>
            <b/>
            <sz val="9"/>
            <color indexed="81"/>
            <rFont val="Tahoma"/>
            <family val="2"/>
          </rPr>
          <t>Numero de actividades ejecutadas en valor absoluto</t>
        </r>
      </text>
    </comment>
    <comment ref="BE11" authorId="9" shapeId="0" xr:uid="{46CE691E-202E-4A4D-B783-7451B463A41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7BCBBD6B-2FB2-4AFD-B59C-A8A4B36796E3}">
      <text>
        <r>
          <rPr>
            <b/>
            <sz val="9"/>
            <color indexed="81"/>
            <rFont val="Tahoma"/>
            <family val="2"/>
          </rPr>
          <t>Numero de actividades en valor absoluto</t>
        </r>
      </text>
    </comment>
    <comment ref="BG11" authorId="4" shapeId="0" xr:uid="{F72E7619-9F3A-435E-9C90-62432D6ED596}">
      <text>
        <r>
          <rPr>
            <b/>
            <sz val="9"/>
            <color indexed="81"/>
            <rFont val="Tahoma"/>
            <family val="2"/>
          </rPr>
          <t>Porcentaje correspondiente al mes</t>
        </r>
      </text>
    </comment>
    <comment ref="BH11" authorId="4" shapeId="0" xr:uid="{D7BCE290-74B6-42F8-91FB-ACC6487BB268}">
      <text>
        <r>
          <rPr>
            <b/>
            <sz val="9"/>
            <color indexed="81"/>
            <rFont val="Tahoma"/>
            <family val="2"/>
          </rPr>
          <t>Numero de actividades ejecutadas en valor absoluto</t>
        </r>
      </text>
    </comment>
    <comment ref="BK11" authorId="10" shapeId="0" xr:uid="{D1645DB6-6A78-4E0A-B287-4B696CC64EBB}">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7FA873F5-884C-43BF-8BEC-333FEA14E6A6}">
      <text>
        <r>
          <rPr>
            <b/>
            <sz val="9"/>
            <color indexed="81"/>
            <rFont val="Tahoma"/>
            <family val="2"/>
          </rPr>
          <t>Numero de actividades en valor absoluto</t>
        </r>
      </text>
    </comment>
    <comment ref="BM11" authorId="4" shapeId="0" xr:uid="{F938E7F3-6C1D-4247-9012-F2F36D28FBB1}">
      <text>
        <r>
          <rPr>
            <b/>
            <sz val="9"/>
            <color indexed="81"/>
            <rFont val="Tahoma"/>
            <family val="2"/>
          </rPr>
          <t>Porcentaje correspondiente al mes</t>
        </r>
      </text>
    </comment>
    <comment ref="BN11" authorId="4" shapeId="0" xr:uid="{B5A229EC-A9D8-48BF-B13B-0224283E5B3B}">
      <text>
        <r>
          <rPr>
            <b/>
            <sz val="9"/>
            <color indexed="81"/>
            <rFont val="Tahoma"/>
            <family val="2"/>
          </rPr>
          <t>Numero de actividades ejecutadas en valor absoluto</t>
        </r>
      </text>
    </comment>
    <comment ref="BQ11" authorId="11" shapeId="0" xr:uid="{B8351098-7726-49F8-828A-FE8F6D8C2D4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4D2F752B-DBE4-4F27-B621-60B61E933F09}">
      <text>
        <r>
          <rPr>
            <b/>
            <sz val="9"/>
            <color indexed="81"/>
            <rFont val="Tahoma"/>
            <family val="2"/>
          </rPr>
          <t>Numero de actividades en valor absoluto</t>
        </r>
      </text>
    </comment>
    <comment ref="BS11" authorId="4" shapeId="0" xr:uid="{59055196-7D7C-4CBB-911E-698E84385566}">
      <text>
        <r>
          <rPr>
            <b/>
            <sz val="9"/>
            <color indexed="81"/>
            <rFont val="Tahoma"/>
            <family val="2"/>
          </rPr>
          <t>Porcentaje correspondiente al mes</t>
        </r>
      </text>
    </comment>
    <comment ref="BT11" authorId="4" shapeId="0" xr:uid="{99A06914-399C-4D31-80FF-745A489C1AD4}">
      <text>
        <r>
          <rPr>
            <b/>
            <sz val="9"/>
            <color indexed="81"/>
            <rFont val="Tahoma"/>
            <family val="2"/>
          </rPr>
          <t>Numero de actividades ejecutadas en valor absoluto</t>
        </r>
      </text>
    </comment>
    <comment ref="BW11" authorId="12" shapeId="0" xr:uid="{55E73A3E-8697-4F01-A181-23A96D19130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4C7D9D90-FBA1-4703-A149-9F1D2CD373B8}">
      <text>
        <r>
          <rPr>
            <b/>
            <sz val="9"/>
            <color indexed="81"/>
            <rFont val="Tahoma"/>
            <family val="2"/>
          </rPr>
          <t>Numero de actividades en valor absoluto</t>
        </r>
      </text>
    </comment>
    <comment ref="BY11" authorId="4" shapeId="0" xr:uid="{0AC72985-9917-449A-975B-468780870C14}">
      <text>
        <r>
          <rPr>
            <b/>
            <sz val="9"/>
            <color indexed="81"/>
            <rFont val="Tahoma"/>
            <family val="2"/>
          </rPr>
          <t>Porcentaje correspondiente al mes</t>
        </r>
      </text>
    </comment>
    <comment ref="BZ11" authorId="4" shapeId="0" xr:uid="{459902F9-3DD8-444D-942C-1131E9C08FB7}">
      <text>
        <r>
          <rPr>
            <b/>
            <sz val="9"/>
            <color indexed="81"/>
            <rFont val="Tahoma"/>
            <family val="2"/>
          </rPr>
          <t>Numero de actividades ejecutadas en valor absoluto</t>
        </r>
      </text>
    </comment>
    <comment ref="CC11" authorId="13" shapeId="0" xr:uid="{846BDACC-84AE-44A2-8C38-54D94BC07269}">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B16CAE75-8E44-4751-A8FC-2074BCFC5F21}">
      <text>
        <r>
          <rPr>
            <b/>
            <sz val="9"/>
            <color indexed="81"/>
            <rFont val="Tahoma"/>
            <family val="2"/>
          </rPr>
          <t>Numero de actividades en valor absoluto</t>
        </r>
      </text>
    </comment>
    <comment ref="CE11" authorId="4" shapeId="0" xr:uid="{6D6A9EC9-AC57-4F0E-8DD7-76575635CF6F}">
      <text>
        <r>
          <rPr>
            <b/>
            <sz val="9"/>
            <color indexed="81"/>
            <rFont val="Tahoma"/>
            <family val="2"/>
          </rPr>
          <t>Porcentaje correspondiente al mes</t>
        </r>
      </text>
    </comment>
    <comment ref="CF11" authorId="4" shapeId="0" xr:uid="{49EAF674-E85C-4FDF-9FC6-8758736B7EBD}">
      <text>
        <r>
          <rPr>
            <b/>
            <sz val="9"/>
            <color indexed="81"/>
            <rFont val="Tahoma"/>
            <family val="2"/>
          </rPr>
          <t>Numero de actividades ejecutadas en valor absoluto</t>
        </r>
      </text>
    </comment>
    <comment ref="CI11" authorId="14" shapeId="0" xr:uid="{C2A2A58E-E62B-48A7-B16B-D2E48D53B60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896BE305-F42A-4694-818B-D515E75AD9CF}">
      <text>
        <r>
          <rPr>
            <b/>
            <sz val="9"/>
            <color indexed="81"/>
            <rFont val="Tahoma"/>
            <family val="2"/>
          </rPr>
          <t>Numero de actividades en valor absoluto</t>
        </r>
      </text>
    </comment>
    <comment ref="CK11" authorId="4" shapeId="0" xr:uid="{D998AD43-A001-4667-9096-C32C2CD76762}">
      <text>
        <r>
          <rPr>
            <b/>
            <sz val="9"/>
            <color indexed="81"/>
            <rFont val="Tahoma"/>
            <family val="2"/>
          </rPr>
          <t>Porcentaje correspondiente al mes</t>
        </r>
      </text>
    </comment>
    <comment ref="CL11" authorId="4" shapeId="0" xr:uid="{EA30EB1C-732A-4B24-94BB-F2020E1BE283}">
      <text>
        <r>
          <rPr>
            <b/>
            <sz val="9"/>
            <color indexed="81"/>
            <rFont val="Tahoma"/>
            <family val="2"/>
          </rPr>
          <t>Numero de actividades ejecutadas en valor absoluto</t>
        </r>
      </text>
    </comment>
    <comment ref="CO11" authorId="15" shapeId="0" xr:uid="{A109A3B6-2C0F-492D-BA5E-5CCB2CEDAAB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D7541278-C46F-448F-A0E7-21F84FC3C1BB}">
      <text>
        <r>
          <rPr>
            <b/>
            <sz val="9"/>
            <color indexed="81"/>
            <rFont val="Tahoma"/>
            <family val="2"/>
          </rPr>
          <t>Numero de actividades en valor absoluto</t>
        </r>
      </text>
    </comment>
    <comment ref="CQ11" authorId="4" shapeId="0" xr:uid="{5C56568E-8A58-4745-B035-9ECEB8B9F09B}">
      <text>
        <r>
          <rPr>
            <b/>
            <sz val="9"/>
            <color indexed="81"/>
            <rFont val="Tahoma"/>
            <family val="2"/>
          </rPr>
          <t>Porcentaje correspondiente al mes</t>
        </r>
      </text>
    </comment>
    <comment ref="CR11" authorId="4" shapeId="0" xr:uid="{A96973F6-FD0C-4EBE-B66B-61990411C311}">
      <text>
        <r>
          <rPr>
            <b/>
            <sz val="9"/>
            <color indexed="81"/>
            <rFont val="Tahoma"/>
            <family val="2"/>
          </rPr>
          <t>Numero de actividades ejecutadas en valor absoluto</t>
        </r>
      </text>
    </comment>
    <comment ref="CU11" authorId="16" shapeId="0" xr:uid="{A667067C-9DEF-4253-A0E3-90F86C6F8DA4}">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tc={9EA4A0F7-8A33-4D9F-8547-9F496D327CB2}</author>
    <author>tc={BDF36304-B5ED-4D8A-BDB9-FEF26F211CD0}</author>
    <author>J18</author>
    <author>tc={FA346608-8C3E-4697-9ACA-5D2025DEBBFC}</author>
    <author>tc={F9278482-6E5E-4E78-9DA6-D275C733195B}</author>
    <author>tc={E150A8DC-4F36-4601-B0E0-6760DB80B702}</author>
    <author>tc={16CB3330-2256-47CD-A77D-A04F211A9CC6}</author>
    <author>tc={27D51B1E-D875-4143-95E8-3EAF50DB5260}</author>
    <author>tc={E3F8CB0D-27BD-4139-ABDB-8D2E1E48F772}</author>
    <author>tc={EC126224-430F-458E-A349-BF0D16F55711}</author>
    <author>tc={CCEC45D7-8AD2-495D-93B2-498CE57EFD64}</author>
    <author>tc={E1063ADC-4F3F-4D8A-9192-46DA566A2015}</author>
    <author>tc={065EFAEB-49CF-4737-93B1-ACD95350EE13}</author>
    <author>tc={3B493A18-3319-4B92-8309-61FCEE9561B7}</author>
    <author>tc={8F3925DD-6482-4DDB-A5A6-5813A900A56C}</author>
  </authors>
  <commentList>
    <comment ref="C9" authorId="0" shapeId="0" xr:uid="{AA643587-8CE8-40AF-811E-C95318A6B6C3}">
      <text>
        <r>
          <rPr>
            <b/>
            <sz val="9"/>
            <color indexed="81"/>
            <rFont val="Tahoma"/>
            <family val="2"/>
          </rPr>
          <t>Seleccione el propósito del Plan de Desarrollo Distrital que se relaciona con la actividad principal formulada.</t>
        </r>
      </text>
    </comment>
    <comment ref="D9" authorId="0" shapeId="0" xr:uid="{2240AC7B-C75A-4471-865E-3E5738531570}">
      <text>
        <r>
          <rPr>
            <b/>
            <sz val="9"/>
            <color indexed="81"/>
            <rFont val="Tahoma"/>
            <family val="2"/>
          </rPr>
          <t>Seleccione el Programa general del Plan de Desarrollo Distrital que se relaciona con el propósito y la actividad principal formulada.</t>
        </r>
      </text>
    </comment>
    <comment ref="E9" authorId="0" shapeId="0" xr:uid="{94E890A0-3AA1-4109-93E8-510A7A7D2A8E}">
      <text>
        <r>
          <rPr>
            <b/>
            <sz val="9"/>
            <color indexed="81"/>
            <rFont val="Tahoma"/>
            <family val="2"/>
          </rPr>
          <t>Seleccione la Meta sector del Plan de Desarrollo Distrital que se relaciona con el propósito, el programa y la o las actividades principales formuladas.</t>
        </r>
      </text>
    </comment>
    <comment ref="F9" authorId="0" shapeId="0" xr:uid="{98ED030F-1BCB-4A9D-A937-2679AC94950E}">
      <text>
        <r>
          <rPr>
            <b/>
            <sz val="9"/>
            <color indexed="81"/>
            <rFont val="Tahoma"/>
            <family val="2"/>
          </rPr>
          <t>Seleccione el Proyecto de inversión que se relaciona con la o las actividades principales formuladas.</t>
        </r>
      </text>
    </comment>
    <comment ref="G9" authorId="0" shapeId="0" xr:uid="{AE465108-13AC-4682-82A6-778EDFE71119}">
      <text>
        <r>
          <rPr>
            <b/>
            <sz val="9"/>
            <color indexed="81"/>
            <rFont val="Tahoma"/>
            <family val="2"/>
          </rPr>
          <t>Seleccione la meta que se relaciona con el Proyecto de inversión</t>
        </r>
      </text>
    </comment>
    <comment ref="H9" authorId="0" shapeId="0" xr:uid="{785A3342-9EBA-47AF-AD72-0AF33F384FAA}">
      <text>
        <r>
          <rPr>
            <b/>
            <sz val="9"/>
            <color indexed="81"/>
            <rFont val="Tahoma"/>
            <family val="2"/>
          </rPr>
          <t>Seleccione el objetivo del Plan Estratégico Institucional al  que contribuye con la ejecución de la actividad</t>
        </r>
      </text>
    </comment>
    <comment ref="I9" authorId="0" shapeId="0" xr:uid="{CA9DA5F3-8006-4990-9B3F-E2126EFE733C}">
      <text>
        <r>
          <rPr>
            <b/>
            <sz val="9"/>
            <color indexed="81"/>
            <rFont val="Tahoma"/>
            <family val="2"/>
          </rPr>
          <t>Escriba la meta del Plan Estratégico Institucional que se relaciona con el objetivo estratégico seleccionado y con la actividad formulada.</t>
        </r>
      </text>
    </comment>
    <comment ref="J9" authorId="1" shapeId="0" xr:uid="{A132975E-8206-495C-A2F3-60FC9C762EA4}">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9EA4A0F7-8A33-4D9F-8547-9F496D327CB2}">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5AD1555E-97C7-451B-B14A-B690E7D9D55A}">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77ADC429-22F1-4190-8D65-242329138263}">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BDF36304-B5ED-4D8A-BDB9-FEF26F211CD0}">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0BBE75FA-538D-486D-A48B-529F619CA9DF}">
      <text>
        <r>
          <rPr>
            <b/>
            <sz val="9"/>
            <color indexed="81"/>
            <rFont val="Tahoma"/>
            <family val="2"/>
          </rPr>
          <t>Numero de actividades en valor absoluto</t>
        </r>
      </text>
    </comment>
    <comment ref="AC11" authorId="4" shapeId="0" xr:uid="{7AB0594F-8E62-4DE2-9DDA-C871A709997A}">
      <text>
        <r>
          <rPr>
            <b/>
            <sz val="9"/>
            <color indexed="81"/>
            <rFont val="Tahoma"/>
            <family val="2"/>
          </rPr>
          <t>Porcentaje correspondiente al mes</t>
        </r>
      </text>
    </comment>
    <comment ref="AD11" authorId="4" shapeId="0" xr:uid="{636CA9F9-681E-4E26-A621-F33E169DBE28}">
      <text>
        <r>
          <rPr>
            <b/>
            <sz val="9"/>
            <color indexed="81"/>
            <rFont val="Tahoma"/>
            <family val="2"/>
          </rPr>
          <t>Numero de actividades ejecutadas en valor absoluto</t>
        </r>
      </text>
    </comment>
    <comment ref="AG11" authorId="5" shapeId="0" xr:uid="{FA346608-8C3E-4697-9ACA-5D2025DEBBF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0E5DBB7B-D329-44A7-9BF7-01041B40D3AE}">
      <text>
        <r>
          <rPr>
            <b/>
            <sz val="9"/>
            <color indexed="81"/>
            <rFont val="Tahoma"/>
            <family val="2"/>
          </rPr>
          <t>Numero de actividades en valor absoluto</t>
        </r>
      </text>
    </comment>
    <comment ref="AI11" authorId="4" shapeId="0" xr:uid="{110BAE45-1E54-47DB-BB17-CC60022E6454}">
      <text>
        <r>
          <rPr>
            <b/>
            <sz val="9"/>
            <color indexed="81"/>
            <rFont val="Tahoma"/>
            <family val="2"/>
          </rPr>
          <t>Porcentaje correspondiente al mes</t>
        </r>
      </text>
    </comment>
    <comment ref="AJ11" authorId="4" shapeId="0" xr:uid="{096287AD-322F-489A-BC43-B8AB16BFB884}">
      <text>
        <r>
          <rPr>
            <b/>
            <sz val="9"/>
            <color indexed="81"/>
            <rFont val="Tahoma"/>
            <family val="2"/>
          </rPr>
          <t>Numero de actividades ejecutadas en valor absoluto</t>
        </r>
      </text>
    </comment>
    <comment ref="AM11" authorId="6" shapeId="0" xr:uid="{F9278482-6E5E-4E78-9DA6-D275C733195B}">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130E3EDD-3015-4A8C-9781-9BB385AF242F}">
      <text>
        <r>
          <rPr>
            <b/>
            <sz val="9"/>
            <color indexed="81"/>
            <rFont val="Tahoma"/>
            <family val="2"/>
          </rPr>
          <t>Numero de actividades en valor absoluto</t>
        </r>
      </text>
    </comment>
    <comment ref="AO11" authorId="4" shapeId="0" xr:uid="{BD1999B0-FDBF-4D1D-965D-CCB8F96D5C80}">
      <text>
        <r>
          <rPr>
            <b/>
            <sz val="9"/>
            <color indexed="81"/>
            <rFont val="Tahoma"/>
            <family val="2"/>
          </rPr>
          <t>Porcentaje correspondiente al mes</t>
        </r>
      </text>
    </comment>
    <comment ref="AP11" authorId="4" shapeId="0" xr:uid="{2E814F68-8FFB-4FB1-9A04-CF7B9B4691F5}">
      <text>
        <r>
          <rPr>
            <b/>
            <sz val="9"/>
            <color indexed="81"/>
            <rFont val="Tahoma"/>
            <family val="2"/>
          </rPr>
          <t>Numero de actividades ejecutadas en valor absoluto</t>
        </r>
      </text>
    </comment>
    <comment ref="AS11" authorId="7" shapeId="0" xr:uid="{E150A8DC-4F36-4601-B0E0-6760DB80B70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CF1B62E2-4BE7-4489-B49D-4656DC2AB207}">
      <text>
        <r>
          <rPr>
            <b/>
            <sz val="9"/>
            <color indexed="81"/>
            <rFont val="Tahoma"/>
            <family val="2"/>
          </rPr>
          <t>Numero de actividades en valor absoluto</t>
        </r>
      </text>
    </comment>
    <comment ref="AU11" authorId="4" shapeId="0" xr:uid="{CA55C932-FF50-46A2-9B44-40BD8780E761}">
      <text>
        <r>
          <rPr>
            <b/>
            <sz val="9"/>
            <color indexed="81"/>
            <rFont val="Tahoma"/>
            <family val="2"/>
          </rPr>
          <t>Porcentaje correspondiente al mes</t>
        </r>
      </text>
    </comment>
    <comment ref="AV11" authorId="4" shapeId="0" xr:uid="{CB888269-A57E-4D15-BFA8-AC5E015B1B73}">
      <text>
        <r>
          <rPr>
            <b/>
            <sz val="9"/>
            <color indexed="81"/>
            <rFont val="Tahoma"/>
            <family val="2"/>
          </rPr>
          <t>Numero de actividades ejecutadas en valor absoluto</t>
        </r>
      </text>
    </comment>
    <comment ref="AY11" authorId="8" shapeId="0" xr:uid="{16CB3330-2256-47CD-A77D-A04F211A9CC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F085C58C-DBD7-45D2-AAAB-08E76B8A903E}">
      <text>
        <r>
          <rPr>
            <b/>
            <sz val="9"/>
            <color indexed="81"/>
            <rFont val="Tahoma"/>
            <family val="2"/>
          </rPr>
          <t>Numero de actividades en valor absoluto</t>
        </r>
      </text>
    </comment>
    <comment ref="BA11" authorId="4" shapeId="0" xr:uid="{26C9D685-00CA-4DE1-962D-B66660A0585E}">
      <text>
        <r>
          <rPr>
            <b/>
            <sz val="9"/>
            <color indexed="81"/>
            <rFont val="Tahoma"/>
            <family val="2"/>
          </rPr>
          <t>Porcentaje correspondiente al mes</t>
        </r>
      </text>
    </comment>
    <comment ref="BB11" authorId="4" shapeId="0" xr:uid="{C5F4E4CE-7B53-4BF4-B761-FC0C3120635C}">
      <text>
        <r>
          <rPr>
            <b/>
            <sz val="9"/>
            <color indexed="81"/>
            <rFont val="Tahoma"/>
            <family val="2"/>
          </rPr>
          <t>Numero de actividades ejecutadas en valor absoluto</t>
        </r>
      </text>
    </comment>
    <comment ref="BE11" authorId="9" shapeId="0" xr:uid="{27D51B1E-D875-4143-95E8-3EAF50DB526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F04CA036-A379-454D-A047-BC893E457478}">
      <text>
        <r>
          <rPr>
            <b/>
            <sz val="9"/>
            <color indexed="81"/>
            <rFont val="Tahoma"/>
            <family val="2"/>
          </rPr>
          <t>Numero de actividades en valor absoluto</t>
        </r>
      </text>
    </comment>
    <comment ref="BG11" authorId="4" shapeId="0" xr:uid="{307F1550-9347-43DA-B4DE-FA675E82B4FD}">
      <text>
        <r>
          <rPr>
            <b/>
            <sz val="9"/>
            <color indexed="81"/>
            <rFont val="Tahoma"/>
            <family val="2"/>
          </rPr>
          <t>Porcentaje correspondiente al mes</t>
        </r>
      </text>
    </comment>
    <comment ref="BH11" authorId="4" shapeId="0" xr:uid="{D711EBE8-9E46-4612-8194-D423CA857282}">
      <text>
        <r>
          <rPr>
            <b/>
            <sz val="9"/>
            <color indexed="81"/>
            <rFont val="Tahoma"/>
            <family val="2"/>
          </rPr>
          <t>Numero de actividades ejecutadas en valor absoluto</t>
        </r>
      </text>
    </comment>
    <comment ref="BK11" authorId="10" shapeId="0" xr:uid="{E3F8CB0D-27BD-4139-ABDB-8D2E1E48F77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F62F1FDF-412B-4986-AFF1-4FF45B9FA077}">
      <text>
        <r>
          <rPr>
            <b/>
            <sz val="9"/>
            <color indexed="81"/>
            <rFont val="Tahoma"/>
            <family val="2"/>
          </rPr>
          <t>Numero de actividades en valor absoluto</t>
        </r>
      </text>
    </comment>
    <comment ref="BM11" authorId="4" shapeId="0" xr:uid="{E6A39C4F-8379-46E6-A0A5-0DF81FD9F6A0}">
      <text>
        <r>
          <rPr>
            <b/>
            <sz val="9"/>
            <color indexed="81"/>
            <rFont val="Tahoma"/>
            <family val="2"/>
          </rPr>
          <t>Porcentaje correspondiente al mes</t>
        </r>
      </text>
    </comment>
    <comment ref="BN11" authorId="4" shapeId="0" xr:uid="{05CCCB1D-16D2-4C82-A120-2BFB1D848E89}">
      <text>
        <r>
          <rPr>
            <b/>
            <sz val="9"/>
            <color indexed="81"/>
            <rFont val="Tahoma"/>
            <family val="2"/>
          </rPr>
          <t>Numero de actividades ejecutadas en valor absoluto</t>
        </r>
      </text>
    </comment>
    <comment ref="BQ11" authorId="11" shapeId="0" xr:uid="{EC126224-430F-458E-A349-BF0D16F5571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8C14D6D1-65AA-43DF-8983-0203DD1B122B}">
      <text>
        <r>
          <rPr>
            <b/>
            <sz val="9"/>
            <color indexed="81"/>
            <rFont val="Tahoma"/>
            <family val="2"/>
          </rPr>
          <t>Numero de actividades en valor absoluto</t>
        </r>
      </text>
    </comment>
    <comment ref="BS11" authorId="4" shapeId="0" xr:uid="{D80A19DC-BCDB-46A7-85C3-93B8687E3948}">
      <text>
        <r>
          <rPr>
            <b/>
            <sz val="9"/>
            <color indexed="81"/>
            <rFont val="Tahoma"/>
            <family val="2"/>
          </rPr>
          <t>Porcentaje correspondiente al mes</t>
        </r>
      </text>
    </comment>
    <comment ref="BT11" authorId="4" shapeId="0" xr:uid="{8A41C212-82BE-457C-9E99-599B224348F0}">
      <text>
        <r>
          <rPr>
            <b/>
            <sz val="9"/>
            <color indexed="81"/>
            <rFont val="Tahoma"/>
            <family val="2"/>
          </rPr>
          <t>Numero de actividades ejecutadas en valor absoluto</t>
        </r>
      </text>
    </comment>
    <comment ref="BW11" authorId="12" shapeId="0" xr:uid="{CCEC45D7-8AD2-495D-93B2-498CE57EFD64}">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C68E5CC6-1C6F-4F53-958E-A89B0E055EB4}">
      <text>
        <r>
          <rPr>
            <b/>
            <sz val="9"/>
            <color indexed="81"/>
            <rFont val="Tahoma"/>
            <family val="2"/>
          </rPr>
          <t>Numero de actividades en valor absoluto</t>
        </r>
      </text>
    </comment>
    <comment ref="BY11" authorId="4" shapeId="0" xr:uid="{C35FBEF1-A3F3-43EB-816D-D9563F69AB1F}">
      <text>
        <r>
          <rPr>
            <b/>
            <sz val="9"/>
            <color indexed="81"/>
            <rFont val="Tahoma"/>
            <family val="2"/>
          </rPr>
          <t>Porcentaje correspondiente al mes</t>
        </r>
      </text>
    </comment>
    <comment ref="BZ11" authorId="4" shapeId="0" xr:uid="{6B3B8C0A-5592-46DA-A96C-54426FA4CA17}">
      <text>
        <r>
          <rPr>
            <b/>
            <sz val="9"/>
            <color indexed="81"/>
            <rFont val="Tahoma"/>
            <family val="2"/>
          </rPr>
          <t>Numero de actividades ejecutadas en valor absoluto</t>
        </r>
      </text>
    </comment>
    <comment ref="CC11" authorId="13" shapeId="0" xr:uid="{E1063ADC-4F3F-4D8A-9192-46DA566A201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045FD1BC-1EF3-4459-A0F1-C8D57620201C}">
      <text>
        <r>
          <rPr>
            <b/>
            <sz val="9"/>
            <color indexed="81"/>
            <rFont val="Tahoma"/>
            <family val="2"/>
          </rPr>
          <t>Numero de actividades en valor absoluto</t>
        </r>
      </text>
    </comment>
    <comment ref="CE11" authorId="4" shapeId="0" xr:uid="{6A554A24-E917-45F8-BCB2-C7129FF9837A}">
      <text>
        <r>
          <rPr>
            <b/>
            <sz val="9"/>
            <color indexed="81"/>
            <rFont val="Tahoma"/>
            <family val="2"/>
          </rPr>
          <t>Porcentaje correspondiente al mes</t>
        </r>
      </text>
    </comment>
    <comment ref="CF11" authorId="4" shapeId="0" xr:uid="{E9F2D014-0FF0-47CF-9DFB-210FC5B3C52E}">
      <text>
        <r>
          <rPr>
            <b/>
            <sz val="9"/>
            <color indexed="81"/>
            <rFont val="Tahoma"/>
            <family val="2"/>
          </rPr>
          <t>Numero de actividades ejecutadas en valor absoluto</t>
        </r>
      </text>
    </comment>
    <comment ref="CI11" authorId="14" shapeId="0" xr:uid="{065EFAEB-49CF-4737-93B1-ACD95350EE13}">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A8A98F00-55BC-495D-8322-8A4BF3FCAE5E}">
      <text>
        <r>
          <rPr>
            <b/>
            <sz val="9"/>
            <color indexed="81"/>
            <rFont val="Tahoma"/>
            <family val="2"/>
          </rPr>
          <t>Numero de actividades en valor absoluto</t>
        </r>
      </text>
    </comment>
    <comment ref="CK11" authorId="4" shapeId="0" xr:uid="{844B827E-7C25-4D93-964C-E7B3EA92B5F8}">
      <text>
        <r>
          <rPr>
            <b/>
            <sz val="9"/>
            <color indexed="81"/>
            <rFont val="Tahoma"/>
            <family val="2"/>
          </rPr>
          <t>Porcentaje correspondiente al mes</t>
        </r>
      </text>
    </comment>
    <comment ref="CL11" authorId="4" shapeId="0" xr:uid="{E3F6CBA8-12F6-4C6D-AF85-1F0541C07313}">
      <text>
        <r>
          <rPr>
            <b/>
            <sz val="9"/>
            <color indexed="81"/>
            <rFont val="Tahoma"/>
            <family val="2"/>
          </rPr>
          <t>Numero de actividades ejecutadas en valor absoluto</t>
        </r>
      </text>
    </comment>
    <comment ref="CO11" authorId="15" shapeId="0" xr:uid="{3B493A18-3319-4B92-8309-61FCEE9561B7}">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093B080F-B8DB-4167-AF29-526FDD733D92}">
      <text>
        <r>
          <rPr>
            <b/>
            <sz val="9"/>
            <color indexed="81"/>
            <rFont val="Tahoma"/>
            <family val="2"/>
          </rPr>
          <t>Numero de actividades en valor absoluto</t>
        </r>
      </text>
    </comment>
    <comment ref="CQ11" authorId="4" shapeId="0" xr:uid="{C98C8375-D6B1-4538-9A8D-625E455BC2D6}">
      <text>
        <r>
          <rPr>
            <b/>
            <sz val="9"/>
            <color indexed="81"/>
            <rFont val="Tahoma"/>
            <family val="2"/>
          </rPr>
          <t>Porcentaje correspondiente al mes</t>
        </r>
      </text>
    </comment>
    <comment ref="CR11" authorId="4" shapeId="0" xr:uid="{C3F8B06D-0A00-4A0F-91F0-32C929F93C3E}">
      <text>
        <r>
          <rPr>
            <b/>
            <sz val="9"/>
            <color indexed="81"/>
            <rFont val="Tahoma"/>
            <family val="2"/>
          </rPr>
          <t>Numero de actividades ejecutadas en valor absoluto</t>
        </r>
      </text>
    </comment>
    <comment ref="CU11" authorId="16" shapeId="0" xr:uid="{8F3925DD-6482-4DDB-A5A6-5813A900A56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tc={DC8C9918-7ED2-4F4D-AA5B-82B2FB6E7165}</author>
    <author>tc={71798771-D74E-4074-8125-A17BBC3BD29E}</author>
    <author>J18</author>
    <author>tc={A56B5E85-A710-47E2-8C39-2970CFE025B1}</author>
    <author>tc={80F8DC8B-D042-4950-970E-D37E4E524A20}</author>
    <author>tc={F1E1A789-BA80-45BE-8AEF-8636A7A30879}</author>
    <author>tc={56A4A2D1-DF78-4EE2-9D19-6C6521EB98F2}</author>
    <author>tc={27615588-BCC7-48D6-A360-494F5BB59A10}</author>
    <author>tc={1A889A14-6491-4719-964A-AFF6DFF3AAFD}</author>
    <author>tc={CA42F654-F054-4EB0-8034-BA8F0E99E30A}</author>
    <author>tc={78CB8BD8-CF0A-47CE-9004-78538A8B18FD}</author>
    <author>tc={96D6EEC6-E9DB-4D49-9712-43C8AEEABCA6}</author>
    <author>tc={5B19BD0B-CCC1-4B49-B278-55C8F19903AA}</author>
    <author>tc={56A4C254-C94C-46C7-A7A3-2AA973D17375}</author>
    <author>tc={0735C8D8-0CF4-4B6B-B44D-713F6119BD17}</author>
  </authors>
  <commentList>
    <comment ref="C6" authorId="0" shapeId="0" xr:uid="{3217A3BD-6AC5-45E3-B20E-961529D7CD98}">
      <text>
        <r>
          <rPr>
            <b/>
            <sz val="9"/>
            <color indexed="81"/>
            <rFont val="Tahoma"/>
            <family val="2"/>
          </rPr>
          <t>Seleccione el propósito del Plan de Desarrollo Distrital que se relaciona con la actividad principal formulada.</t>
        </r>
      </text>
    </comment>
    <comment ref="D6" authorId="0" shapeId="0" xr:uid="{A2C78D4C-DED7-44CD-B52C-EA381E9B837F}">
      <text>
        <r>
          <rPr>
            <b/>
            <sz val="9"/>
            <color indexed="81"/>
            <rFont val="Tahoma"/>
            <family val="2"/>
          </rPr>
          <t>Seleccione el Programa general del Plan de Desarrollo Distrital que se relaciona con el propósito y la actividad principal formulada.</t>
        </r>
      </text>
    </comment>
    <comment ref="E6" authorId="0" shapeId="0" xr:uid="{160B7277-F940-40B0-BCBA-C946CB6790F1}">
      <text>
        <r>
          <rPr>
            <b/>
            <sz val="9"/>
            <color indexed="81"/>
            <rFont val="Tahoma"/>
            <family val="2"/>
          </rPr>
          <t>Seleccione la Meta sector del Plan de Desarrollo Distrital que se relaciona con el propósito, el programa y la o las actividades principales formuladas.</t>
        </r>
      </text>
    </comment>
    <comment ref="F6" authorId="0" shapeId="0" xr:uid="{C8F0FD1E-2B54-4365-9E3F-0EBAB2E109ED}">
      <text>
        <r>
          <rPr>
            <b/>
            <sz val="9"/>
            <color indexed="81"/>
            <rFont val="Tahoma"/>
            <family val="2"/>
          </rPr>
          <t>Seleccione el Proyecto de inversión que se relaciona con la o las actividades principales formuladas.</t>
        </r>
      </text>
    </comment>
    <comment ref="G6" authorId="0" shapeId="0" xr:uid="{EA132F12-1909-4EE9-A1C5-1530B22C58E4}">
      <text>
        <r>
          <rPr>
            <b/>
            <sz val="9"/>
            <color indexed="81"/>
            <rFont val="Tahoma"/>
            <family val="2"/>
          </rPr>
          <t>Seleccione la meta que se relaciona con el Proyecto de inversión</t>
        </r>
      </text>
    </comment>
    <comment ref="H6" authorId="0" shapeId="0" xr:uid="{EBDBCBD4-A552-44E3-91F2-633476C2B83F}">
      <text>
        <r>
          <rPr>
            <b/>
            <sz val="9"/>
            <color indexed="81"/>
            <rFont val="Tahoma"/>
            <family val="2"/>
          </rPr>
          <t>Seleccione el objetivo del Plan Estratégico Institucional al  que contribuye con la ejecución de la actividad</t>
        </r>
      </text>
    </comment>
    <comment ref="I6" authorId="0" shapeId="0" xr:uid="{01A7B216-1E82-4FB5-BAD5-1DC12C4EC713}">
      <text>
        <r>
          <rPr>
            <b/>
            <sz val="9"/>
            <color indexed="81"/>
            <rFont val="Tahoma"/>
            <family val="2"/>
          </rPr>
          <t>Escriba la meta del Plan Estratégico Institucional que se relaciona con el objetivo estratégico seleccionado y con la actividad formulada.</t>
        </r>
      </text>
    </comment>
    <comment ref="J6" authorId="1" shapeId="0" xr:uid="{49C48D7F-2345-43D1-9890-3586132399C5}">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DC8C9918-7ED2-4F4D-AA5B-82B2FB6E7165}">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6" authorId="1" shapeId="0" xr:uid="{FAC1AB19-A1E3-4291-998C-1B04DAEC51E7}">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6" authorId="1" shapeId="0" xr:uid="{BB550AD9-6402-4B82-93AA-F1D50B5109D1}">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6" authorId="3" shapeId="0" xr:uid="{71798771-D74E-4074-8125-A17BBC3BD29E}">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8" authorId="4" shapeId="0" xr:uid="{DF2DB863-F5BC-464A-B77D-AEFCC0965038}">
      <text>
        <r>
          <rPr>
            <b/>
            <sz val="9"/>
            <color indexed="81"/>
            <rFont val="Tahoma"/>
            <family val="2"/>
          </rPr>
          <t>Numero de actividades en valor absoluto</t>
        </r>
      </text>
    </comment>
    <comment ref="AC8" authorId="4" shapeId="0" xr:uid="{205D086B-48B7-44FA-A72A-5EE3576C2521}">
      <text>
        <r>
          <rPr>
            <b/>
            <sz val="9"/>
            <color indexed="81"/>
            <rFont val="Tahoma"/>
            <family val="2"/>
          </rPr>
          <t>Porcentaje correspondiente al mes</t>
        </r>
      </text>
    </comment>
    <comment ref="AD8" authorId="4" shapeId="0" xr:uid="{2D1F5A54-46DE-4665-BC1E-9BE4D4EE0569}">
      <text>
        <r>
          <rPr>
            <b/>
            <sz val="9"/>
            <color indexed="81"/>
            <rFont val="Tahoma"/>
            <family val="2"/>
          </rPr>
          <t>Numero de actividades ejecutadas en valor absoluto</t>
        </r>
      </text>
    </comment>
    <comment ref="AG8" authorId="5" shapeId="0" xr:uid="{A56B5E85-A710-47E2-8C39-2970CFE025B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8" authorId="4" shapeId="0" xr:uid="{35C8190A-67B5-4998-896C-3019501F9C95}">
      <text>
        <r>
          <rPr>
            <b/>
            <sz val="9"/>
            <color indexed="81"/>
            <rFont val="Tahoma"/>
            <family val="2"/>
          </rPr>
          <t>Numero de actividades en valor absoluto</t>
        </r>
      </text>
    </comment>
    <comment ref="AI8" authorId="4" shapeId="0" xr:uid="{94701E7E-BA86-456F-B4EC-41A1EA042473}">
      <text>
        <r>
          <rPr>
            <b/>
            <sz val="9"/>
            <color indexed="81"/>
            <rFont val="Tahoma"/>
            <family val="2"/>
          </rPr>
          <t>Porcentaje correspondiente al mes</t>
        </r>
      </text>
    </comment>
    <comment ref="AJ8" authorId="4" shapeId="0" xr:uid="{3A53EED0-7E0B-48B9-985A-504EBE1AA4F6}">
      <text>
        <r>
          <rPr>
            <b/>
            <sz val="9"/>
            <color indexed="81"/>
            <rFont val="Tahoma"/>
            <family val="2"/>
          </rPr>
          <t>Numero de actividades ejecutadas en valor absoluto</t>
        </r>
      </text>
    </comment>
    <comment ref="AM8" authorId="6" shapeId="0" xr:uid="{80F8DC8B-D042-4950-970E-D37E4E524A2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8" authorId="4" shapeId="0" xr:uid="{F0DDFC71-3470-41AD-8477-042D45A82807}">
      <text>
        <r>
          <rPr>
            <b/>
            <sz val="9"/>
            <color indexed="81"/>
            <rFont val="Tahoma"/>
            <family val="2"/>
          </rPr>
          <t>Numero de actividades en valor absoluto</t>
        </r>
      </text>
    </comment>
    <comment ref="AO8" authorId="4" shapeId="0" xr:uid="{F103E9A4-8520-49C2-B2E6-DD9DCD61368A}">
      <text>
        <r>
          <rPr>
            <b/>
            <sz val="9"/>
            <color indexed="81"/>
            <rFont val="Tahoma"/>
            <family val="2"/>
          </rPr>
          <t>Porcentaje correspondiente al mes</t>
        </r>
      </text>
    </comment>
    <comment ref="AP8" authorId="4" shapeId="0" xr:uid="{AFF2A828-B619-49BE-B8F3-22E75F515DC5}">
      <text>
        <r>
          <rPr>
            <b/>
            <sz val="9"/>
            <color indexed="81"/>
            <rFont val="Tahoma"/>
            <family val="2"/>
          </rPr>
          <t>Numero de actividades ejecutadas en valor absoluto</t>
        </r>
      </text>
    </comment>
    <comment ref="AS8" authorId="7" shapeId="0" xr:uid="{F1E1A789-BA80-45BE-8AEF-8636A7A30879}">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8" authorId="4" shapeId="0" xr:uid="{9AAFC77C-2B8C-48F8-A62C-7A4A2CF1023D}">
      <text>
        <r>
          <rPr>
            <b/>
            <sz val="9"/>
            <color indexed="81"/>
            <rFont val="Tahoma"/>
            <family val="2"/>
          </rPr>
          <t>Numero de actividades en valor absoluto</t>
        </r>
      </text>
    </comment>
    <comment ref="AU8" authorId="4" shapeId="0" xr:uid="{1B4D7C6C-957F-42F1-8868-E0B99AAE4A9D}">
      <text>
        <r>
          <rPr>
            <b/>
            <sz val="9"/>
            <color indexed="81"/>
            <rFont val="Tahoma"/>
            <family val="2"/>
          </rPr>
          <t>Porcentaje correspondiente al mes</t>
        </r>
      </text>
    </comment>
    <comment ref="AV8" authorId="4" shapeId="0" xr:uid="{3C588276-4DFD-47CB-837A-D50C243045E0}">
      <text>
        <r>
          <rPr>
            <b/>
            <sz val="9"/>
            <color indexed="81"/>
            <rFont val="Tahoma"/>
            <family val="2"/>
          </rPr>
          <t>Numero de actividades ejecutadas en valor absoluto</t>
        </r>
      </text>
    </comment>
    <comment ref="AY8" authorId="8" shapeId="0" xr:uid="{56A4A2D1-DF78-4EE2-9D19-6C6521EB98F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8" authorId="4" shapeId="0" xr:uid="{99874E62-D975-4E64-AD7D-225A8FDD7078}">
      <text>
        <r>
          <rPr>
            <b/>
            <sz val="9"/>
            <color indexed="81"/>
            <rFont val="Tahoma"/>
            <family val="2"/>
          </rPr>
          <t>Numero de actividades en valor absoluto</t>
        </r>
      </text>
    </comment>
    <comment ref="BA8" authorId="4" shapeId="0" xr:uid="{1063D821-AB9C-4380-B314-5D37CEDC1BA7}">
      <text>
        <r>
          <rPr>
            <b/>
            <sz val="9"/>
            <color indexed="81"/>
            <rFont val="Tahoma"/>
            <family val="2"/>
          </rPr>
          <t>Porcentaje correspondiente al mes</t>
        </r>
      </text>
    </comment>
    <comment ref="BB8" authorId="4" shapeId="0" xr:uid="{4A6C481D-1FCA-4D82-8BEF-E58B602FC18F}">
      <text>
        <r>
          <rPr>
            <b/>
            <sz val="9"/>
            <color indexed="81"/>
            <rFont val="Tahoma"/>
            <family val="2"/>
          </rPr>
          <t>Numero de actividades ejecutadas en valor absoluto</t>
        </r>
      </text>
    </comment>
    <comment ref="BE8" authorId="9" shapeId="0" xr:uid="{27615588-BCC7-48D6-A360-494F5BB59A1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8" authorId="4" shapeId="0" xr:uid="{A5B3E777-AE79-41A4-94C3-AADD6E67F389}">
      <text>
        <r>
          <rPr>
            <b/>
            <sz val="9"/>
            <color indexed="81"/>
            <rFont val="Tahoma"/>
            <family val="2"/>
          </rPr>
          <t>Numero de actividades en valor absoluto</t>
        </r>
      </text>
    </comment>
    <comment ref="BG8" authorId="4" shapeId="0" xr:uid="{CDE91F4E-2027-40DF-B16D-66988F34BF58}">
      <text>
        <r>
          <rPr>
            <b/>
            <sz val="9"/>
            <color indexed="81"/>
            <rFont val="Tahoma"/>
            <family val="2"/>
          </rPr>
          <t>Porcentaje correspondiente al mes</t>
        </r>
      </text>
    </comment>
    <comment ref="BH8" authorId="4" shapeId="0" xr:uid="{4B560125-EEB9-4E5C-8EE6-FD0173837CFC}">
      <text>
        <r>
          <rPr>
            <b/>
            <sz val="9"/>
            <color indexed="81"/>
            <rFont val="Tahoma"/>
            <family val="2"/>
          </rPr>
          <t>Numero de actividades ejecutadas en valor absoluto</t>
        </r>
      </text>
    </comment>
    <comment ref="BK8" authorId="10" shapeId="0" xr:uid="{1A889A14-6491-4719-964A-AFF6DFF3AAF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8" authorId="4" shapeId="0" xr:uid="{6E839E89-D430-4FA2-A581-7534DF2D27D3}">
      <text>
        <r>
          <rPr>
            <b/>
            <sz val="9"/>
            <color indexed="81"/>
            <rFont val="Tahoma"/>
            <family val="2"/>
          </rPr>
          <t>Numero de actividades en valor absoluto</t>
        </r>
      </text>
    </comment>
    <comment ref="BM8" authorId="4" shapeId="0" xr:uid="{B421B6F3-1D60-4CC3-A96A-90B9D4310AB9}">
      <text>
        <r>
          <rPr>
            <b/>
            <sz val="9"/>
            <color indexed="81"/>
            <rFont val="Tahoma"/>
            <family val="2"/>
          </rPr>
          <t>Porcentaje correspondiente al mes</t>
        </r>
      </text>
    </comment>
    <comment ref="BN8" authorId="4" shapeId="0" xr:uid="{A3E723B4-7379-463A-B514-93F010B08684}">
      <text>
        <r>
          <rPr>
            <b/>
            <sz val="9"/>
            <color indexed="81"/>
            <rFont val="Tahoma"/>
            <family val="2"/>
          </rPr>
          <t>Numero de actividades ejecutadas en valor absoluto</t>
        </r>
      </text>
    </comment>
    <comment ref="BQ8" authorId="11" shapeId="0" xr:uid="{CA42F654-F054-4EB0-8034-BA8F0E99E30A}">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8" authorId="4" shapeId="0" xr:uid="{A290612F-72D5-4490-8B60-BF778A54A2F2}">
      <text>
        <r>
          <rPr>
            <b/>
            <sz val="9"/>
            <color indexed="81"/>
            <rFont val="Tahoma"/>
            <family val="2"/>
          </rPr>
          <t>Numero de actividades en valor absoluto</t>
        </r>
      </text>
    </comment>
    <comment ref="BS8" authorId="4" shapeId="0" xr:uid="{69E0CEB1-DC2F-4C7E-B239-30BDA9DFE498}">
      <text>
        <r>
          <rPr>
            <b/>
            <sz val="9"/>
            <color indexed="81"/>
            <rFont val="Tahoma"/>
            <family val="2"/>
          </rPr>
          <t>Porcentaje correspondiente al mes</t>
        </r>
      </text>
    </comment>
    <comment ref="BT8" authorId="4" shapeId="0" xr:uid="{CDE13BA3-701A-4856-A0B3-E690F427778D}">
      <text>
        <r>
          <rPr>
            <b/>
            <sz val="9"/>
            <color indexed="81"/>
            <rFont val="Tahoma"/>
            <family val="2"/>
          </rPr>
          <t>Numero de actividades ejecutadas en valor absoluto</t>
        </r>
      </text>
    </comment>
    <comment ref="BW8" authorId="12" shapeId="0" xr:uid="{78CB8BD8-CF0A-47CE-9004-78538A8B18F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8" authorId="4" shapeId="0" xr:uid="{F21443A3-22AB-4C57-A3BE-55A937796209}">
      <text>
        <r>
          <rPr>
            <b/>
            <sz val="9"/>
            <color indexed="81"/>
            <rFont val="Tahoma"/>
            <family val="2"/>
          </rPr>
          <t>Numero de actividades en valor absoluto</t>
        </r>
      </text>
    </comment>
    <comment ref="BY8" authorId="4" shapeId="0" xr:uid="{96A59B24-7DF8-4106-884C-A257D6BC5A1D}">
      <text>
        <r>
          <rPr>
            <b/>
            <sz val="9"/>
            <color indexed="81"/>
            <rFont val="Tahoma"/>
            <family val="2"/>
          </rPr>
          <t>Porcentaje correspondiente al mes</t>
        </r>
      </text>
    </comment>
    <comment ref="BZ8" authorId="4" shapeId="0" xr:uid="{D07E1DC7-7929-490A-94F9-1A53B24F0060}">
      <text>
        <r>
          <rPr>
            <b/>
            <sz val="9"/>
            <color indexed="81"/>
            <rFont val="Tahoma"/>
            <family val="2"/>
          </rPr>
          <t>Numero de actividades ejecutadas en valor absoluto</t>
        </r>
      </text>
    </comment>
    <comment ref="CC8" authorId="13" shapeId="0" xr:uid="{96D6EEC6-E9DB-4D49-9712-43C8AEEABCA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8" authorId="4" shapeId="0" xr:uid="{5A41411D-B3E2-42A0-8DAC-00209DBF6BA5}">
      <text>
        <r>
          <rPr>
            <b/>
            <sz val="9"/>
            <color indexed="81"/>
            <rFont val="Tahoma"/>
            <family val="2"/>
          </rPr>
          <t>Numero de actividades en valor absoluto</t>
        </r>
      </text>
    </comment>
    <comment ref="CE8" authorId="4" shapeId="0" xr:uid="{B1CB73F3-8693-4C33-9644-B83BCFC809EF}">
      <text>
        <r>
          <rPr>
            <b/>
            <sz val="9"/>
            <color indexed="81"/>
            <rFont val="Tahoma"/>
            <family val="2"/>
          </rPr>
          <t>Porcentaje correspondiente al mes</t>
        </r>
      </text>
    </comment>
    <comment ref="CF8" authorId="4" shapeId="0" xr:uid="{02C04869-7ED7-4C81-823C-AE9AA1BB0B89}">
      <text>
        <r>
          <rPr>
            <b/>
            <sz val="9"/>
            <color indexed="81"/>
            <rFont val="Tahoma"/>
            <family val="2"/>
          </rPr>
          <t>Numero de actividades ejecutadas en valor absoluto</t>
        </r>
      </text>
    </comment>
    <comment ref="CI8" authorId="14" shapeId="0" xr:uid="{5B19BD0B-CCC1-4B49-B278-55C8F19903AA}">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8" authorId="4" shapeId="0" xr:uid="{3A98E611-9338-41A6-88CF-3F8DD35B3B50}">
      <text>
        <r>
          <rPr>
            <b/>
            <sz val="9"/>
            <color indexed="81"/>
            <rFont val="Tahoma"/>
            <family val="2"/>
          </rPr>
          <t>Numero de actividades en valor absoluto</t>
        </r>
      </text>
    </comment>
    <comment ref="CK8" authorId="4" shapeId="0" xr:uid="{8203A420-F181-49BD-A2AC-5172D5E1182A}">
      <text>
        <r>
          <rPr>
            <b/>
            <sz val="9"/>
            <color indexed="81"/>
            <rFont val="Tahoma"/>
            <family val="2"/>
          </rPr>
          <t>Porcentaje correspondiente al mes</t>
        </r>
      </text>
    </comment>
    <comment ref="CL8" authorId="4" shapeId="0" xr:uid="{C4231388-693F-41BD-94C4-4F89CCDD1D76}">
      <text>
        <r>
          <rPr>
            <b/>
            <sz val="9"/>
            <color indexed="81"/>
            <rFont val="Tahoma"/>
            <family val="2"/>
          </rPr>
          <t>Numero de actividades ejecutadas en valor absoluto</t>
        </r>
      </text>
    </comment>
    <comment ref="CO8" authorId="15" shapeId="0" xr:uid="{56A4C254-C94C-46C7-A7A3-2AA973D1737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8" authorId="4" shapeId="0" xr:uid="{516826F5-2485-489F-9CFC-43E582AA8137}">
      <text>
        <r>
          <rPr>
            <b/>
            <sz val="9"/>
            <color indexed="81"/>
            <rFont val="Tahoma"/>
            <family val="2"/>
          </rPr>
          <t>Numero de actividades en valor absoluto</t>
        </r>
      </text>
    </comment>
    <comment ref="CQ8" authorId="4" shapeId="0" xr:uid="{672BEB24-F07C-4922-831C-58661BA2B8E3}">
      <text>
        <r>
          <rPr>
            <b/>
            <sz val="9"/>
            <color indexed="81"/>
            <rFont val="Tahoma"/>
            <family val="2"/>
          </rPr>
          <t>Porcentaje correspondiente al mes</t>
        </r>
      </text>
    </comment>
    <comment ref="CR8" authorId="4" shapeId="0" xr:uid="{FCEC3335-72D0-49E5-B3BF-BB04E46CAC1C}">
      <text>
        <r>
          <rPr>
            <b/>
            <sz val="9"/>
            <color indexed="81"/>
            <rFont val="Tahoma"/>
            <family val="2"/>
          </rPr>
          <t>Numero de actividades ejecutadas en valor absoluto</t>
        </r>
      </text>
    </comment>
    <comment ref="CU8" authorId="16" shapeId="0" xr:uid="{0735C8D8-0CF4-4B6B-B44D-713F6119BD17}">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tc={0F9CF0F4-72C3-484E-B60B-1330EC9E78F5}</author>
    <author>tc={480B0D35-E266-45C8-A0F1-FA0EBBFE4EA7}</author>
    <author>J18</author>
    <author>tc={367B1DA0-9EEF-4FE1-9363-48D0365B906E}</author>
    <author>tc={AC6ACA98-4677-42A9-954C-3876C69AE5DD}</author>
    <author>tc={FBC3DC68-5F1C-4BEB-9379-1A00798A57F8}</author>
    <author>tc={A6FD56BD-D8D2-4B69-98F5-C92340279285}</author>
    <author>tc={7746E94F-3D13-4E77-8569-092836981252}</author>
    <author>tc={0675BAB8-251D-4E8E-8998-5DC242D5152A}</author>
    <author>tc={0D577771-444C-4329-91EF-DD1995F93D8C}</author>
    <author>tc={5231501C-27C5-4992-AB34-AB4DBED09FFA}</author>
    <author>tc={81DC6251-93B9-48F1-B18C-49CD1535DEE8}</author>
    <author>tc={E074300B-4447-4975-9B75-9D11C8DE598F}</author>
    <author>tc={561F7663-AB9D-48E4-9A1C-9C28B45A2CB2}</author>
    <author>tc={2D2F3887-D246-4686-9BBF-3FE312241018}</author>
  </authors>
  <commentList>
    <comment ref="C9" authorId="0" shapeId="0" xr:uid="{F5F9B8C2-1509-4106-A95E-BEA6F4695072}">
      <text>
        <r>
          <rPr>
            <b/>
            <sz val="9"/>
            <color indexed="81"/>
            <rFont val="Tahoma"/>
            <family val="2"/>
          </rPr>
          <t>Seleccione el propósito del Plan de Desarrollo Distrital que se relaciona con la actividad principal formulada.</t>
        </r>
      </text>
    </comment>
    <comment ref="D9" authorId="0" shapeId="0" xr:uid="{DA018B7E-F4AE-40FB-81F3-0F06FFD3C237}">
      <text>
        <r>
          <rPr>
            <b/>
            <sz val="9"/>
            <color indexed="81"/>
            <rFont val="Tahoma"/>
            <family val="2"/>
          </rPr>
          <t>Seleccione el Programa general del Plan de Desarrollo Distrital que se relaciona con el propósito y la actividad principal formulada.</t>
        </r>
      </text>
    </comment>
    <comment ref="E9" authorId="0" shapeId="0" xr:uid="{B5B6A606-6940-4AD9-8108-2EF1374BCB71}">
      <text>
        <r>
          <rPr>
            <b/>
            <sz val="9"/>
            <color indexed="81"/>
            <rFont val="Tahoma"/>
            <family val="2"/>
          </rPr>
          <t>Seleccione la Meta sector del Plan de Desarrollo Distrital que se relaciona con el propósito, el programa y la o las actividades principales formuladas.</t>
        </r>
      </text>
    </comment>
    <comment ref="F9" authorId="0" shapeId="0" xr:uid="{AE6A150C-2991-4EAE-ABCC-5B503ECD1093}">
      <text>
        <r>
          <rPr>
            <b/>
            <sz val="9"/>
            <color indexed="81"/>
            <rFont val="Tahoma"/>
            <family val="2"/>
          </rPr>
          <t>Seleccione el Proyecto de inversión que se relaciona con la o las actividades principales formuladas.</t>
        </r>
      </text>
    </comment>
    <comment ref="G9" authorId="0" shapeId="0" xr:uid="{B2144AE4-F2D7-42DD-B161-B15FE83085E0}">
      <text>
        <r>
          <rPr>
            <b/>
            <sz val="9"/>
            <color indexed="81"/>
            <rFont val="Tahoma"/>
            <family val="2"/>
          </rPr>
          <t>Seleccione la meta que se relaciona con el Proyecto de inversión</t>
        </r>
      </text>
    </comment>
    <comment ref="H9" authorId="0" shapeId="0" xr:uid="{53A6DBAA-B9C0-4D80-81A5-70107F1E079F}">
      <text>
        <r>
          <rPr>
            <b/>
            <sz val="9"/>
            <color indexed="81"/>
            <rFont val="Tahoma"/>
            <family val="2"/>
          </rPr>
          <t>Seleccione el objetivo del Plan Estratégico Institucional al  que contribuye con la ejecución de la actividad</t>
        </r>
      </text>
    </comment>
    <comment ref="I9" authorId="0" shapeId="0" xr:uid="{980F6623-0374-46EC-B901-A71C0C6C6AAF}">
      <text>
        <r>
          <rPr>
            <b/>
            <sz val="9"/>
            <color indexed="81"/>
            <rFont val="Tahoma"/>
            <family val="2"/>
          </rPr>
          <t>Escriba la meta del Plan Estratégico Institucional que se relaciona con el objetivo estratégico seleccionado y con la actividad formulada.</t>
        </r>
      </text>
    </comment>
    <comment ref="J9" authorId="1" shapeId="0" xr:uid="{781515FD-7808-4A39-940C-3917F7AC33E7}">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0F9CF0F4-72C3-484E-B60B-1330EC9E78F5}">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7289A667-D879-4D4A-9D90-69ED515DAD20}">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BF366C5B-6B46-47F3-86A5-4B42DEC30B05}">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480B0D35-E266-45C8-A0F1-FA0EBBFE4EA7}">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AC581D6D-F9FD-4D8C-AC66-E556FCF0A22C}">
      <text>
        <r>
          <rPr>
            <b/>
            <sz val="9"/>
            <color indexed="81"/>
            <rFont val="Tahoma"/>
            <family val="2"/>
          </rPr>
          <t>Numero de actividades en valor absoluto</t>
        </r>
      </text>
    </comment>
    <comment ref="AC11" authorId="4" shapeId="0" xr:uid="{E17DB9C5-3D85-45E4-874C-BC2EE44FEF38}">
      <text>
        <r>
          <rPr>
            <b/>
            <sz val="9"/>
            <color indexed="81"/>
            <rFont val="Tahoma"/>
            <family val="2"/>
          </rPr>
          <t>Porcentaje correspondiente al mes</t>
        </r>
      </text>
    </comment>
    <comment ref="AD11" authorId="4" shapeId="0" xr:uid="{75B53B82-29A1-4FE5-8EA1-C85D2B5CBA4D}">
      <text>
        <r>
          <rPr>
            <b/>
            <sz val="9"/>
            <color indexed="81"/>
            <rFont val="Tahoma"/>
            <family val="2"/>
          </rPr>
          <t>Numero de actividades ejecutadas en valor absoluto</t>
        </r>
      </text>
    </comment>
    <comment ref="AG11" authorId="5" shapeId="0" xr:uid="{367B1DA0-9EEF-4FE1-9363-48D0365B906E}">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80239E7E-A1CE-4DF3-B6FF-A7AD42A093A1}">
      <text>
        <r>
          <rPr>
            <b/>
            <sz val="9"/>
            <color indexed="81"/>
            <rFont val="Tahoma"/>
            <family val="2"/>
          </rPr>
          <t>Numero de actividades en valor absoluto</t>
        </r>
      </text>
    </comment>
    <comment ref="AI11" authorId="4" shapeId="0" xr:uid="{802D69D5-3DFA-4ABA-8E26-E8DF295D9FFE}">
      <text>
        <r>
          <rPr>
            <b/>
            <sz val="9"/>
            <color indexed="81"/>
            <rFont val="Tahoma"/>
            <family val="2"/>
          </rPr>
          <t>Porcentaje correspondiente al mes</t>
        </r>
      </text>
    </comment>
    <comment ref="AJ11" authorId="4" shapeId="0" xr:uid="{75B2AC69-22C3-45D6-B074-90DB899BE3C6}">
      <text>
        <r>
          <rPr>
            <b/>
            <sz val="9"/>
            <color indexed="81"/>
            <rFont val="Tahoma"/>
            <family val="2"/>
          </rPr>
          <t>Numero de actividades ejecutadas en valor absoluto</t>
        </r>
      </text>
    </comment>
    <comment ref="AM11" authorId="6" shapeId="0" xr:uid="{AC6ACA98-4677-42A9-954C-3876C69AE5D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0D991D5D-47CB-4259-B50F-CD210661F265}">
      <text>
        <r>
          <rPr>
            <b/>
            <sz val="9"/>
            <color indexed="81"/>
            <rFont val="Tahoma"/>
            <family val="2"/>
          </rPr>
          <t>Numero de actividades en valor absoluto</t>
        </r>
      </text>
    </comment>
    <comment ref="AO11" authorId="4" shapeId="0" xr:uid="{CC152DD3-ADBB-497B-A77C-8D9B46493380}">
      <text>
        <r>
          <rPr>
            <b/>
            <sz val="9"/>
            <color indexed="81"/>
            <rFont val="Tahoma"/>
            <family val="2"/>
          </rPr>
          <t>Porcentaje correspondiente al mes</t>
        </r>
      </text>
    </comment>
    <comment ref="AP11" authorId="4" shapeId="0" xr:uid="{934DF880-E67F-4F36-A68D-D98D50D8CB70}">
      <text>
        <r>
          <rPr>
            <b/>
            <sz val="9"/>
            <color indexed="81"/>
            <rFont val="Tahoma"/>
            <family val="2"/>
          </rPr>
          <t>Numero de actividades ejecutadas en valor absoluto</t>
        </r>
      </text>
    </comment>
    <comment ref="AS11" authorId="7" shapeId="0" xr:uid="{FBC3DC68-5F1C-4BEB-9379-1A00798A57F8}">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049CCAD0-C260-4D69-B9E9-2F52EB67BD3B}">
      <text>
        <r>
          <rPr>
            <b/>
            <sz val="9"/>
            <color indexed="81"/>
            <rFont val="Tahoma"/>
            <family val="2"/>
          </rPr>
          <t>Numero de actividades en valor absoluto</t>
        </r>
      </text>
    </comment>
    <comment ref="AU11" authorId="4" shapeId="0" xr:uid="{2AE6DB32-863B-4EC7-844B-B32CB3DBBEF2}">
      <text>
        <r>
          <rPr>
            <b/>
            <sz val="9"/>
            <color indexed="81"/>
            <rFont val="Tahoma"/>
            <family val="2"/>
          </rPr>
          <t>Porcentaje correspondiente al mes</t>
        </r>
      </text>
    </comment>
    <comment ref="AV11" authorId="4" shapeId="0" xr:uid="{B3AB1D6C-EA4B-4185-BB4E-ADD6BD267E0F}">
      <text>
        <r>
          <rPr>
            <b/>
            <sz val="9"/>
            <color indexed="81"/>
            <rFont val="Tahoma"/>
            <family val="2"/>
          </rPr>
          <t>Numero de actividades ejecutadas en valor absoluto</t>
        </r>
      </text>
    </comment>
    <comment ref="AY11" authorId="8" shapeId="0" xr:uid="{A6FD56BD-D8D2-4B69-98F5-C9234027928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29EFF784-169F-4429-B842-47999DDE1058}">
      <text>
        <r>
          <rPr>
            <b/>
            <sz val="9"/>
            <color indexed="81"/>
            <rFont val="Tahoma"/>
            <family val="2"/>
          </rPr>
          <t>Numero de actividades en valor absoluto</t>
        </r>
      </text>
    </comment>
    <comment ref="BA11" authorId="4" shapeId="0" xr:uid="{F54AECA5-0B1A-458D-97B4-7AD89DC50836}">
      <text>
        <r>
          <rPr>
            <b/>
            <sz val="9"/>
            <color indexed="81"/>
            <rFont val="Tahoma"/>
            <family val="2"/>
          </rPr>
          <t>Porcentaje correspondiente al mes</t>
        </r>
      </text>
    </comment>
    <comment ref="BB11" authorId="4" shapeId="0" xr:uid="{9F3EBC39-BC91-462A-95DF-8C9376D7E003}">
      <text>
        <r>
          <rPr>
            <b/>
            <sz val="9"/>
            <color indexed="81"/>
            <rFont val="Tahoma"/>
            <family val="2"/>
          </rPr>
          <t>Numero de actividades ejecutadas en valor absoluto</t>
        </r>
      </text>
    </comment>
    <comment ref="BE11" authorId="9" shapeId="0" xr:uid="{7746E94F-3D13-4E77-8569-09283698125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371CCA3E-849C-48B8-9EC0-6FDD9FF09AA7}">
      <text>
        <r>
          <rPr>
            <b/>
            <sz val="9"/>
            <color indexed="81"/>
            <rFont val="Tahoma"/>
            <family val="2"/>
          </rPr>
          <t>Numero de actividades en valor absoluto</t>
        </r>
      </text>
    </comment>
    <comment ref="BG11" authorId="4" shapeId="0" xr:uid="{76656A36-A7B0-49A9-B6D7-777E34A48269}">
      <text>
        <r>
          <rPr>
            <b/>
            <sz val="9"/>
            <color indexed="81"/>
            <rFont val="Tahoma"/>
            <family val="2"/>
          </rPr>
          <t>Porcentaje correspondiente al mes</t>
        </r>
      </text>
    </comment>
    <comment ref="BH11" authorId="4" shapeId="0" xr:uid="{A6D9FBB2-D78E-4D53-8603-D4FA4405FB68}">
      <text>
        <r>
          <rPr>
            <b/>
            <sz val="9"/>
            <color indexed="81"/>
            <rFont val="Tahoma"/>
            <family val="2"/>
          </rPr>
          <t>Numero de actividades ejecutadas en valor absoluto</t>
        </r>
      </text>
    </comment>
    <comment ref="BK11" authorId="10" shapeId="0" xr:uid="{0675BAB8-251D-4E8E-8998-5DC242D5152A}">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834024FA-4564-4D9A-90A2-F32C7C6A3090}">
      <text>
        <r>
          <rPr>
            <b/>
            <sz val="9"/>
            <color indexed="81"/>
            <rFont val="Tahoma"/>
            <family val="2"/>
          </rPr>
          <t>Numero de actividades en valor absoluto</t>
        </r>
      </text>
    </comment>
    <comment ref="BM11" authorId="4" shapeId="0" xr:uid="{DE5C9FD1-E6B6-488B-A682-04EEECD7C4AB}">
      <text>
        <r>
          <rPr>
            <b/>
            <sz val="9"/>
            <color indexed="81"/>
            <rFont val="Tahoma"/>
            <family val="2"/>
          </rPr>
          <t>Porcentaje correspondiente al mes</t>
        </r>
      </text>
    </comment>
    <comment ref="BN11" authorId="4" shapeId="0" xr:uid="{F4B20FFA-BD15-4B1B-8238-513989837B78}">
      <text>
        <r>
          <rPr>
            <b/>
            <sz val="9"/>
            <color indexed="81"/>
            <rFont val="Tahoma"/>
            <family val="2"/>
          </rPr>
          <t>Numero de actividades ejecutadas en valor absoluto</t>
        </r>
      </text>
    </comment>
    <comment ref="BQ11" authorId="11" shapeId="0" xr:uid="{0D577771-444C-4329-91EF-DD1995F93D8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D05A9438-759F-478E-9463-A19997415436}">
      <text>
        <r>
          <rPr>
            <b/>
            <sz val="9"/>
            <color indexed="81"/>
            <rFont val="Tahoma"/>
            <family val="2"/>
          </rPr>
          <t>Numero de actividades en valor absoluto</t>
        </r>
      </text>
    </comment>
    <comment ref="BS11" authorId="4" shapeId="0" xr:uid="{CC71DE67-716C-448D-8C3D-F08A5219F29B}">
      <text>
        <r>
          <rPr>
            <b/>
            <sz val="9"/>
            <color indexed="81"/>
            <rFont val="Tahoma"/>
            <family val="2"/>
          </rPr>
          <t>Porcentaje correspondiente al mes</t>
        </r>
      </text>
    </comment>
    <comment ref="BT11" authorId="4" shapeId="0" xr:uid="{55056DCC-2743-4C3B-A3E5-12E0014F9BA0}">
      <text>
        <r>
          <rPr>
            <b/>
            <sz val="9"/>
            <color indexed="81"/>
            <rFont val="Tahoma"/>
            <family val="2"/>
          </rPr>
          <t>Numero de actividades ejecutadas en valor absoluto</t>
        </r>
      </text>
    </comment>
    <comment ref="BW11" authorId="12" shapeId="0" xr:uid="{5231501C-27C5-4992-AB34-AB4DBED09FFA}">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045B75D9-9FC1-4131-93B8-C64491FDEEA7}">
      <text>
        <r>
          <rPr>
            <b/>
            <sz val="9"/>
            <color indexed="81"/>
            <rFont val="Tahoma"/>
            <family val="2"/>
          </rPr>
          <t>Numero de actividades en valor absoluto</t>
        </r>
      </text>
    </comment>
    <comment ref="BY11" authorId="4" shapeId="0" xr:uid="{C4419E44-0432-4A60-A3FB-E68A00700AEA}">
      <text>
        <r>
          <rPr>
            <b/>
            <sz val="9"/>
            <color indexed="81"/>
            <rFont val="Tahoma"/>
            <family val="2"/>
          </rPr>
          <t>Porcentaje correspondiente al mes</t>
        </r>
      </text>
    </comment>
    <comment ref="BZ11" authorId="4" shapeId="0" xr:uid="{04C19BA3-492A-46C7-8089-3139B81C2EF0}">
      <text>
        <r>
          <rPr>
            <b/>
            <sz val="9"/>
            <color indexed="81"/>
            <rFont val="Tahoma"/>
            <family val="2"/>
          </rPr>
          <t>Numero de actividades ejecutadas en valor absoluto</t>
        </r>
      </text>
    </comment>
    <comment ref="CC11" authorId="13" shapeId="0" xr:uid="{81DC6251-93B9-48F1-B18C-49CD1535DEE8}">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F294590F-16AE-49A6-AA05-E4E6681D7D3C}">
      <text>
        <r>
          <rPr>
            <b/>
            <sz val="9"/>
            <color indexed="81"/>
            <rFont val="Tahoma"/>
            <family val="2"/>
          </rPr>
          <t>Numero de actividades en valor absoluto</t>
        </r>
      </text>
    </comment>
    <comment ref="CE11" authorId="4" shapeId="0" xr:uid="{BE0B613A-AB57-417F-9E11-4C5A32177425}">
      <text>
        <r>
          <rPr>
            <b/>
            <sz val="9"/>
            <color indexed="81"/>
            <rFont val="Tahoma"/>
            <family val="2"/>
          </rPr>
          <t>Porcentaje correspondiente al mes</t>
        </r>
      </text>
    </comment>
    <comment ref="CF11" authorId="4" shapeId="0" xr:uid="{ECD1813A-4917-4D27-96E2-3E01BBC5FC24}">
      <text>
        <r>
          <rPr>
            <b/>
            <sz val="9"/>
            <color indexed="81"/>
            <rFont val="Tahoma"/>
            <family val="2"/>
          </rPr>
          <t>Numero de actividades ejecutadas en valor absoluto</t>
        </r>
      </text>
    </comment>
    <comment ref="CI11" authorId="14" shapeId="0" xr:uid="{E074300B-4447-4975-9B75-9D11C8DE598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281EF2C5-D328-4E42-AD7B-EAE4FF8EA8AE}">
      <text>
        <r>
          <rPr>
            <b/>
            <sz val="9"/>
            <color indexed="81"/>
            <rFont val="Tahoma"/>
            <family val="2"/>
          </rPr>
          <t>Numero de actividades en valor absoluto</t>
        </r>
      </text>
    </comment>
    <comment ref="CK11" authorId="4" shapeId="0" xr:uid="{1AB00489-3023-4009-A96D-DFC853EA6FD4}">
      <text>
        <r>
          <rPr>
            <b/>
            <sz val="9"/>
            <color indexed="81"/>
            <rFont val="Tahoma"/>
            <family val="2"/>
          </rPr>
          <t>Porcentaje correspondiente al mes</t>
        </r>
      </text>
    </comment>
    <comment ref="CL11" authorId="4" shapeId="0" xr:uid="{33F95094-60FA-472A-9E98-05EE7164C818}">
      <text>
        <r>
          <rPr>
            <b/>
            <sz val="9"/>
            <color indexed="81"/>
            <rFont val="Tahoma"/>
            <family val="2"/>
          </rPr>
          <t>Numero de actividades ejecutadas en valor absoluto</t>
        </r>
      </text>
    </comment>
    <comment ref="CO11" authorId="15" shapeId="0" xr:uid="{561F7663-AB9D-48E4-9A1C-9C28B45A2CB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7CCFE294-EB2E-47D8-8C3A-38BACCFF132A}">
      <text>
        <r>
          <rPr>
            <b/>
            <sz val="9"/>
            <color indexed="81"/>
            <rFont val="Tahoma"/>
            <family val="2"/>
          </rPr>
          <t>Numero de actividades en valor absoluto</t>
        </r>
      </text>
    </comment>
    <comment ref="CQ11" authorId="4" shapeId="0" xr:uid="{55D22E2D-24BC-47D6-8D7E-5999A9E3FB74}">
      <text>
        <r>
          <rPr>
            <b/>
            <sz val="9"/>
            <color indexed="81"/>
            <rFont val="Tahoma"/>
            <family val="2"/>
          </rPr>
          <t>Porcentaje correspondiente al mes</t>
        </r>
      </text>
    </comment>
    <comment ref="CR11" authorId="4" shapeId="0" xr:uid="{38E9FBFD-1777-4EF1-BD06-46E1A640AEFB}">
      <text>
        <r>
          <rPr>
            <b/>
            <sz val="9"/>
            <color indexed="81"/>
            <rFont val="Tahoma"/>
            <family val="2"/>
          </rPr>
          <t>Numero de actividades ejecutadas en valor absoluto</t>
        </r>
      </text>
    </comment>
    <comment ref="CU11" authorId="16" shapeId="0" xr:uid="{2D2F3887-D246-4686-9BBF-3FE312241018}">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tc={AC61B631-7815-4280-8896-90BD9B1B7C42}</author>
    <author>tc={1A0A8AAA-767C-4E67-AA7C-12E2CFCE20CC}</author>
    <author>J18</author>
    <author>tc={B93F3492-21C8-42BB-A189-5E2A4F6D4836}</author>
    <author>tc={A1A28D80-6D2A-49E0-AFC7-BC62FE6AD7F1}</author>
    <author>tc={6E559353-22C4-4837-B173-795DD24457B1}</author>
    <author>tc={A02911B6-190B-481B-8DB6-CDCCD488EB1D}</author>
    <author>tc={4DFBA33B-D1A4-4697-AEA5-3D1E7AA71007}</author>
    <author>tc={4362F652-E692-4E09-8752-FFE3BF078820}</author>
    <author>tc={A3F84782-4659-4D73-977D-7A18566300EA}</author>
    <author>tc={D87EFEB9-D6E4-476C-8B82-7AC8FA22AC9B}</author>
    <author>tc={08A89EC2-58D2-4A2C-95D7-0701A0F19B1C}</author>
    <author>tc={7233E1FE-72E9-4864-A773-8C7AF69BDFEF}</author>
    <author>tc={B36D780C-54CA-4ED4-8944-CAA5E53765C2}</author>
    <author>tc={90C0DE5D-46FC-4F9F-8273-153CE09DD50C}</author>
  </authors>
  <commentList>
    <comment ref="C9" authorId="0" shapeId="0" xr:uid="{F77C0F04-9EE4-4D59-A04A-0A54EE157F30}">
      <text>
        <r>
          <rPr>
            <b/>
            <sz val="9"/>
            <color indexed="81"/>
            <rFont val="Tahoma"/>
            <family val="2"/>
          </rPr>
          <t>Seleccione el propósito del Plan de Desarrollo Distrital que se relaciona con la actividad principal formulada.</t>
        </r>
      </text>
    </comment>
    <comment ref="D9" authorId="0" shapeId="0" xr:uid="{D769312B-7DEE-4112-8462-68E20E66C60C}">
      <text>
        <r>
          <rPr>
            <b/>
            <sz val="9"/>
            <color indexed="81"/>
            <rFont val="Tahoma"/>
            <family val="2"/>
          </rPr>
          <t>Seleccione el Programa general del Plan de Desarrollo Distrital que se relaciona con el propósito y la actividad principal formulada.</t>
        </r>
      </text>
    </comment>
    <comment ref="E9" authorId="0" shapeId="0" xr:uid="{F29310CB-AA7A-4C82-AA2D-E1929BDFAF1D}">
      <text>
        <r>
          <rPr>
            <b/>
            <sz val="9"/>
            <color indexed="81"/>
            <rFont val="Tahoma"/>
            <family val="2"/>
          </rPr>
          <t>Seleccione la Meta sector del Plan de Desarrollo Distrital que se relaciona con el propósito, el programa y la o las actividades principales formuladas.</t>
        </r>
      </text>
    </comment>
    <comment ref="F9" authorId="0" shapeId="0" xr:uid="{BCF79C48-E1C8-4032-A91A-BA2B61C11F10}">
      <text>
        <r>
          <rPr>
            <b/>
            <sz val="9"/>
            <color indexed="81"/>
            <rFont val="Tahoma"/>
            <family val="2"/>
          </rPr>
          <t>Seleccione el Proyecto de inversión que se relaciona con la o las actividades principales formuladas.</t>
        </r>
      </text>
    </comment>
    <comment ref="G9" authorId="0" shapeId="0" xr:uid="{580DCB15-5CB0-4CC6-BD8A-737301F17898}">
      <text>
        <r>
          <rPr>
            <b/>
            <sz val="9"/>
            <color indexed="81"/>
            <rFont val="Tahoma"/>
            <family val="2"/>
          </rPr>
          <t>Seleccione la meta que se relaciona con el Proyecto de inversión</t>
        </r>
      </text>
    </comment>
    <comment ref="H9" authorId="0" shapeId="0" xr:uid="{4D505310-20AF-40D7-9016-D18154009F92}">
      <text>
        <r>
          <rPr>
            <b/>
            <sz val="9"/>
            <color indexed="81"/>
            <rFont val="Tahoma"/>
            <family val="2"/>
          </rPr>
          <t>Seleccione el objetivo del Plan Estratégico Institucional al  que contribuye con la ejecución de la actividad</t>
        </r>
      </text>
    </comment>
    <comment ref="I9" authorId="0" shapeId="0" xr:uid="{F51B8DCD-4556-4E93-A9C8-3DF1768F8D27}">
      <text>
        <r>
          <rPr>
            <b/>
            <sz val="9"/>
            <color indexed="81"/>
            <rFont val="Tahoma"/>
            <family val="2"/>
          </rPr>
          <t>Escriba la meta del Plan Estratégico Institucional que se relaciona con el objetivo estratégico seleccionado y con la actividad formulada.</t>
        </r>
      </text>
    </comment>
    <comment ref="J9" authorId="1" shapeId="0" xr:uid="{E46B420F-3BE6-4C4A-9D5B-600B96D02301}">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AC61B631-7815-4280-8896-90BD9B1B7C42}">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3CFCE5F6-B66F-4EE7-A402-72209E8BE404}">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8996878B-69CD-4104-AA9E-CB234A110D36}">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1A0A8AAA-767C-4E67-AA7C-12E2CFCE20CC}">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CF0A8E75-99A7-4BFC-AD99-BD8201B48EE6}">
      <text>
        <r>
          <rPr>
            <b/>
            <sz val="9"/>
            <color indexed="81"/>
            <rFont val="Tahoma"/>
            <family val="2"/>
          </rPr>
          <t>Numero de actividades en valor absoluto</t>
        </r>
      </text>
    </comment>
    <comment ref="AC11" authorId="4" shapeId="0" xr:uid="{D849EFD1-6F8B-4B25-9749-0C11FC48725E}">
      <text>
        <r>
          <rPr>
            <b/>
            <sz val="9"/>
            <color indexed="81"/>
            <rFont val="Tahoma"/>
            <family val="2"/>
          </rPr>
          <t>Porcentaje correspondiente al mes</t>
        </r>
      </text>
    </comment>
    <comment ref="AD11" authorId="4" shapeId="0" xr:uid="{0873E006-F036-40B7-8943-CC2B3BA6233F}">
      <text>
        <r>
          <rPr>
            <b/>
            <sz val="9"/>
            <color indexed="81"/>
            <rFont val="Tahoma"/>
            <family val="2"/>
          </rPr>
          <t>Numero de actividades ejecutadas en valor absoluto</t>
        </r>
      </text>
    </comment>
    <comment ref="AG11" authorId="5" shapeId="0" xr:uid="{B93F3492-21C8-42BB-A189-5E2A4F6D4836}">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64EFE7A2-80F3-4705-9482-1F18CB05D89F}">
      <text>
        <r>
          <rPr>
            <b/>
            <sz val="9"/>
            <color indexed="81"/>
            <rFont val="Tahoma"/>
            <family val="2"/>
          </rPr>
          <t>Numero de actividades en valor absoluto</t>
        </r>
      </text>
    </comment>
    <comment ref="AI11" authorId="4" shapeId="0" xr:uid="{C36C71D4-9D9E-4265-B15F-2327D00E9894}">
      <text>
        <r>
          <rPr>
            <b/>
            <sz val="9"/>
            <color indexed="81"/>
            <rFont val="Tahoma"/>
            <family val="2"/>
          </rPr>
          <t>Porcentaje correspondiente al mes</t>
        </r>
      </text>
    </comment>
    <comment ref="AJ11" authorId="4" shapeId="0" xr:uid="{09AF3D1F-EB80-4DFC-8CF9-C498DD24383A}">
      <text>
        <r>
          <rPr>
            <b/>
            <sz val="9"/>
            <color indexed="81"/>
            <rFont val="Tahoma"/>
            <family val="2"/>
          </rPr>
          <t>Numero de actividades ejecutadas en valor absoluto</t>
        </r>
      </text>
    </comment>
    <comment ref="AM11" authorId="6" shapeId="0" xr:uid="{A1A28D80-6D2A-49E0-AFC7-BC62FE6AD7F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5E91A45F-3A56-4BFB-AA44-6A572A63E3DB}">
      <text>
        <r>
          <rPr>
            <b/>
            <sz val="9"/>
            <color indexed="81"/>
            <rFont val="Tahoma"/>
            <family val="2"/>
          </rPr>
          <t>Numero de actividades en valor absoluto</t>
        </r>
      </text>
    </comment>
    <comment ref="AO11" authorId="4" shapeId="0" xr:uid="{5A5BB4F0-7A1D-440F-A170-2AB354A8E7CD}">
      <text>
        <r>
          <rPr>
            <b/>
            <sz val="9"/>
            <color indexed="81"/>
            <rFont val="Tahoma"/>
            <family val="2"/>
          </rPr>
          <t>Porcentaje correspondiente al mes</t>
        </r>
      </text>
    </comment>
    <comment ref="AP11" authorId="4" shapeId="0" xr:uid="{0C8F9158-8158-4A35-95D6-8FCA5A91D80C}">
      <text>
        <r>
          <rPr>
            <b/>
            <sz val="9"/>
            <color indexed="81"/>
            <rFont val="Tahoma"/>
            <family val="2"/>
          </rPr>
          <t>Numero de actividades ejecutadas en valor absoluto</t>
        </r>
      </text>
    </comment>
    <comment ref="AS11" authorId="7" shapeId="0" xr:uid="{6E559353-22C4-4837-B173-795DD24457B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A0572CAF-FF07-49C3-AB81-C1F0D6E0E92C}">
      <text>
        <r>
          <rPr>
            <b/>
            <sz val="9"/>
            <color indexed="81"/>
            <rFont val="Tahoma"/>
            <family val="2"/>
          </rPr>
          <t>Numero de actividades en valor absoluto</t>
        </r>
      </text>
    </comment>
    <comment ref="AU11" authorId="4" shapeId="0" xr:uid="{FAE29CDD-4488-4FE5-8558-3F2D45D77BC2}">
      <text>
        <r>
          <rPr>
            <b/>
            <sz val="9"/>
            <color indexed="81"/>
            <rFont val="Tahoma"/>
            <family val="2"/>
          </rPr>
          <t>Porcentaje correspondiente al mes</t>
        </r>
      </text>
    </comment>
    <comment ref="AV11" authorId="4" shapeId="0" xr:uid="{831DEB49-5ACE-4C46-A255-EFF40AFB78A6}">
      <text>
        <r>
          <rPr>
            <b/>
            <sz val="9"/>
            <color indexed="81"/>
            <rFont val="Tahoma"/>
            <family val="2"/>
          </rPr>
          <t>Numero de actividades ejecutadas en valor absoluto</t>
        </r>
      </text>
    </comment>
    <comment ref="AY11" authorId="8" shapeId="0" xr:uid="{A02911B6-190B-481B-8DB6-CDCCD488EB1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1B13C9C2-F23E-4387-ADB2-E698ABE90E5C}">
      <text>
        <r>
          <rPr>
            <b/>
            <sz val="9"/>
            <color indexed="81"/>
            <rFont val="Tahoma"/>
            <family val="2"/>
          </rPr>
          <t>Numero de actividades en valor absoluto</t>
        </r>
      </text>
    </comment>
    <comment ref="BA11" authorId="4" shapeId="0" xr:uid="{5BC1A847-ED31-4884-9AA6-5CAB71B19B09}">
      <text>
        <r>
          <rPr>
            <b/>
            <sz val="9"/>
            <color indexed="81"/>
            <rFont val="Tahoma"/>
            <family val="2"/>
          </rPr>
          <t>Porcentaje correspondiente al mes</t>
        </r>
      </text>
    </comment>
    <comment ref="BB11" authorId="4" shapeId="0" xr:uid="{3E8B9B0F-53E5-4CE6-927B-8C605C6B434B}">
      <text>
        <r>
          <rPr>
            <b/>
            <sz val="9"/>
            <color indexed="81"/>
            <rFont val="Tahoma"/>
            <family val="2"/>
          </rPr>
          <t>Numero de actividades ejecutadas en valor absoluto</t>
        </r>
      </text>
    </comment>
    <comment ref="BE11" authorId="9" shapeId="0" xr:uid="{4DFBA33B-D1A4-4697-AEA5-3D1E7AA71007}">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1E776A05-2F0A-424F-B51E-C839BAF226EA}">
      <text>
        <r>
          <rPr>
            <b/>
            <sz val="9"/>
            <color indexed="81"/>
            <rFont val="Tahoma"/>
            <family val="2"/>
          </rPr>
          <t>Numero de actividades en valor absoluto</t>
        </r>
      </text>
    </comment>
    <comment ref="BG11" authorId="4" shapeId="0" xr:uid="{BB0E98F4-4007-4C4A-87A0-B4B7B87ACE44}">
      <text>
        <r>
          <rPr>
            <b/>
            <sz val="9"/>
            <color indexed="81"/>
            <rFont val="Tahoma"/>
            <family val="2"/>
          </rPr>
          <t>Porcentaje correspondiente al mes</t>
        </r>
      </text>
    </comment>
    <comment ref="BH11" authorId="4" shapeId="0" xr:uid="{04DFC17B-743E-4B9A-8B79-275C2E3340F6}">
      <text>
        <r>
          <rPr>
            <b/>
            <sz val="9"/>
            <color indexed="81"/>
            <rFont val="Tahoma"/>
            <family val="2"/>
          </rPr>
          <t>Numero de actividades ejecutadas en valor absoluto</t>
        </r>
      </text>
    </comment>
    <comment ref="BK11" authorId="10" shapeId="0" xr:uid="{4362F652-E692-4E09-8752-FFE3BF07882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C14C5F85-F055-4120-9EFB-40F75FC7D693}">
      <text>
        <r>
          <rPr>
            <b/>
            <sz val="9"/>
            <color indexed="81"/>
            <rFont val="Tahoma"/>
            <family val="2"/>
          </rPr>
          <t>Numero de actividades en valor absoluto</t>
        </r>
      </text>
    </comment>
    <comment ref="BM11" authorId="4" shapeId="0" xr:uid="{46040DD1-8BEC-4B14-97F3-4C83391AD89A}">
      <text>
        <r>
          <rPr>
            <b/>
            <sz val="9"/>
            <color indexed="81"/>
            <rFont val="Tahoma"/>
            <family val="2"/>
          </rPr>
          <t>Porcentaje correspondiente al mes</t>
        </r>
      </text>
    </comment>
    <comment ref="BN11" authorId="4" shapeId="0" xr:uid="{E9D3D03B-6BA9-4D6C-BD0B-9BFA706B6469}">
      <text>
        <r>
          <rPr>
            <b/>
            <sz val="9"/>
            <color indexed="81"/>
            <rFont val="Tahoma"/>
            <family val="2"/>
          </rPr>
          <t>Numero de actividades ejecutadas en valor absoluto</t>
        </r>
      </text>
    </comment>
    <comment ref="BQ11" authorId="11" shapeId="0" xr:uid="{A3F84782-4659-4D73-977D-7A18566300EA}">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123F3478-CD7F-455F-9988-257805CDFD70}">
      <text>
        <r>
          <rPr>
            <b/>
            <sz val="9"/>
            <color indexed="81"/>
            <rFont val="Tahoma"/>
            <family val="2"/>
          </rPr>
          <t>Numero de actividades en valor absoluto</t>
        </r>
      </text>
    </comment>
    <comment ref="BS11" authorId="4" shapeId="0" xr:uid="{EC7D5A6A-443D-43F4-A48B-3BE454DD360F}">
      <text>
        <r>
          <rPr>
            <b/>
            <sz val="9"/>
            <color indexed="81"/>
            <rFont val="Tahoma"/>
            <family val="2"/>
          </rPr>
          <t>Porcentaje correspondiente al mes</t>
        </r>
      </text>
    </comment>
    <comment ref="BT11" authorId="4" shapeId="0" xr:uid="{CE951AAF-304B-43BC-9F5B-BDF9ABDDA69C}">
      <text>
        <r>
          <rPr>
            <b/>
            <sz val="9"/>
            <color indexed="81"/>
            <rFont val="Tahoma"/>
            <family val="2"/>
          </rPr>
          <t>Numero de actividades ejecutadas en valor absoluto</t>
        </r>
      </text>
    </comment>
    <comment ref="BW11" authorId="12" shapeId="0" xr:uid="{D87EFEB9-D6E4-476C-8B82-7AC8FA22AC9B}">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EC82FA2B-9D69-41D5-9A0F-1FF2EE0797F1}">
      <text>
        <r>
          <rPr>
            <b/>
            <sz val="9"/>
            <color indexed="81"/>
            <rFont val="Tahoma"/>
            <family val="2"/>
          </rPr>
          <t>Numero de actividades en valor absoluto</t>
        </r>
      </text>
    </comment>
    <comment ref="BY11" authorId="4" shapeId="0" xr:uid="{620F8D7E-2914-4497-BBD4-804B674C32CB}">
      <text>
        <r>
          <rPr>
            <b/>
            <sz val="9"/>
            <color indexed="81"/>
            <rFont val="Tahoma"/>
            <family val="2"/>
          </rPr>
          <t>Porcentaje correspondiente al mes</t>
        </r>
      </text>
    </comment>
    <comment ref="BZ11" authorId="4" shapeId="0" xr:uid="{007DC6EE-2B95-46CC-AB58-7068E32383F3}">
      <text>
        <r>
          <rPr>
            <b/>
            <sz val="9"/>
            <color indexed="81"/>
            <rFont val="Tahoma"/>
            <family val="2"/>
          </rPr>
          <t>Numero de actividades ejecutadas en valor absoluto</t>
        </r>
      </text>
    </comment>
    <comment ref="CC11" authorId="13" shapeId="0" xr:uid="{08A89EC2-58D2-4A2C-95D7-0701A0F19B1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8607CF3C-FCCE-43C7-8507-9E53F0322C4B}">
      <text>
        <r>
          <rPr>
            <b/>
            <sz val="9"/>
            <color indexed="81"/>
            <rFont val="Tahoma"/>
            <family val="2"/>
          </rPr>
          <t>Numero de actividades en valor absoluto</t>
        </r>
      </text>
    </comment>
    <comment ref="CE11" authorId="4" shapeId="0" xr:uid="{1111DC46-C3E7-464F-9F2B-D0B4C105E476}">
      <text>
        <r>
          <rPr>
            <b/>
            <sz val="9"/>
            <color indexed="81"/>
            <rFont val="Tahoma"/>
            <family val="2"/>
          </rPr>
          <t>Porcentaje correspondiente al mes</t>
        </r>
      </text>
    </comment>
    <comment ref="CF11" authorId="4" shapeId="0" xr:uid="{CE1A7087-ECE7-48B8-AF7F-319461EF0CBA}">
      <text>
        <r>
          <rPr>
            <b/>
            <sz val="9"/>
            <color indexed="81"/>
            <rFont val="Tahoma"/>
            <family val="2"/>
          </rPr>
          <t>Numero de actividades ejecutadas en valor absoluto</t>
        </r>
      </text>
    </comment>
    <comment ref="CI11" authorId="14" shapeId="0" xr:uid="{7233E1FE-72E9-4864-A773-8C7AF69BDFE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33D41DF7-3F89-4441-80BA-F0D793AC942D}">
      <text>
        <r>
          <rPr>
            <b/>
            <sz val="9"/>
            <color indexed="81"/>
            <rFont val="Tahoma"/>
            <family val="2"/>
          </rPr>
          <t>Numero de actividades en valor absoluto</t>
        </r>
      </text>
    </comment>
    <comment ref="CK11" authorId="4" shapeId="0" xr:uid="{5466FF47-3460-4229-A4DE-9349BEF16C1F}">
      <text>
        <r>
          <rPr>
            <b/>
            <sz val="9"/>
            <color indexed="81"/>
            <rFont val="Tahoma"/>
            <family val="2"/>
          </rPr>
          <t>Porcentaje correspondiente al mes</t>
        </r>
      </text>
    </comment>
    <comment ref="CL11" authorId="4" shapeId="0" xr:uid="{84496CEE-4EC7-431B-ADD0-138ACDC112D1}">
      <text>
        <r>
          <rPr>
            <b/>
            <sz val="9"/>
            <color indexed="81"/>
            <rFont val="Tahoma"/>
            <family val="2"/>
          </rPr>
          <t>Numero de actividades ejecutadas en valor absoluto</t>
        </r>
      </text>
    </comment>
    <comment ref="CO11" authorId="15" shapeId="0" xr:uid="{B36D780C-54CA-4ED4-8944-CAA5E53765C2}">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AB184645-A5A0-4A80-BC89-16E5516231F9}">
      <text>
        <r>
          <rPr>
            <b/>
            <sz val="9"/>
            <color indexed="81"/>
            <rFont val="Tahoma"/>
            <family val="2"/>
          </rPr>
          <t>Numero de actividades en valor absoluto</t>
        </r>
      </text>
    </comment>
    <comment ref="CQ11" authorId="4" shapeId="0" xr:uid="{25F56F0D-78BD-4F88-AE82-DDECDD3BD439}">
      <text>
        <r>
          <rPr>
            <b/>
            <sz val="9"/>
            <color indexed="81"/>
            <rFont val="Tahoma"/>
            <family val="2"/>
          </rPr>
          <t>Porcentaje correspondiente al mes</t>
        </r>
      </text>
    </comment>
    <comment ref="CR11" authorId="4" shapeId="0" xr:uid="{8948D4CF-B95D-43C5-958F-51F0920C511C}">
      <text>
        <r>
          <rPr>
            <b/>
            <sz val="9"/>
            <color indexed="81"/>
            <rFont val="Tahoma"/>
            <family val="2"/>
          </rPr>
          <t>Numero de actividades ejecutadas en valor absoluto</t>
        </r>
      </text>
    </comment>
    <comment ref="CU11" authorId="16" shapeId="0" xr:uid="{90C0DE5D-46FC-4F9F-8273-153CE09DD50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tc={1BD374CB-6266-4B1D-8C86-684425C3819F}</author>
    <author>tc={6B58CF86-923F-47D3-8A6D-D37747E5FB3A}</author>
    <author>J18</author>
    <author>tc={EF9ACC20-10DF-4000-8BC8-48498D404F1D}</author>
    <author>tc={07812DDD-2500-4DD8-A199-1C9220FDA42F}</author>
    <author>tc={61955031-BA18-42D8-B84B-EFC31068E444}</author>
    <author>tc={DBF7A9B2-28B5-420E-A7EB-FA56D83AF78F}</author>
    <author>tc={D92C2338-22FD-45FD-99DC-B38448629650}</author>
    <author>tc={6F50229C-309B-4CBD-B30C-E13232CBD19C}</author>
    <author>tc={BEDD6663-5633-4ACE-A478-0EB1D1D52C31}</author>
    <author>tc={DAA9DCDF-245C-4BFC-9AAE-C647F1777377}</author>
    <author>tc={F1D137C6-16C8-41E7-8471-E9BCBCC23A2D}</author>
    <author>tc={47C11E48-054D-45BD-9B4F-C7DA51ED3E55}</author>
    <author>tc={F7B2CBB0-442E-4855-821D-133EE8D1461C}</author>
    <author>tc={B1CD937A-45A8-4586-86AD-5654B5A33AF5}</author>
  </authors>
  <commentList>
    <comment ref="C9" authorId="0" shapeId="0" xr:uid="{92666335-8DF6-457C-A9FC-B82A839D2188}">
      <text>
        <r>
          <rPr>
            <b/>
            <sz val="9"/>
            <color indexed="81"/>
            <rFont val="Tahoma"/>
            <family val="2"/>
          </rPr>
          <t>Seleccione el propósito del Plan de Desarrollo Distrital que se relaciona con la actividad principal formulada.</t>
        </r>
      </text>
    </comment>
    <comment ref="D9" authorId="0" shapeId="0" xr:uid="{302B626D-B346-43DE-8463-182F77E79626}">
      <text>
        <r>
          <rPr>
            <b/>
            <sz val="9"/>
            <color indexed="81"/>
            <rFont val="Tahoma"/>
            <family val="2"/>
          </rPr>
          <t>Seleccione el Programa general del Plan de Desarrollo Distrital que se relaciona con el propósito y la actividad principal formulada.</t>
        </r>
      </text>
    </comment>
    <comment ref="E9" authorId="0" shapeId="0" xr:uid="{1091B6C6-3388-4F1A-ACE5-61CE385F6C54}">
      <text>
        <r>
          <rPr>
            <b/>
            <sz val="9"/>
            <color indexed="81"/>
            <rFont val="Tahoma"/>
            <family val="2"/>
          </rPr>
          <t>Seleccione la Meta sector del Plan de Desarrollo Distrital que se relaciona con el propósito, el programa y la o las actividades principales formuladas.</t>
        </r>
      </text>
    </comment>
    <comment ref="F9" authorId="0" shapeId="0" xr:uid="{5D68318E-69F2-4023-802E-DD48A907CA2C}">
      <text>
        <r>
          <rPr>
            <b/>
            <sz val="9"/>
            <color indexed="81"/>
            <rFont val="Tahoma"/>
            <family val="2"/>
          </rPr>
          <t>Seleccione el Proyecto de inversión que se relaciona con la o las actividades principales formuladas.</t>
        </r>
      </text>
    </comment>
    <comment ref="G9" authorId="0" shapeId="0" xr:uid="{3CFA2DB8-A2DE-483E-BFD9-D72170076CD4}">
      <text>
        <r>
          <rPr>
            <b/>
            <sz val="9"/>
            <color indexed="81"/>
            <rFont val="Tahoma"/>
            <family val="2"/>
          </rPr>
          <t>Seleccione la meta que se relaciona con el Proyecto de inversión</t>
        </r>
      </text>
    </comment>
    <comment ref="H9" authorId="0" shapeId="0" xr:uid="{472675A9-A126-49F6-BEC8-F85CE5C8CC14}">
      <text>
        <r>
          <rPr>
            <b/>
            <sz val="9"/>
            <color indexed="81"/>
            <rFont val="Tahoma"/>
            <family val="2"/>
          </rPr>
          <t>Seleccione el objetivo del Plan Estratégico Institucional al  que contribuye con la ejecución de la actividad</t>
        </r>
      </text>
    </comment>
    <comment ref="I9" authorId="0" shapeId="0" xr:uid="{0A7BDC07-1F6F-4E6B-BBF9-9BF2A334FCDC}">
      <text>
        <r>
          <rPr>
            <b/>
            <sz val="9"/>
            <color indexed="81"/>
            <rFont val="Tahoma"/>
            <family val="2"/>
          </rPr>
          <t>Escriba la meta del Plan Estratégico Institucional que se relaciona con el objetivo estratégico seleccionado y con la actividad formulada.</t>
        </r>
      </text>
    </comment>
    <comment ref="J9" authorId="1" shapeId="0" xr:uid="{3C99CC26-2109-4640-A474-1380AC73236D}">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9" authorId="2" shapeId="0" xr:uid="{1BD374CB-6266-4B1D-8C86-684425C3819F}">
      <text>
        <t xml:space="preserve">[Threaded comment]
Your version of Excel allows you to read this threaded comment; however, any edits to it will get removed if the file is opened in a newer version of Excel. Learn more: https://go.microsoft.com/fwlink/?linkid=870924
Comment:
    Relacionar la cantidad ( Frecuencias) de actividades por mes </t>
      </text>
    </comment>
    <comment ref="Y9" authorId="1" shapeId="0" xr:uid="{CA1A9041-987D-4ED7-8417-BA6BA2C9098A}">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Z9" authorId="1" shapeId="0" xr:uid="{034557F0-4B74-41DE-83D8-D0B3DD001788}">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X9" authorId="3" shapeId="0" xr:uid="{6B58CF86-923F-47D3-8A6D-D37747E5FB3A}">
      <text>
        <t xml:space="preserve">[Threaded comment]
Your version of Excel allows you to read this threaded comment; however, any edits to it will get removed if the file is opened in a newer version of Excel. Learn more: https://go.microsoft.com/fwlink/?linkid=870924
Comment:
    Escala definida para el seguimiento al cumplimiento del plan de acción institucional – PAI
0% - 39% Crítico
40% - 59% Bajo
60% - 79% Moderado
80% - 99% Satisfactorio
100% Óptimo
</t>
      </text>
    </comment>
    <comment ref="AB11" authorId="4" shapeId="0" xr:uid="{43175D11-43CE-484A-9C87-F1D86F8DDEF2}">
      <text>
        <r>
          <rPr>
            <b/>
            <sz val="9"/>
            <color indexed="81"/>
            <rFont val="Tahoma"/>
            <family val="2"/>
          </rPr>
          <t>Numero de actividades en valor absoluto</t>
        </r>
      </text>
    </comment>
    <comment ref="AC11" authorId="4" shapeId="0" xr:uid="{0FFD608F-92FA-43D5-B6C1-DEF74ED545A9}">
      <text>
        <r>
          <rPr>
            <b/>
            <sz val="9"/>
            <color indexed="81"/>
            <rFont val="Tahoma"/>
            <family val="2"/>
          </rPr>
          <t>Porcentaje correspondiente al mes</t>
        </r>
      </text>
    </comment>
    <comment ref="AD11" authorId="4" shapeId="0" xr:uid="{FB97A5C2-D280-42E1-B0FF-A6D8D8ABA42B}">
      <text>
        <r>
          <rPr>
            <b/>
            <sz val="9"/>
            <color indexed="81"/>
            <rFont val="Tahoma"/>
            <family val="2"/>
          </rPr>
          <t>Numero de actividades ejecutadas en valor absoluto</t>
        </r>
      </text>
    </comment>
    <comment ref="AG11" authorId="5" shapeId="0" xr:uid="{EF9ACC20-10DF-4000-8BC8-48498D404F1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H11" authorId="4" shapeId="0" xr:uid="{230377B5-E9C6-4D5F-89EC-AB9CF5A90A85}">
      <text>
        <r>
          <rPr>
            <b/>
            <sz val="9"/>
            <color indexed="81"/>
            <rFont val="Tahoma"/>
            <family val="2"/>
          </rPr>
          <t>Numero de actividades en valor absoluto</t>
        </r>
      </text>
    </comment>
    <comment ref="AI11" authorId="4" shapeId="0" xr:uid="{827CEB4F-2D34-4881-8AD7-F62FF2E3B153}">
      <text>
        <r>
          <rPr>
            <b/>
            <sz val="9"/>
            <color indexed="81"/>
            <rFont val="Tahoma"/>
            <family val="2"/>
          </rPr>
          <t>Porcentaje correspondiente al mes</t>
        </r>
      </text>
    </comment>
    <comment ref="AJ11" authorId="4" shapeId="0" xr:uid="{BC7A72E5-A2B0-44F1-AE24-6D73D05DB028}">
      <text>
        <r>
          <rPr>
            <b/>
            <sz val="9"/>
            <color indexed="81"/>
            <rFont val="Tahoma"/>
            <family val="2"/>
          </rPr>
          <t>Numero de actividades ejecutadas en valor absoluto</t>
        </r>
      </text>
    </comment>
    <comment ref="AM11" authorId="6" shapeId="0" xr:uid="{07812DDD-2500-4DD8-A199-1C9220FDA42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N11" authorId="4" shapeId="0" xr:uid="{E63E6B41-E337-4217-8756-1ECDBB404A25}">
      <text>
        <r>
          <rPr>
            <b/>
            <sz val="9"/>
            <color indexed="81"/>
            <rFont val="Tahoma"/>
            <family val="2"/>
          </rPr>
          <t>Numero de actividades en valor absoluto</t>
        </r>
      </text>
    </comment>
    <comment ref="AO11" authorId="4" shapeId="0" xr:uid="{4175ABEB-EB5F-42E9-9EA5-F858E8F3F1D1}">
      <text>
        <r>
          <rPr>
            <b/>
            <sz val="9"/>
            <color indexed="81"/>
            <rFont val="Tahoma"/>
            <family val="2"/>
          </rPr>
          <t>Porcentaje correspondiente al mes</t>
        </r>
      </text>
    </comment>
    <comment ref="AP11" authorId="4" shapeId="0" xr:uid="{50D882BA-1FD2-40B8-9A14-DE8915C8E35B}">
      <text>
        <r>
          <rPr>
            <b/>
            <sz val="9"/>
            <color indexed="81"/>
            <rFont val="Tahoma"/>
            <family val="2"/>
          </rPr>
          <t>Numero de actividades ejecutadas en valor absoluto</t>
        </r>
      </text>
    </comment>
    <comment ref="AS11" authorId="7" shapeId="0" xr:uid="{61955031-BA18-42D8-B84B-EFC31068E444}">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T11" authorId="4" shapeId="0" xr:uid="{87744D75-CEB5-4681-921F-103205F7098F}">
      <text>
        <r>
          <rPr>
            <b/>
            <sz val="9"/>
            <color indexed="81"/>
            <rFont val="Tahoma"/>
            <family val="2"/>
          </rPr>
          <t>Numero de actividades en valor absoluto</t>
        </r>
      </text>
    </comment>
    <comment ref="AU11" authorId="4" shapeId="0" xr:uid="{F1CACE3E-BE07-4A87-AA77-61077B520452}">
      <text>
        <r>
          <rPr>
            <b/>
            <sz val="9"/>
            <color indexed="81"/>
            <rFont val="Tahoma"/>
            <family val="2"/>
          </rPr>
          <t>Porcentaje correspondiente al mes</t>
        </r>
      </text>
    </comment>
    <comment ref="AV11" authorId="4" shapeId="0" xr:uid="{7B85E2FB-644B-4A08-9F63-043FD24BF919}">
      <text>
        <r>
          <rPr>
            <b/>
            <sz val="9"/>
            <color indexed="81"/>
            <rFont val="Tahoma"/>
            <family val="2"/>
          </rPr>
          <t>Numero de actividades ejecutadas en valor absoluto</t>
        </r>
      </text>
    </comment>
    <comment ref="AY11" authorId="8" shapeId="0" xr:uid="{DBF7A9B2-28B5-420E-A7EB-FA56D83AF78F}">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AZ11" authorId="4" shapeId="0" xr:uid="{2DAB75C4-7D94-4A75-8D27-6ED7EB2D1ED7}">
      <text>
        <r>
          <rPr>
            <b/>
            <sz val="9"/>
            <color indexed="81"/>
            <rFont val="Tahoma"/>
            <family val="2"/>
          </rPr>
          <t>Numero de actividades en valor absoluto</t>
        </r>
      </text>
    </comment>
    <comment ref="BA11" authorId="4" shapeId="0" xr:uid="{A971DCB2-B2E9-43E3-9548-D7D8E83656C3}">
      <text>
        <r>
          <rPr>
            <b/>
            <sz val="9"/>
            <color indexed="81"/>
            <rFont val="Tahoma"/>
            <family val="2"/>
          </rPr>
          <t>Porcentaje correspondiente al mes</t>
        </r>
      </text>
    </comment>
    <comment ref="BB11" authorId="4" shapeId="0" xr:uid="{B039A39E-AFD7-4BAD-9AF4-0A00A0FD6BE9}">
      <text>
        <r>
          <rPr>
            <b/>
            <sz val="9"/>
            <color indexed="81"/>
            <rFont val="Tahoma"/>
            <family val="2"/>
          </rPr>
          <t>Numero de actividades ejecutadas en valor absoluto</t>
        </r>
      </text>
    </comment>
    <comment ref="BE11" authorId="9" shapeId="0" xr:uid="{D92C2338-22FD-45FD-99DC-B38448629650}">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F11" authorId="4" shapeId="0" xr:uid="{9377B762-3E15-4262-8F4D-0FFC7E3A41A4}">
      <text>
        <r>
          <rPr>
            <b/>
            <sz val="9"/>
            <color indexed="81"/>
            <rFont val="Tahoma"/>
            <family val="2"/>
          </rPr>
          <t>Numero de actividades en valor absoluto</t>
        </r>
      </text>
    </comment>
    <comment ref="BG11" authorId="4" shapeId="0" xr:uid="{FFD50F75-6CD7-4A2D-B727-048922745346}">
      <text>
        <r>
          <rPr>
            <b/>
            <sz val="9"/>
            <color indexed="81"/>
            <rFont val="Tahoma"/>
            <family val="2"/>
          </rPr>
          <t>Porcentaje correspondiente al mes</t>
        </r>
      </text>
    </comment>
    <comment ref="BH11" authorId="4" shapeId="0" xr:uid="{D4EE45CE-3A00-4203-B5E9-79D0BE009116}">
      <text>
        <r>
          <rPr>
            <b/>
            <sz val="9"/>
            <color indexed="81"/>
            <rFont val="Tahoma"/>
            <family val="2"/>
          </rPr>
          <t>Numero de actividades ejecutadas en valor absoluto</t>
        </r>
      </text>
    </comment>
    <comment ref="BK11" authorId="10" shapeId="0" xr:uid="{6F50229C-309B-4CBD-B30C-E13232CBD19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L11" authorId="4" shapeId="0" xr:uid="{A0A4F9CE-C31D-4C9F-9DFD-837A58EF204E}">
      <text>
        <r>
          <rPr>
            <b/>
            <sz val="9"/>
            <color indexed="81"/>
            <rFont val="Tahoma"/>
            <family val="2"/>
          </rPr>
          <t>Numero de actividades en valor absoluto</t>
        </r>
      </text>
    </comment>
    <comment ref="BM11" authorId="4" shapeId="0" xr:uid="{84834950-10E2-4DB6-B9A8-6779EF4A230A}">
      <text>
        <r>
          <rPr>
            <b/>
            <sz val="9"/>
            <color indexed="81"/>
            <rFont val="Tahoma"/>
            <family val="2"/>
          </rPr>
          <t>Porcentaje correspondiente al mes</t>
        </r>
      </text>
    </comment>
    <comment ref="BN11" authorId="4" shapeId="0" xr:uid="{7EA4BD8D-100D-4061-BE38-2BF00BDF527F}">
      <text>
        <r>
          <rPr>
            <b/>
            <sz val="9"/>
            <color indexed="81"/>
            <rFont val="Tahoma"/>
            <family val="2"/>
          </rPr>
          <t>Numero de actividades ejecutadas en valor absoluto</t>
        </r>
      </text>
    </comment>
    <comment ref="BQ11" authorId="11" shapeId="0" xr:uid="{BEDD6663-5633-4ACE-A478-0EB1D1D52C31}">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R11" authorId="4" shapeId="0" xr:uid="{14E527FF-6397-4535-BA9D-254C9F1270D4}">
      <text>
        <r>
          <rPr>
            <b/>
            <sz val="9"/>
            <color indexed="81"/>
            <rFont val="Tahoma"/>
            <family val="2"/>
          </rPr>
          <t>Numero de actividades en valor absoluto</t>
        </r>
      </text>
    </comment>
    <comment ref="BS11" authorId="4" shapeId="0" xr:uid="{8A0EE6AB-0168-40FD-B369-872DD5718060}">
      <text>
        <r>
          <rPr>
            <b/>
            <sz val="9"/>
            <color indexed="81"/>
            <rFont val="Tahoma"/>
            <family val="2"/>
          </rPr>
          <t>Porcentaje correspondiente al mes</t>
        </r>
      </text>
    </comment>
    <comment ref="BT11" authorId="4" shapeId="0" xr:uid="{C90C502D-8A98-4F3E-9F4C-C9B87F89CA81}">
      <text>
        <r>
          <rPr>
            <b/>
            <sz val="9"/>
            <color indexed="81"/>
            <rFont val="Tahoma"/>
            <family val="2"/>
          </rPr>
          <t>Numero de actividades ejecutadas en valor absoluto</t>
        </r>
      </text>
    </comment>
    <comment ref="BW11" authorId="12" shapeId="0" xr:uid="{DAA9DCDF-245C-4BFC-9AAE-C647F1777377}">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BX11" authorId="4" shapeId="0" xr:uid="{C412D81B-15D4-4C9B-9A52-4C54BDE0B67C}">
      <text>
        <r>
          <rPr>
            <b/>
            <sz val="9"/>
            <color indexed="81"/>
            <rFont val="Tahoma"/>
            <family val="2"/>
          </rPr>
          <t>Numero de actividades en valor absoluto</t>
        </r>
      </text>
    </comment>
    <comment ref="BY11" authorId="4" shapeId="0" xr:uid="{8F716F1C-3FEC-4924-961A-04783C461549}">
      <text>
        <r>
          <rPr>
            <b/>
            <sz val="9"/>
            <color indexed="81"/>
            <rFont val="Tahoma"/>
            <family val="2"/>
          </rPr>
          <t>Porcentaje correspondiente al mes</t>
        </r>
      </text>
    </comment>
    <comment ref="BZ11" authorId="4" shapeId="0" xr:uid="{FC078194-612E-4A99-AC09-5F554F92E781}">
      <text>
        <r>
          <rPr>
            <b/>
            <sz val="9"/>
            <color indexed="81"/>
            <rFont val="Tahoma"/>
            <family val="2"/>
          </rPr>
          <t>Numero de actividades ejecutadas en valor absoluto</t>
        </r>
      </text>
    </comment>
    <comment ref="CC11" authorId="13" shapeId="0" xr:uid="{F1D137C6-16C8-41E7-8471-E9BCBCC23A2D}">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D11" authorId="4" shapeId="0" xr:uid="{EF7F1599-013B-4F12-AD76-F7D19327C3B7}">
      <text>
        <r>
          <rPr>
            <b/>
            <sz val="9"/>
            <color indexed="81"/>
            <rFont val="Tahoma"/>
            <family val="2"/>
          </rPr>
          <t>Numero de actividades en valor absoluto</t>
        </r>
      </text>
    </comment>
    <comment ref="CE11" authorId="4" shapeId="0" xr:uid="{333A1C33-8FCA-4F47-99A2-CB246E77C580}">
      <text>
        <r>
          <rPr>
            <b/>
            <sz val="9"/>
            <color indexed="81"/>
            <rFont val="Tahoma"/>
            <family val="2"/>
          </rPr>
          <t>Porcentaje correspondiente al mes</t>
        </r>
      </text>
    </comment>
    <comment ref="CF11" authorId="4" shapeId="0" xr:uid="{17BC765F-8F0C-4DB1-AD7D-943CDBA0C6FE}">
      <text>
        <r>
          <rPr>
            <b/>
            <sz val="9"/>
            <color indexed="81"/>
            <rFont val="Tahoma"/>
            <family val="2"/>
          </rPr>
          <t>Numero de actividades ejecutadas en valor absoluto</t>
        </r>
      </text>
    </comment>
    <comment ref="CI11" authorId="14" shapeId="0" xr:uid="{47C11E48-054D-45BD-9B4F-C7DA51ED3E5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J11" authorId="4" shapeId="0" xr:uid="{359F19DB-0872-4450-B940-A8F2DED09259}">
      <text>
        <r>
          <rPr>
            <b/>
            <sz val="9"/>
            <color indexed="81"/>
            <rFont val="Tahoma"/>
            <family val="2"/>
          </rPr>
          <t>Numero de actividades en valor absoluto</t>
        </r>
      </text>
    </comment>
    <comment ref="CK11" authorId="4" shapeId="0" xr:uid="{810195F7-1E00-43D2-A5CD-89CCD50D3C4B}">
      <text>
        <r>
          <rPr>
            <b/>
            <sz val="9"/>
            <color indexed="81"/>
            <rFont val="Tahoma"/>
            <family val="2"/>
          </rPr>
          <t>Porcentaje correspondiente al mes</t>
        </r>
      </text>
    </comment>
    <comment ref="CL11" authorId="4" shapeId="0" xr:uid="{80EF96FF-DD01-4EAD-9405-7CEE05FF3F42}">
      <text>
        <r>
          <rPr>
            <b/>
            <sz val="9"/>
            <color indexed="81"/>
            <rFont val="Tahoma"/>
            <family val="2"/>
          </rPr>
          <t>Numero de actividades ejecutadas en valor absoluto</t>
        </r>
      </text>
    </comment>
    <comment ref="CO11" authorId="15" shapeId="0" xr:uid="{F7B2CBB0-442E-4855-821D-133EE8D1461C}">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 ref="CP11" authorId="4" shapeId="0" xr:uid="{6D56B047-24B8-4895-A477-3F04C310B713}">
      <text>
        <r>
          <rPr>
            <b/>
            <sz val="9"/>
            <color indexed="81"/>
            <rFont val="Tahoma"/>
            <family val="2"/>
          </rPr>
          <t>Numero de actividades en valor absoluto</t>
        </r>
      </text>
    </comment>
    <comment ref="CQ11" authorId="4" shapeId="0" xr:uid="{E4CCD876-56BE-4DF8-9C71-E57E7BA603BB}">
      <text>
        <r>
          <rPr>
            <b/>
            <sz val="9"/>
            <color indexed="81"/>
            <rFont val="Tahoma"/>
            <family val="2"/>
          </rPr>
          <t>Porcentaje correspondiente al mes</t>
        </r>
      </text>
    </comment>
    <comment ref="CR11" authorId="4" shapeId="0" xr:uid="{6A31CD48-EBFF-4B31-A432-BF97EBC0D4BC}">
      <text>
        <r>
          <rPr>
            <b/>
            <sz val="9"/>
            <color indexed="81"/>
            <rFont val="Tahoma"/>
            <family val="2"/>
          </rPr>
          <t>Numero de actividades ejecutadas en valor absoluto</t>
        </r>
      </text>
    </comment>
    <comment ref="CU11" authorId="16" shapeId="0" xr:uid="{B1CD937A-45A8-4586-86AD-5654B5A33AF5}">
      <text>
        <t xml:space="preserve">[Threaded comment]
Your version of Excel allows you to read this threaded comment; however, any edits to it will get removed if the file is opened in a newer version of Excel. Learn more: https://go.microsoft.com/fwlink/?linkid=870924
Comment:
    Registro de evidencias por mes, utilizar el mismo enlace para la totalidad de las evidencias </t>
      </text>
    </comment>
  </commentList>
</comments>
</file>

<file path=xl/sharedStrings.xml><?xml version="1.0" encoding="utf-8"?>
<sst xmlns="http://schemas.openxmlformats.org/spreadsheetml/2006/main" count="5808" uniqueCount="769">
  <si>
    <t>PLAN OPERATIVO ASOCIADO 
(Según Decreto 612 y Guía Distrital)</t>
  </si>
  <si>
    <t xml:space="preserve">SUBDIRECCIÓN U OFICINA RESPONSABLE </t>
  </si>
  <si>
    <t>PROCESO RELACIONADO</t>
  </si>
  <si>
    <t xml:space="preserve"> Enero
Programado  %</t>
  </si>
  <si>
    <t xml:space="preserve"> Enero
Ejecutado  %</t>
  </si>
  <si>
    <t xml:space="preserve"> Febrero
Programado  %</t>
  </si>
  <si>
    <t xml:space="preserve"> Febrero
Ejecutado  %</t>
  </si>
  <si>
    <t xml:space="preserve"> Marzo
Programado  %</t>
  </si>
  <si>
    <t xml:space="preserve"> Marzo
Ejecutado  %</t>
  </si>
  <si>
    <t xml:space="preserve"> Abril
Programado  %</t>
  </si>
  <si>
    <t xml:space="preserve"> Abril
Ejecutado  %</t>
  </si>
  <si>
    <t xml:space="preserve"> Mayo
Programado  %</t>
  </si>
  <si>
    <t xml:space="preserve"> Mayo
Ejecutado  %</t>
  </si>
  <si>
    <t xml:space="preserve"> Junio
Programado  %</t>
  </si>
  <si>
    <t xml:space="preserve"> Junio
Ejecutado  %</t>
  </si>
  <si>
    <t xml:space="preserve"> Julio
Programado  %</t>
  </si>
  <si>
    <t xml:space="preserve"> Julio
Ejecutado  %</t>
  </si>
  <si>
    <t xml:space="preserve"> Agosto
Programado  %</t>
  </si>
  <si>
    <t xml:space="preserve"> Agosto
Ejecutado  %</t>
  </si>
  <si>
    <t xml:space="preserve"> Septiembre
Programado  %</t>
  </si>
  <si>
    <t xml:space="preserve"> Septiembre
Ejecutado  %</t>
  </si>
  <si>
    <t xml:space="preserve"> Octubre
Programado  %</t>
  </si>
  <si>
    <t xml:space="preserve"> Octubre
Ejecutado  %</t>
  </si>
  <si>
    <t xml:space="preserve"> Noviembre
Programado  %</t>
  </si>
  <si>
    <t xml:space="preserve"> Noviembre
Ejecutado  %</t>
  </si>
  <si>
    <t xml:space="preserve"> Diciembre
Programado  %</t>
  </si>
  <si>
    <t xml:space="preserve"> Diciembre
Ejecutado  %</t>
  </si>
  <si>
    <t>EJECUTADO ACUMULADO AÑO %</t>
  </si>
  <si>
    <t>PROGRAMADO AÑO %</t>
  </si>
  <si>
    <t>Plan Institucional de Archivos de la Entidad -PINAR</t>
  </si>
  <si>
    <t>Subdirección Administrativa y Financiera</t>
  </si>
  <si>
    <t>Gestión Documental</t>
  </si>
  <si>
    <t>Plan Anual de Adquisiciones</t>
  </si>
  <si>
    <t>Oficina Asesora de Planeación</t>
  </si>
  <si>
    <t>Todos</t>
  </si>
  <si>
    <t xml:space="preserve">Plan Anual de provisión de vacantes y previsión de recursos </t>
  </si>
  <si>
    <t>Gestión del Talento humano</t>
  </si>
  <si>
    <t>Plan Estratégico de Talento Humano</t>
  </si>
  <si>
    <t>Plan Institucional de Capacitación</t>
  </si>
  <si>
    <t xml:space="preserve">Plan de bienestar social e incentivos </t>
  </si>
  <si>
    <t>Sistema de gestión y seguridad de salud en el trabajo</t>
  </si>
  <si>
    <t>Programa de transparencia y ética pública</t>
  </si>
  <si>
    <t>Direccionamiento estratégico</t>
  </si>
  <si>
    <t>Plan Estratégico de Tecnologías de la Información y las Comunicaciones</t>
  </si>
  <si>
    <t>Oficina Asesora de las Tecnologías y las Comunicaciones</t>
  </si>
  <si>
    <t>Gestión Tecnológica y de la Información</t>
  </si>
  <si>
    <t>Plan de Tratamiento de Riesgos de Seguridad y Privacidad</t>
  </si>
  <si>
    <t>Plan de Seguridad y Privacidad de la Información</t>
  </si>
  <si>
    <t>Plan Institucional de Gestión Ambiental- PIGA</t>
  </si>
  <si>
    <t>Plan Integral de Movilidad Sostenible - PIMS</t>
  </si>
  <si>
    <t>Plan de acción de participación ciudadana</t>
  </si>
  <si>
    <t>Participación Ciudadana</t>
  </si>
  <si>
    <t>Plan de Integridad</t>
  </si>
  <si>
    <t>Plan estratégico de comunicaciones</t>
  </si>
  <si>
    <t>Oficina asesora de Comunicaciones y relaciones interinstitucionales</t>
  </si>
  <si>
    <t>Gestión de las Comunicaciones</t>
  </si>
  <si>
    <t>Sistema Integrado de Conservación Documental</t>
  </si>
  <si>
    <t>Plan anual de Auditorias</t>
  </si>
  <si>
    <t>Oficina de Control Interno</t>
  </si>
  <si>
    <t>Evaluación y Mejora</t>
  </si>
  <si>
    <t>Plan de mantenimiento de las sedes administrativas</t>
  </si>
  <si>
    <t>Gestión de Apoyo Logístico</t>
  </si>
  <si>
    <t>Planes obligatorios por decreto 612 de 2018 y que se incluirán en el PAI</t>
  </si>
  <si>
    <t xml:space="preserve">Planes o sistemas que no se contemplan en el decreto 612 de 2018 </t>
  </si>
  <si>
    <t>PROCESOS</t>
  </si>
  <si>
    <t>PROPÓSITO</t>
  </si>
  <si>
    <t>PROGRAMA</t>
  </si>
  <si>
    <t>META PLAN DE DESARROLLO</t>
  </si>
  <si>
    <t>PROYECTO DE INVERSIÓN</t>
  </si>
  <si>
    <t>META PROYECTO DE INVERSIÓN</t>
  </si>
  <si>
    <t>OBJETIVOS ESTRATÉGICOS</t>
  </si>
  <si>
    <t>META DEL PLAN ESTRATÉGICO ASOCIADA AL OBJETIVO ESTRATÉGICO</t>
  </si>
  <si>
    <t>FUENTE DE FINANCIACIÓN</t>
  </si>
  <si>
    <t>Construir Bogotá - Región con gobierno abierto, transparente y ciudadanía consciente.</t>
  </si>
  <si>
    <t>Gestión Pública Efectiva</t>
  </si>
  <si>
    <t>5 - Otorgar 12.500 subvenciones y ayudas a la población vulnerable que cumplan los requisitos, para acceder a los servicios funerarios del Distrito.</t>
  </si>
  <si>
    <t>7628 - Fortalecimiento efectivo en la gestión institucional  Bogotá</t>
  </si>
  <si>
    <t xml:space="preserve"> 2-Aumentar en al menos un 25% la capacidad en la arquitectura tecnológica, subsanando las necesidades que coadyuven a fortalecer y mantener la misma.</t>
  </si>
  <si>
    <t>Fortalecimiento institucional</t>
  </si>
  <si>
    <t>Cumplir con las metas plan de desarrollo y metas proyectos de inversión que se encuentran relacionados en el Cuadro No. 2. Articulación UAESP – Plan de Desarrollo Distrital 2020 – 2024, donde se aborda en materia de inversión las problemáticas identificadas en este documento.</t>
  </si>
  <si>
    <t>Recursos Administrados</t>
  </si>
  <si>
    <t xml:space="preserve">Gestión del Conocimiento y la Innovación </t>
  </si>
  <si>
    <t>Hacer un nuevo contrato social con igualdad de oportunidades para la inclusión social, productiva y política</t>
  </si>
  <si>
    <t>Subsidios y Transferencias para la equidad</t>
  </si>
  <si>
    <t>278 - Aumentar en un 50 % la capacidad instalada de infraestructura en bóvedas, osarios y cenízaros (BOC) u otros equipamientos en los Cementerios Distritales, promoviendo su revitalización.</t>
  </si>
  <si>
    <t>7660 _ Mejoramiento Subenciones y ayudas para dar acceso a los servicios funerarios del distrito destinadas a la población en condición de vulnerabilidad  Bogotá</t>
  </si>
  <si>
    <t>3- Establecer e implementar 1(Un) patrón de procesos y actividades que aumenten el  fortalecimiento organizacional de la unidad.</t>
  </si>
  <si>
    <t>Participación ciudadana</t>
  </si>
  <si>
    <t>Implementar las políticas de gestión del Modelo Integrado de Planeación y Gestión - MIPG.</t>
  </si>
  <si>
    <t>Credito</t>
  </si>
  <si>
    <t>Cambiar nuestros hábitos de vida para reverdecer a Bogotá y adaptarnos y mitigar la crisis climática.</t>
  </si>
  <si>
    <t>Provisión y mejoramiento de servicios públicos</t>
  </si>
  <si>
    <t>289 - Actualizar e implementar el Plan Integral de gestión de residuos sólidos PGIRS del Distrito.</t>
  </si>
  <si>
    <t>7644 - Ampliación Gestión para la planeación, ampliación y revitalización de los servicios funerarios prestados en los cementerios de propiedad del distrito capital  Bogotá</t>
  </si>
  <si>
    <t xml:space="preserve">4-Realizar el 100% de los mantenimientos correctivos, preventivos, adecuaciones y reparaciones a que haya lugar para fortalecer la infraestructura física de las sedes administrativas de la UAESP </t>
  </si>
  <si>
    <t>Economía circular en el manejo integral de residuos</t>
  </si>
  <si>
    <t>Mejorar en 1% anual la calificación obtenida en el FURAG en el año inmediatamente anterior.</t>
  </si>
  <si>
    <t>Recursos del distrito</t>
  </si>
  <si>
    <t>Gestión de las comunicaciones</t>
  </si>
  <si>
    <t>Inspirar confianza y legitimidad para vivir sin miedo y ser epicentro de cultura ciudadana, paz y reconciliación.</t>
  </si>
  <si>
    <t>Ecoeficiencia, reciclaje, manejo de residuos e inclusión de la población recicladora</t>
  </si>
  <si>
    <t>291 - Formular e implementar 2 proyectos piloto de aprovechamiento de tratamiento de residuos con fines de valoración energética, En medio reductor o procesos biológicos que garanticen mínimo un 10 % de tratamiento de residuos no aprovechables.</t>
  </si>
  <si>
    <t>7569 - Transformación Gestión integral de residuos sólidos hacia una cultura de aprovechamiento y valorización de residuos en el distrito capital  Bogotá</t>
  </si>
  <si>
    <t xml:space="preserve"> 1-Otorgar 12.500 subvenciones o ayudas a la  población vulnerable que cumplan los requisitos, para acceder a los servicios funerarios del Distrito</t>
  </si>
  <si>
    <t>Cultura ciudadana</t>
  </si>
  <si>
    <t>Aprobación de la modificación del acuerdo 001 de 2012, por el cual se modifica la estructura organizacional de la UAESP, que contemple la generación de unas dependencias con unidades temáticas definidas; por ejemplo, la distinción entre los servicios funerarios y lo relacionado con la prestación del servicio de alumbrado público, la creación de una oficina de participación ciudadana y la revisión y actualización de las funciones de las dependencias; entre otros.</t>
  </si>
  <si>
    <t>Uso excedente financiero</t>
  </si>
  <si>
    <t>Gestión Disciplinaria Interna</t>
  </si>
  <si>
    <t>N/A</t>
  </si>
  <si>
    <t>Espacio público más seguro y construido colectivamente</t>
  </si>
  <si>
    <t>292 - Formular e implementar un modelo de aprovechamiento de residuos para la ciudad, en el que se incluya aprovechamiento de orgánicos – plástico, fortalecimiento a la población recicladora; y supervisión y seguimiento a las ECAS.</t>
  </si>
  <si>
    <t>7652 - Fortalecimiento gestión para la eficiencia energética del servicio de alumbrado público  Bogotá</t>
  </si>
  <si>
    <t>1-Ampliación del 50% de la capacidad instalada de bóvedas, osarios y cenizarios en los cementerios distritales.</t>
  </si>
  <si>
    <t>Gestión de alumbrado público</t>
  </si>
  <si>
    <t>Re certificación de calidad por ente certificador.</t>
  </si>
  <si>
    <t>Otro</t>
  </si>
  <si>
    <t>Alumbrado Público</t>
  </si>
  <si>
    <t>293 - Garantizar la operación de recolección, barrido y limpieza de los residuos sólidos al sitio de disposición final, en el marco de lo dispuesto en el PGIRS; y la supervisión de la recolección, transporte y almacenamiento temporal para disposición final de los residuos hospitalarios y similares generados en el Distrito Capital.</t>
  </si>
  <si>
    <t>2- Fortalecer 100% la gestión para realizar proyectos de revitalización, modernización, regularización, desarrollo, ampliación,  adecuación y/o restauración  de los servicios funerarios en los cementerios</t>
  </si>
  <si>
    <t>Gestión de servicios funerarios</t>
  </si>
  <si>
    <t>Servicios Funerarios</t>
  </si>
  <si>
    <t>294 - Gestión y recolección de los residuos mixtos en los puntos críticos de la ciudad.</t>
  </si>
  <si>
    <t>3-Mejorar 100% la interventoria y supervisión prestación del servicio funerario en los equipamientos del distrito</t>
  </si>
  <si>
    <t>Gestión Integral de Residuos</t>
  </si>
  <si>
    <t>295 - Gestionar en el terreno del RSDJ la disminución del entierro de residuos y el mayor
aprovechamiento con alternativas de transformación en energía y biogás, para que su
vida útil no dependa del entierro de residuos sino de los proyectos de aprovechamiento</t>
  </si>
  <si>
    <t>1-Separar y tratar el 10% de RPCC / Plantas de tratamiento y aprovechamiento energético.</t>
  </si>
  <si>
    <t>Gestión Financiera</t>
  </si>
  <si>
    <t>296 - Implementar un modelo eficiente y sostenible de gestión de los residuos de demolición y construcción en el Distrito Capital</t>
  </si>
  <si>
    <t>2-Hacer monitoreo, seguimiento y control  del 90% de toneladas en la disposición de residuos sólidos ordinarios.</t>
  </si>
  <si>
    <t>297 - Implementar una estrategia de cultura ciudadana para promover la separación en
la fuente, el reuso, el reciclaje, valoración y aprovechamiento de residuos ordinarios
orgánicos e inorgánicos, contribuyendo a mejorar la gestión sostenible de los
residuos generados en la ciudad.</t>
  </si>
  <si>
    <t>4-Implementar los 13 programas del PGIRS</t>
  </si>
  <si>
    <t>335 - Aumentar en un 25% la Modernización a Tecnología Led del parque lumínico distrital compuesto por un total de 356.000 luminarias</t>
  </si>
  <si>
    <t xml:space="preserve">20-Desarrollar 2 consultorías a nivel de factibilidad para el tratamiento y aprovechamiento de residuos </t>
  </si>
  <si>
    <t>Servicio al Ciudadano</t>
  </si>
  <si>
    <t>509 - Fortalecer la gestión institucional y el modelo de gestión de la SDHT, CVP y UAESP .</t>
  </si>
  <si>
    <t xml:space="preserve">24-Implementar el 100% de la primera fase del modelo de aprovechamiento para la ciudad por flujo de residuos enmarcados a la política pública distrital para la gestión de residuos sólidos, priorizando orgánicos, plásticos y RCD. </t>
  </si>
  <si>
    <t xml:space="preserve">25-Contribuir al 100% de la formalización y fortalecimiento técnico, empresarial y social de los recicladores y sus organizaciones a través de la actualización del registro único de recicladores de ofico - RURO y actualización del registro único de organizaciones de recicladores - RUOR y demás actividades asociadas. </t>
  </si>
  <si>
    <t xml:space="preserve">26-Realizar el 100% del acompañamiento técnico, administrativo y social para fortalecer la operación y gestión de las ECA o bodegas apoyadas por la entidad a la población recicladora cumpliendo con la normatividad vigente </t>
  </si>
  <si>
    <t>Gestión de Asuntos Legales</t>
  </si>
  <si>
    <r>
      <t>13-Contratar el 100% del talento humano multidisciplinario para apoyo a la supervisión de la prestación de las actividades concesionadas mediante ASE y gestión de hospitalarios</t>
    </r>
    <r>
      <rPr>
        <b/>
        <sz val="10"/>
        <color theme="1"/>
        <rFont val="Arial"/>
        <family val="2"/>
      </rPr>
      <t xml:space="preserve"> </t>
    </r>
  </si>
  <si>
    <t>14-Ejecutar el 100% de  los recursos destinados a obligaciones de hacer para el mejoramiento del estandar de calidad y continuidad del servicio público de aseo.</t>
  </si>
  <si>
    <t>16-Remunerar el 100% de  la gestión integral de residuos sólidos no cubiertos en la tarifa del servicio público de aseo</t>
  </si>
  <si>
    <t xml:space="preserve">23-Ejecutar el 100% de los recursos destinados a la implementación de un modelo eficiente y sostenible de gestión de residuos. </t>
  </si>
  <si>
    <t xml:space="preserve">28-Implementación de una (1) estrategia de cultura ciudadana para la adecuada gestión de residuos sólidos. </t>
  </si>
  <si>
    <t xml:space="preserve"> 1-Fortalecer 100 % el seguimiento y control de la prestación del servicio de Alumbrado Público en el Distrito Capital.</t>
  </si>
  <si>
    <t xml:space="preserve"> 2-Fortalecer 100% la planeación, la gestión y la evaluación de la prestación del servicio de Alumbrado Público en el Distrito Capital, para su modernización</t>
  </si>
  <si>
    <t xml:space="preserve">PRIMER TRIMESTRE </t>
  </si>
  <si>
    <t xml:space="preserve">SEGUNDO TRIMESTRE </t>
  </si>
  <si>
    <t xml:space="preserve">TERCER TRIMESTRE </t>
  </si>
  <si>
    <t xml:space="preserve">CUARTO TRIMESTRE  </t>
  </si>
  <si>
    <t>EJECUCIÓN ACUMULADA</t>
  </si>
  <si>
    <t xml:space="preserve">% EJECUCIÓN </t>
  </si>
  <si>
    <t>% PROGRAMADO</t>
  </si>
  <si>
    <t>Nivel de cumplimiento</t>
  </si>
  <si>
    <t>Intervalo de cumplimiento (%)</t>
  </si>
  <si>
    <t>Nivel de desempeño</t>
  </si>
  <si>
    <t>Descripción</t>
  </si>
  <si>
    <t>0% - 39%</t>
  </si>
  <si>
    <t>Crítico</t>
  </si>
  <si>
    <t>Cumplimiento muy bajo, reflejando una desviación importante respecto al objetivo. Este nivel de desempeño indica problemas significativos que requieren atención y acciones correctivas urgentes para evitar un impacto negativo en los resultados generales del objetivo o la actividad.</t>
  </si>
  <si>
    <t>40% - 59%</t>
  </si>
  <si>
    <t>Bajo</t>
  </si>
  <si>
    <t>Avance insuficiente hacia el cumplimiento de la meta. Este nivel sugiere que, aunque se ha realizado algún progreso, existen deficiencias considerables en el desempeño. Es necesario realizar ajustes importantes en las estrategias o recursos para mejorar el avance y asegurar un mejor rendimiento.</t>
  </si>
  <si>
    <t>60% - 79%</t>
  </si>
  <si>
    <t>Moderado</t>
  </si>
  <si>
    <t>Cumplimiento moderado, con un progreso adecuado hacia la meta. Aunque el desempeño está en camino, este nivel muestra que se necesita optimizar procesos o implementar mejoras para asegurar que la actividad o proyecto alcance el nivel satisfactorio en un plazo razonable.</t>
  </si>
  <si>
    <t>80% - 99%</t>
  </si>
  <si>
    <t>Satisfactorio</t>
  </si>
  <si>
    <t>Cumplimiento cercano al óptimo. Este nivel indica que el avance es satisfactorio y se encuentra alineado con los objetivos planteados. Aunque quedan ajustes menores por realizar, el desempeño en este rango sugiere que la meta se cumplirá en su totalidad con poco esfuerzo adicional.</t>
  </si>
  <si>
    <t>Óptimo</t>
  </si>
  <si>
    <t>Cumplimiento total de la meta, reflejando un desempeño ideal. En este nivel se considera que la actividad o proyecto ha alcanzado los resultados esperados de manera efectiva y eficiente, cumpliendo completamente con los estándares y objetivos planteados sin necesidad de ajustes adicionales.</t>
  </si>
  <si>
    <t>OBJETIVO:</t>
  </si>
  <si>
    <t xml:space="preserve"> Realizar el seguimiento a la ejecución del Plan Anual de Adquisiciones, con el propósito de evidenciar el avance y el grado de cumplimiento de la contratación programada, así como la ejecución presupuestal asociada, garantizando de esta manera la oportunidad y eficiencia en el logro de los objetivos Institucionales.</t>
  </si>
  <si>
    <t xml:space="preserve">FORMULACIÓN ANUAL </t>
  </si>
  <si>
    <t>PRIMERA LINEA DE DEFENDA (Reporte Subdirecciones/ Oficinas)</t>
  </si>
  <si>
    <t xml:space="preserve">TOTAL ACUMULADO POR TRIMESTRE Y ANUAL (CONTRATADO/ TOTAL PROGRAMADO) </t>
  </si>
  <si>
    <t xml:space="preserve">SEGUIMIENTO SEGUNDA LINEA DE DEFENSA </t>
  </si>
  <si>
    <t xml:space="preserve">SEGUIMIENTO TERCERA LINEA DE DEFENSA </t>
  </si>
  <si>
    <t xml:space="preserve">PROGRAMACIÓN ANUAL </t>
  </si>
  <si>
    <t>ENERO</t>
  </si>
  <si>
    <t>Seguimiento Segunda Línea de Defensa</t>
  </si>
  <si>
    <t xml:space="preserve">Subdirección / Oficina </t>
  </si>
  <si>
    <t>Producto o entregable (mensual) (SAF y OAP)</t>
  </si>
  <si>
    <t>Total objetos incluidos en el PAA programado
(diligencia OAP)</t>
  </si>
  <si>
    <t>Presupuesto inicial programado para la vigiencia PAA (diligencia OAP)</t>
  </si>
  <si>
    <t>Versión PAA (Última publicada en el SECOP del mes reportado- reporta OAP):</t>
  </si>
  <si>
    <t>Enero</t>
  </si>
  <si>
    <t>Febrero</t>
  </si>
  <si>
    <t>Marzo</t>
  </si>
  <si>
    <t>Abril</t>
  </si>
  <si>
    <t>Mayo</t>
  </si>
  <si>
    <t>Junio</t>
  </si>
  <si>
    <t>Julio</t>
  </si>
  <si>
    <t>Agosto</t>
  </si>
  <si>
    <t>Septiembre</t>
  </si>
  <si>
    <t>Octubre</t>
  </si>
  <si>
    <t>Noviembre</t>
  </si>
  <si>
    <t>Diciembre</t>
  </si>
  <si>
    <t xml:space="preserve">PRIMER SEMESTRE </t>
  </si>
  <si>
    <t xml:space="preserve">SEGUNDO SEMESTRE </t>
  </si>
  <si>
    <t xml:space="preserve">LINEAS Y PRESUPUESTO NUEVO </t>
  </si>
  <si>
    <t>Objetos programados (diligencia / oficina / subdireccion )</t>
  </si>
  <si>
    <t>Objetos contratado</t>
  </si>
  <si>
    <t xml:space="preserve">Argumentación </t>
  </si>
  <si>
    <t xml:space="preserve">Analisis trimestral </t>
  </si>
  <si>
    <t>Lineas nuevas en el PAA</t>
  </si>
  <si>
    <t xml:space="preserve">Valor de lineas nuevas  </t>
  </si>
  <si>
    <t xml:space="preserve">Total lineas (Inicial programadas mas lineas nuevas por mes )  </t>
  </si>
  <si>
    <t xml:space="preserve">Total presupuesto inicial mas lineas nuevas por mes </t>
  </si>
  <si>
    <t>Cantidad de lineas programadas para el mes (Diligencian Subdirecciones/Oficina)</t>
  </si>
  <si>
    <t>Presupuesto programado para el mes -PAA</t>
  </si>
  <si>
    <t xml:space="preserve">Cantidad de lineas contratadas en el mes de reporte </t>
  </si>
  <si>
    <t>% de ejecución (cantidad de lineas contratadas/ cantidad de lineas programadas en el mes)</t>
  </si>
  <si>
    <t>Presupuesto contratado en el mes -PAA</t>
  </si>
  <si>
    <t>% de ejecución (presupuesto contratado en el mes/ presupuesto programado en el mes)</t>
  </si>
  <si>
    <t xml:space="preserve">Valor de objetos  programado y no contratado </t>
  </si>
  <si>
    <t>Justificación de objetos no contratados o
sobrecontratación (solución cuando aplique)
(Diligencia Subdirecciones y Oficinas)</t>
  </si>
  <si>
    <t xml:space="preserve">Justificación de modificaciones al PAA (en el mes reportado)
(Diligencia Subdirecciones / Oficinas)
</t>
  </si>
  <si>
    <t>Acumulado de lineas   nuevas en el PAA por trimestre (Enero- febrero- Marzo)</t>
  </si>
  <si>
    <t xml:space="preserve">Acumulado de  Valor de lineas nuevas por trimestre (Enero- febrero- Marzo)  </t>
  </si>
  <si>
    <t xml:space="preserve">Acumulado deTotal lineas (Inicial programadas más lineas nuevas por mes) por trimestre (Enero- febrero- Marzo)    </t>
  </si>
  <si>
    <t>Acumulado del Total del  presupuesto inicial mas lineas nuevas por mes por trimestre (Enero- febrero- Marzo)</t>
  </si>
  <si>
    <t>Acumulado de Cantidad de lineas programadas para el trimestre (Enero- febrero- Marzo)</t>
  </si>
  <si>
    <t>Acumulado de Presupuesto programado para el trimestre -PAA (Enero- febrero- Marzo)</t>
  </si>
  <si>
    <t>Acumulado de Cantidad de lineas contratadas en el trimestre (Enero- febrero- Marzo)</t>
  </si>
  <si>
    <t>Acumulado de % de ejecución (cantidad de lineas contratadas/ cantidad de lineas programadas en el trimestre)(Enero- febrero- Marzo)</t>
  </si>
  <si>
    <t>Acumulado de Presupuesto contratado en el trimestre -PAA (Enero- febrero- Marzo)</t>
  </si>
  <si>
    <t>Acumulado de % de ejecución (presupuesto contratado en el trimestre/ presupuesto programado en el trimestre) (Enero- febrero- Marzo)</t>
  </si>
  <si>
    <t>Acumulado del Valor de los objetos  programado y no contratado en el trimestre (Enero- febrero- Marzo)</t>
  </si>
  <si>
    <t xml:space="preserve">Dirección general </t>
  </si>
  <si>
    <t xml:space="preserve">*Matriz de seguimiento presupuestal (OAP)
*Informe de certificados de recursos registrados (emitido por la SAF) 
*Plan anual de adquisiciones publicado en SECOP II (Ultima version publicada  del mes a reportar) </t>
  </si>
  <si>
    <t>Oficina Asesora de Comunicaciones y Relaciones Interinstitucionales</t>
  </si>
  <si>
    <t>Oficina de Control Disciplinario Interno</t>
  </si>
  <si>
    <t>Oficina de tecnologías de la Información y las Comunicaciones</t>
  </si>
  <si>
    <t xml:space="preserve"> </t>
  </si>
  <si>
    <t>Subdirección de Aprovechamiento</t>
  </si>
  <si>
    <t>Subdirección de Asuntos Legales</t>
  </si>
  <si>
    <t>Subdirección de Disposición Final de Residuos Solidos</t>
  </si>
  <si>
    <t>Subdirección de Servicios Funerarios y Alumbrado Público</t>
  </si>
  <si>
    <t>Subdirección Recolección, Barrido y Limpieza</t>
  </si>
  <si>
    <t>Totales</t>
  </si>
  <si>
    <t>•	Plan Institucional de Archivos de la Entidad -PINAR</t>
  </si>
  <si>
    <t>ODS APLICABLE</t>
  </si>
  <si>
    <t>OBJETIVOS ESTRATEGICOS PLAN DE DESARROLLO</t>
  </si>
  <si>
    <t>PROGRAMA  PLAN DE DESARROLLO</t>
  </si>
  <si>
    <t>ACTIVIDADES PROYECTO DE INVERSION.</t>
  </si>
  <si>
    <t xml:space="preserve"> METAS  PROYECTO DE INVERSION.</t>
  </si>
  <si>
    <t>OBJETIVO ESTRATÉGICO</t>
  </si>
  <si>
    <t>Actividad principal</t>
  </si>
  <si>
    <t xml:space="preserve">FRECUENCIA DE ACTIVIDAD </t>
  </si>
  <si>
    <t>Responsables</t>
  </si>
  <si>
    <t>Indicador</t>
  </si>
  <si>
    <t>Producto o entregable</t>
  </si>
  <si>
    <t>Total programado (porcentaje)</t>
  </si>
  <si>
    <t>Programación y seguimiento de actividades</t>
  </si>
  <si>
    <t xml:space="preserve">Nivel de cumplimiento </t>
  </si>
  <si>
    <t>Relación de solicitud de  modificación</t>
  </si>
  <si>
    <t>Seguimiento Tercera Línea de Defensa</t>
  </si>
  <si>
    <t>Ejecutado acumulado</t>
  </si>
  <si>
    <t>Ejecutado acumulado %</t>
  </si>
  <si>
    <t>FEBRERO</t>
  </si>
  <si>
    <t>MARZO</t>
  </si>
  <si>
    <t>ABRIL</t>
  </si>
  <si>
    <t>MAYO</t>
  </si>
  <si>
    <t>JUNIO</t>
  </si>
  <si>
    <t>JULIO</t>
  </si>
  <si>
    <t>AGOSTO</t>
  </si>
  <si>
    <t>SEPTIEMBRE</t>
  </si>
  <si>
    <t>OCTUBRE</t>
  </si>
  <si>
    <t>NOVIEMBRE</t>
  </si>
  <si>
    <t>DICIEMBRE</t>
  </si>
  <si>
    <t>Programado mes</t>
  </si>
  <si>
    <t>Programado mes %</t>
  </si>
  <si>
    <t xml:space="preserve">Ejecutado mes </t>
  </si>
  <si>
    <t>Ejecutado mes %</t>
  </si>
  <si>
    <t>Análisis cualitativo (Logros, dificultades y avance del presupuesto)</t>
  </si>
  <si>
    <t xml:space="preserve">Evidencias  </t>
  </si>
  <si>
    <t>8. Promover el crecimiento económico sostenido, inclusivo y sostenible, el empleo pleno y productivo y el trabajo decente para todos</t>
  </si>
  <si>
    <t>5. Bogotá confía en su gobierno</t>
  </si>
  <si>
    <t>5.33. Fortalecimiento institucional para un gobierno confiable</t>
  </si>
  <si>
    <t>2292 Fortalecer el 100% de la capacidad de gestión de las entidades del Sector Hábitat que promueva la innovación gubernamental la eficiencia administrativa y operativa como generadores de confianza ciudadana (Secretaría de Hábitat CVP Renobo UAESP)</t>
  </si>
  <si>
    <t>8228 Fortalecimiento de los procesos de planificación y gestión de la UAESP Bogotá D.C.</t>
  </si>
  <si>
    <t>2- Fortalecimiento del 100% de los procesos de apoyo con actividades priorizadas y efectivas.</t>
  </si>
  <si>
    <t xml:space="preserve">Desarrollo del Capital Humano y Gestión del Conocimiento Institucional </t>
  </si>
  <si>
    <t>Actualizar el Plan Institucional de Archivos (PINAR) para la vigencia 2026 – 2028</t>
  </si>
  <si>
    <t xml:space="preserve">SAF – Gestión Documental </t>
  </si>
  <si>
    <t xml:space="preserve">Plan Actualizado </t>
  </si>
  <si>
    <t xml:space="preserve">Documento del Plan Institucional de Archivos Actualizado </t>
  </si>
  <si>
    <t>Aprobar por el CIGD y publicar el Plan Institucional de Archivos (PINAR)</t>
  </si>
  <si>
    <t xml:space="preserve">Plan Aprobado y Publicado </t>
  </si>
  <si>
    <t>Acta de Aprobación del PINAR y Evidencia de Publicación</t>
  </si>
  <si>
    <t xml:space="preserve">Actualizar las 12 Tablas de Retención Documental - TRD y sus componentes </t>
  </si>
  <si>
    <t xml:space="preserve"> 12 Tablas Actualizadas </t>
  </si>
  <si>
    <t xml:space="preserve"> Tablas de Retencion Documental </t>
  </si>
  <si>
    <t xml:space="preserve">Aprobar por el CIGD las Tablas de Retención Documental - TRD 2da Versión </t>
  </si>
  <si>
    <t xml:space="preserve">Tablas Aprobadas </t>
  </si>
  <si>
    <t xml:space="preserve">Acta de Aprobacion </t>
  </si>
  <si>
    <t xml:space="preserve">Realizar seguimientos a cada una de las dependencias de la UAESP sobre la organización de los archivos de gestión. </t>
  </si>
  <si>
    <t xml:space="preserve">Seguimiento a la organización de los archivos de gestión 
=Numero de seguimientos realizados/ Numero de seguimientos programados </t>
  </si>
  <si>
    <t xml:space="preserve">Actas de seguimiento por cada una de las dependencias </t>
  </si>
  <si>
    <t>Total</t>
  </si>
  <si>
    <t xml:space="preserve">Total </t>
  </si>
  <si>
    <t>ODS</t>
  </si>
  <si>
    <t>Objetivo estrategico PDD</t>
  </si>
  <si>
    <t>Programa PDD</t>
  </si>
  <si>
    <t>Metas PDD</t>
  </si>
  <si>
    <t>Proyecto inversión</t>
  </si>
  <si>
    <t>Meta PI</t>
  </si>
  <si>
    <t xml:space="preserve">14-02-2025: No se programan actividades en el mes correspondiente </t>
  </si>
  <si>
    <t xml:space="preserve">09-10-2025: No se programaron actividades </t>
  </si>
  <si>
    <t xml:space="preserve">20-11-2025: No se programaron actividades para el respectivo mes </t>
  </si>
  <si>
    <t>6. Garantizar la disponibilidad y la gestión sostenible del agua y el saneamiento para todos</t>
  </si>
  <si>
    <t xml:space="preserve">1. Bogotá  avanza en seguridad </t>
  </si>
  <si>
    <t>1.05. Espacio público seguro e inclusivo</t>
  </si>
  <si>
    <t>1971 Realizar el 100% de las actividades para garantizar la prestación, modernización y actualización del servicio de alumbrado público</t>
  </si>
  <si>
    <t>8211 Fortalecimiento de la operación y de la prestación del servicio de Alumbrado Público en Bogotá D.C.</t>
  </si>
  <si>
    <t>1- Implementar el 100% de las acciones orientadas al mejoramiento y modernización en la prestación del servicio de alumbrado público.</t>
  </si>
  <si>
    <t>4. Bogotá ordena su territorio y avanza en su acción climática, justicia ambiental e integración</t>
  </si>
  <si>
    <t>4.25. Aumento de la resiliencia al cambio climático y reduccion de la vulnerabilidad</t>
  </si>
  <si>
    <t xml:space="preserve">2178  Desarrollar 100 capacitaciones de emprendimiento y economía circular, en coordinación con la UAESP, dirigidas a la población recicladora en aras de incentivar el desarrollo económico, la productividad, la inclusión al empleo formal y el adecuado uso del espacio público, en cumplimiento con lo dispuesto en el decreto 203 de 2022.
Para el cumplimiento de esta meta la UAESP deberá caracterizar el 70% de la población recicladora </t>
  </si>
  <si>
    <t>8215 Fortalecimiento de la actividad de aprovechamiento en Bogotá D.C.</t>
  </si>
  <si>
    <t>1- Validar y depurar mediante 1 proceso de verificación, los registros de las bases de datos del RUOR, RURO y RUCA.</t>
  </si>
  <si>
    <t>11. Lograr que las ciudades y los asentamientos humanos sean inclusivos, seguros, resilientes y sostenibles</t>
  </si>
  <si>
    <t>4.29. Servicios publicos inclusivos y sostenibles</t>
  </si>
  <si>
    <t>2179  Desarrollar un proceso de verificación de las organizaciones de recicladores de oficio que ingresaron al RUOR de la UAESP en el periodo 2019 al 2024 para validar su condición de recicladores vulnerables sujetos a acciones afirmativas, de acuerdo con el marco jurídico establecido</t>
  </si>
  <si>
    <t>8218 Mejoramiento de la infraestructura y de los servicios de destino final en los cementerios públicos
distritales Bogotá D.C.</t>
  </si>
  <si>
    <t>2- Implementar el 100% de las acciones de formación para la población recicladora de oficio</t>
  </si>
  <si>
    <t>12. Garantizar modalidades de consumo y producción sostenibles</t>
  </si>
  <si>
    <t>2182  Impactar el 100% de las organizaciones de recicladores con capacitaciones sobre el código Nacional de Seguridad y Convivencia Ciudadana, que los capacite a sus miembros sobre los comportamientos contrarios relacionados con el reciclaje y manejo de residuos sólidos, y las garantías procesales que tienen en los procesos adelantados por autoridades de policía.</t>
  </si>
  <si>
    <t>8220 Implementación de un modelo de Gestión integral de residuos como garantía de saneamiento básico bajo un enfoque de economía circular Bogotá D.C.</t>
  </si>
  <si>
    <t>3- Realizar el 100% de la supervisión del servicio de aprovechamiento y el acompañamiento en territorio a las organizaciones de recicladores en Bogotá</t>
  </si>
  <si>
    <t>2185  Implementar un modelo de gestión integral de residuos sólidos en la prestación del servicio público de aseo que privilegie la economía circular.</t>
  </si>
  <si>
    <t>4- Implementar el 100% de las acciones orientadas al fortalecimiento de la actividad del reciclaje, las organizaciones, los recicladores de oficio y población carretera</t>
  </si>
  <si>
    <t>2187  Implementar un proyecto de tratamiento, aprovechamiento y valorización de residuos solidos que genere subproductos de energias limpias.</t>
  </si>
  <si>
    <t>8236 Implementación de estrategias integrales para la gestión de residuos sólidos de puntos críticos y de arrojo clandestino</t>
  </si>
  <si>
    <t>1- Aumentar 7.279 espacios la capacidad instalada y disponible de bóvedas, osarios y cenízaros de los cementerios distritales</t>
  </si>
  <si>
    <t>2193 Mantener el 100%   de la disposición final de los  residuos sólidos que ingresan al Parque de Innovación Doña Juana PIDJ.</t>
  </si>
  <si>
    <t>8237 Implementación y transformación del Relleno Sanitario Doña Juana hacia un parque Tecnológico en
manejo de residuos, Bogotá D.C.</t>
  </si>
  <si>
    <t>1- Implementar el 100% acciones orientas al mejoramiento en la prestación del servicio en los cementerios distritales</t>
  </si>
  <si>
    <t xml:space="preserve">2195 Realizar el acompañamiento al 100% de las organizaciones de recicladores que lo requieran y cumplan con la normativa vigente para promover su fortalecimiento.  </t>
  </si>
  <si>
    <t>1- Elaborar el 100% de los estudios técnicos necesarios para diseñar un esquema integral de prestación del servicio público de aseo garantizando áreas limpias, rutas selectivas de recolección y valorización.</t>
  </si>
  <si>
    <t>2244  Aumentar en 7.279 espacios la capacidad y la disponibilidad de las Bóvedas Osarios y Cenizarios -BOC de los cementerios propiedad del Distrito para garantizar la prestación del servicio.</t>
  </si>
  <si>
    <t>2- Hacer el 100% del seguimiento al esquema de prestación del servicio público de aseo.</t>
  </si>
  <si>
    <t>2252  Realizar el 100% de las intervenciones menores  priorizadas en el Cementerio Central.</t>
  </si>
  <si>
    <t>3- Actualizar 1 Plan de Gestión Integral de residuos sólidos y garantizar su seguimiento permanente.</t>
  </si>
  <si>
    <t>4- Implementar el 100% de las acciones tendientes a garantizar la calidad del servicio de aseo.</t>
  </si>
  <si>
    <t>1972  Reducir 100 puntos de arrojo clandestino de residuos sólidos, pasando de 700 a 600 puntos</t>
  </si>
  <si>
    <t>1- Fortalecimiento del 100% de los procesos estratégicos con actividades priorizadas y efectivas.</t>
  </si>
  <si>
    <t>3- Fortalecimiento del 100% del proceso de evaluacion con actividades priorizadas y efectivas.</t>
  </si>
  <si>
    <t>1- Implementar el 100% de las alternativas viabilizadas de control y eliminación de puntos críticos de arrojo clandestino.</t>
  </si>
  <si>
    <t xml:space="preserve">2- Diseñar e implementar cuatro (4) estrategia de información, comunicación y educación en cultura ciudadana en aseo. </t>
  </si>
  <si>
    <t>3- Atender el 100% de los puntos críticos y  arrojo clandestino en el Distrito Capital.</t>
  </si>
  <si>
    <t>4- Procesar o Disponer el 100% de los  residuos recolectados en los puntos críticos
y arrojo clandestino.</t>
  </si>
  <si>
    <t>1- Aumentar un 20% los residuos valorizados, equivalente a 1190 Toneladas de residuos tratados / día</t>
  </si>
  <si>
    <t>2- Implementar 1 plan de gestión social incluido en la licencia ambiental del Predio Doña Juana</t>
  </si>
  <si>
    <t>3- Ejecutar el 100% del plan de manejo ambiental</t>
  </si>
  <si>
    <t>•	Plan Anual de Provisión de Vacantes y Previsión de Recursos</t>
  </si>
  <si>
    <t>Desarrollo del Capital Humano y Gestión del Conocimiento Institucional</t>
  </si>
  <si>
    <t>Seguimiento al proceso de previsión de vacantes que corresponde para los cargos de la planta de personal de la UAESP.</t>
  </si>
  <si>
    <t>Proceso de Talento Humano</t>
  </si>
  <si>
    <t>Actividades realizadas/Actividades programadas*100</t>
  </si>
  <si>
    <t>Informe consolidado trimestral que se reporta mes a mes a la comisión de personal respecto a los cargos de la planta de personal de la UAESP.</t>
  </si>
  <si>
    <t>•	Plan Estratégico de Talento Humano</t>
  </si>
  <si>
    <t>Seguimiento al avance de los Planes aprobados del Proceso de Gestión de Talento Humano para la vigencia 2026</t>
  </si>
  <si>
    <t>Informe consiolidado que se reporta trimestralmente para el comité institucional de gestión y desempeño respecto a los Planes y programas de Talento Humano de la UAESP.</t>
  </si>
  <si>
    <t>Plan institucional de capacitación - PIC</t>
  </si>
  <si>
    <t xml:space="preserve">Fortalecer las competencias, habilidades y conocimientos en los servidores públicos y colaboradores de la UAESP a través de la ejecución del Plan Institucional de Capacitación 2025 - 2028, impactando su saber, su hacer y su ser desde los procesos de inducción, reinducción, entrenamiento en puesto de trabajo y capacitación, para agregar valor público a través de su profesionalización e identidad con la organización. 
  </t>
  </si>
  <si>
    <t>OBJETIVO PLAN DE DESARROLLO</t>
  </si>
  <si>
    <t>ACTIVIDADES PROYECTO DE INVERSION</t>
  </si>
  <si>
    <t>META ACTIVIDADES PROYECTO DE INVERSION</t>
  </si>
  <si>
    <t>RUTAS/ DIMENSIONES/ EJES TEMATICOS</t>
  </si>
  <si>
    <t>ACTIVIDAD PRINCIPAL</t>
  </si>
  <si>
    <t xml:space="preserve">2.1. Capacitar al 100% de los servidores públicos en diferentes temas de la entidad, logrando un puntaje igual o superior al 60% en las evaluaciones de conocimiento aplicadas posterior a la capacitación </t>
  </si>
  <si>
    <t>Lineamientos del PIC</t>
  </si>
  <si>
    <t>Formulación, publicación, normalización y regulación del PIC.</t>
  </si>
  <si>
    <t>Talento Humano</t>
  </si>
  <si>
    <r>
      <t>Actividades de regulación generadas</t>
    </r>
    <r>
      <rPr>
        <sz val="11"/>
        <color rgb="FF000000"/>
        <rFont val="Calibri"/>
        <family val="2"/>
      </rPr>
      <t xml:space="preserve">
Número de actividades de regulación realizadas/Número de actividades de regulación  programadas*100</t>
    </r>
  </si>
  <si>
    <t>(Plan Formulado y publicado, Acto administrativo de adopción, Documentación del SIG actualizada, actas regulatorias)</t>
  </si>
  <si>
    <t>Conocimiento organizacional</t>
  </si>
  <si>
    <t>Ejecución e implementación del PIC y fortalecimiento del conocimiento en servidores(as) públicos y contratistas.</t>
  </si>
  <si>
    <r>
      <rPr>
        <b/>
        <sz val="11"/>
        <color rgb="FF000000"/>
        <rFont val="Calibri"/>
        <family val="2"/>
      </rPr>
      <t xml:space="preserve">Seguimiento y ejecución al cronograma
</t>
    </r>
    <r>
      <rPr>
        <sz val="11"/>
        <color rgb="FF000000"/>
        <rFont val="Calibri"/>
        <family val="2"/>
      </rPr>
      <t>Actividades realizadas/Actividades programadas*100</t>
    </r>
  </si>
  <si>
    <t>(piezas comunicativas, registro visual y de asistencia, cronograma con y/o informes trimestrales)</t>
  </si>
  <si>
    <t>Creación de valor público</t>
  </si>
  <si>
    <t>Contratación de capacitación en temas especializados.</t>
  </si>
  <si>
    <r>
      <rPr>
        <b/>
        <sz val="11"/>
        <color rgb="FF000000"/>
        <rFont val="Calibri"/>
        <family val="2"/>
      </rPr>
      <t xml:space="preserve">Capacitación de alta calidad en el PIC
</t>
    </r>
    <r>
      <rPr>
        <sz val="11"/>
        <color rgb="FF000000"/>
        <rFont val="Calibri"/>
        <family val="2"/>
      </rPr>
      <t>Número de capacitaciones contratadas/ Número de capacitaciones a contratar programadas *100</t>
    </r>
  </si>
  <si>
    <t>(piezas comunicativas, registro visual , registros de inscripción y certificados de capacitación expedidos por el ente academico)</t>
  </si>
  <si>
    <t>Medición y seguimiento</t>
  </si>
  <si>
    <t>Informes consolidados de evaluación y seguimiento del PIC</t>
  </si>
  <si>
    <r>
      <rPr>
        <b/>
        <sz val="11"/>
        <color rgb="FF000000"/>
        <rFont val="Calibri"/>
        <family val="2"/>
      </rPr>
      <t xml:space="preserve">Ejecución y seguimiento al Cronograma
</t>
    </r>
    <r>
      <rPr>
        <sz val="11"/>
        <color rgb="FF000000"/>
        <rFont val="Calibri"/>
        <family val="2"/>
      </rPr>
      <t>Informes de seguimiento realizados /Informes  programados*100</t>
    </r>
  </si>
  <si>
    <t>Informes de seguimiento y evaluacion</t>
  </si>
  <si>
    <t>•	Plan de Bienestar Social e Incentivos</t>
  </si>
  <si>
    <t>ACTIVIDAD EJES TEMÁTICOS Y PROGRAMAS ANEXOS</t>
  </si>
  <si>
    <t>Lineamientos del PBSI Y prograas anexos</t>
  </si>
  <si>
    <t>Formulación, publicación y regulación del Plan de Bienestar Social e Incentivos.</t>
  </si>
  <si>
    <t>Bienestar en la UAESP</t>
  </si>
  <si>
    <t>Ejecución del Plan de Bienestar Social e Incentivos en la UAESP.</t>
  </si>
  <si>
    <t>Reconocimientos e Incentivos</t>
  </si>
  <si>
    <t>Numero  incentivos pecuniarios entregados</t>
  </si>
  <si>
    <r>
      <rPr>
        <b/>
        <sz val="11"/>
        <color rgb="FF000000"/>
        <rFont val="Calibri"/>
        <family val="2"/>
      </rPr>
      <t xml:space="preserve">Beneficiarios del Programa de incentivos pecuniarios 
</t>
    </r>
    <r>
      <rPr>
        <sz val="11"/>
        <color rgb="FF000000"/>
        <rFont val="Calibri"/>
        <family val="2"/>
      </rPr>
      <t>Número de beneficiarios de incentivos pecuniarios/ Número de servidores publicos de planta *100</t>
    </r>
  </si>
  <si>
    <t>(Actos administrativos)</t>
  </si>
  <si>
    <t>Informes consolidados de evaluación y seguimiento del Plan de Bienestar Social e Incentivos</t>
  </si>
  <si>
    <t>•	Sistema de Gestión y Seguridad de Salud en el Trabajo</t>
  </si>
  <si>
    <t xml:space="preserve">RUTAS/ DIMENSIONES/ </t>
  </si>
  <si>
    <t>EJES TEMATICOS</t>
  </si>
  <si>
    <t>2.4.2. Lograr una efectividad anual del 80% de los objetivos proyectados en el plan estratégico de talento humano.</t>
  </si>
  <si>
    <t>Sistema de Gestión de Seguridad y Salud en el Trabajo</t>
  </si>
  <si>
    <t xml:space="preserve">Salud física y mental </t>
  </si>
  <si>
    <t>Talento Humano 
Seguridad y Salud en el Trabajo</t>
  </si>
  <si>
    <t>Plan anual del SGSST 
Evidencia de ejecución (reigistros de asistencias, acta o informes)</t>
  </si>
  <si>
    <t xml:space="preserve">Seguridad en el trabajo </t>
  </si>
  <si>
    <t>SG SST</t>
  </si>
  <si>
    <t xml:space="preserve">SG SST / VIAL </t>
  </si>
  <si>
    <t>VIAL - PESV</t>
  </si>
  <si>
    <r>
      <rPr>
        <b/>
        <sz val="11"/>
        <color theme="1"/>
        <rFont val="Arial"/>
        <family val="2"/>
      </rPr>
      <t>PROGRAMA DE TRANSPARENCIA Y ÉTICA PÚBLICA</t>
    </r>
    <r>
      <rPr>
        <sz val="11"/>
        <color theme="1"/>
        <rFont val="Arial"/>
        <family val="2"/>
      </rPr>
      <t xml:space="preserve">
</t>
    </r>
  </si>
  <si>
    <t>Acciones estratégicas</t>
  </si>
  <si>
    <t>Componentes</t>
  </si>
  <si>
    <t>Subcomponente / procesos</t>
  </si>
  <si>
    <t>#</t>
  </si>
  <si>
    <t>Actividades</t>
  </si>
  <si>
    <t>Meta producto</t>
  </si>
  <si>
    <t>Responsable</t>
  </si>
  <si>
    <t>Fecha
programada</t>
  </si>
  <si>
    <t>TOTAL
PROGRAMADO</t>
  </si>
  <si>
    <t>TOTAL
PROGRAMADO
%</t>
  </si>
  <si>
    <t>TOTAL EJECUTADO</t>
  </si>
  <si>
    <t>TOTAL EJECUTADO
%</t>
  </si>
  <si>
    <t>Descripción del avance</t>
  </si>
  <si>
    <t>Administración de riesgos</t>
  </si>
  <si>
    <t>Gestión de riesgos para la integridad pública</t>
  </si>
  <si>
    <t>Política de Administración de Riesgos</t>
  </si>
  <si>
    <t>1.1</t>
  </si>
  <si>
    <t>Socializar la actualización de la política de administración de riesgos</t>
  </si>
  <si>
    <t>Campaña de socialización</t>
  </si>
  <si>
    <t>Direccionamiento Estratégico</t>
  </si>
  <si>
    <t>Monitoreo, revisión y seguimiento</t>
  </si>
  <si>
    <t>2.1</t>
  </si>
  <si>
    <t>Realizar seguimiento las matrices de riesgos</t>
  </si>
  <si>
    <t>3 reportes de seguimiento.</t>
  </si>
  <si>
    <t>Gestión de Evaluación y Mejora</t>
  </si>
  <si>
    <t>Gestión de riesgos de LA/ FT/ FP</t>
  </si>
  <si>
    <t>Construcción del plan de trabajo para adaptar y/o desarrollar la debida diligencia.</t>
  </si>
  <si>
    <t>3.1</t>
  </si>
  <si>
    <t>Formular el plan de trabajo para la implementación del Sistema de Gestión de Riesgos para la Integridad Pública SIGRIP y la debida diligencia en atención a la guía de administración de riesgos.</t>
  </si>
  <si>
    <t>1 plan formulado</t>
  </si>
  <si>
    <t>Gestión de Asuntos Legales
Talento Humano
Direccionamiento estratégico</t>
  </si>
  <si>
    <t>Canales de denuncia.</t>
  </si>
  <si>
    <t>Consulta y 
divulgación.</t>
  </si>
  <si>
    <t>4.1</t>
  </si>
  <si>
    <t>Medir la calidad del servicio prestado a través de los diferentes canales de atención.</t>
  </si>
  <si>
    <t>3 evaluaciones a través del mecanismo del cliente incógnito.</t>
  </si>
  <si>
    <t>4.2</t>
  </si>
  <si>
    <t>Realizar actividades de divulgación de los canales de atención.</t>
  </si>
  <si>
    <t>2 campañas: una interna y una externa de divulgación de canales.</t>
  </si>
  <si>
    <t>Debida diligencia</t>
  </si>
  <si>
    <t xml:space="preserve">Adecuación 
institucional 
para cumplir con 
la debida 
diligencia. </t>
  </si>
  <si>
    <t>5.1</t>
  </si>
  <si>
    <t>Realizar el Diagnóstico de necesidades de debida diligencia</t>
  </si>
  <si>
    <t>Documento diagnóstico</t>
  </si>
  <si>
    <t>Redes y articulación</t>
  </si>
  <si>
    <t>Redes internas</t>
  </si>
  <si>
    <t>Ciudadanía en la toma de decisiones públicas</t>
  </si>
  <si>
    <t>Desarrollar espacios locales de co creación para la formulación y ejecución de actividades en línea con la estrategia de cultura ciudadana de la entidad.</t>
  </si>
  <si>
    <t>5 actas de los espacios</t>
  </si>
  <si>
    <t>Participación ciudadana
Gestión del conocimiento y la innovación</t>
  </si>
  <si>
    <t>Redes externas</t>
  </si>
  <si>
    <t>Redes de innovación pública</t>
  </si>
  <si>
    <t>Participación en las Redes de innovación Pública de las entidades distritales</t>
  </si>
  <si>
    <t>Informe de participación en las redes de innovación por parte de la UAESP.</t>
  </si>
  <si>
    <t>Gestión del Conocimiento y la Innovación</t>
  </si>
  <si>
    <t>Modelo de Estado Abierto</t>
  </si>
  <si>
    <t>Acceso a la información pública y transparencia</t>
  </si>
  <si>
    <t>Lineamiento de transparencia activa.</t>
  </si>
  <si>
    <t>Publicación de información del micrositio de transparencia.</t>
  </si>
  <si>
    <t>4 reportes de publicación.</t>
  </si>
  <si>
    <t>Gestión de la Tecnología y la Información</t>
  </si>
  <si>
    <t>1.2</t>
  </si>
  <si>
    <t>Publicación de información contractual</t>
  </si>
  <si>
    <t>12 publicaciones de relación de contratación suscrita en el periodo.</t>
  </si>
  <si>
    <t>1.3</t>
  </si>
  <si>
    <t xml:space="preserve">Publicación trimestral procesos judiciales </t>
  </si>
  <si>
    <t>4 publicaciones procesos judiciales</t>
  </si>
  <si>
    <t>1.4</t>
  </si>
  <si>
    <t>Realizar revisión y actualización de la información publicada en el SUIT</t>
  </si>
  <si>
    <t>1 reporte de actualización.</t>
  </si>
  <si>
    <t>Lineamientos de transparencia pasiva.</t>
  </si>
  <si>
    <t>Elaborar y publicar informes de seguimiento sobre solicitudes de información pública recibidas en la Unidad.</t>
  </si>
  <si>
    <t>12 informes solicitud acceso a la información.</t>
  </si>
  <si>
    <t>2.2</t>
  </si>
  <si>
    <t>Identificar las necesidades de información que requiere conocer la ciudadanía frente a los servicios que garantiza la Unidad.</t>
  </si>
  <si>
    <t>2 informes de los resultados de las encuestas.</t>
  </si>
  <si>
    <t>2.3</t>
  </si>
  <si>
    <t>Socializar el rol del defensor ciudadano.</t>
  </si>
  <si>
    <t>2 campañas de divulgación de rol de defensor ciudadano</t>
  </si>
  <si>
    <t>Elaboración de instrumentos de gestión de información.</t>
  </si>
  <si>
    <t>Revisar y actualizar el registro de activos de información e índice de información clasificada y reservada.</t>
  </si>
  <si>
    <t>1 documento actualizado y publicado.</t>
  </si>
  <si>
    <t>3.2</t>
  </si>
  <si>
    <t>Actualizar el Esquema de Publicación de Información de la UAESP.</t>
  </si>
  <si>
    <t>39/05/2026</t>
  </si>
  <si>
    <t>Criterio diferencial de accesibilidad.</t>
  </si>
  <si>
    <t>Implementar los criterios de accesibilidad en el material audiovisual de la entidad</t>
  </si>
  <si>
    <t>2 reportes de criterios de accesibilidad en el desarrollo del material audiovisual</t>
  </si>
  <si>
    <t>Monitoreo de Acceso a la Información Pública.</t>
  </si>
  <si>
    <t>Monitoreo de publicaciones en medios de comunicación externa.</t>
  </si>
  <si>
    <t>4 reportes monitoreo de medios de comunicación externos</t>
  </si>
  <si>
    <t>5.2</t>
  </si>
  <si>
    <t>Monitoreo a la gestión de PQRS</t>
  </si>
  <si>
    <t>2 informes de seguimiento a la oportuna respuesta de los PQRS.</t>
  </si>
  <si>
    <t xml:space="preserve">Integridad pública y cultura de la legalidad </t>
  </si>
  <si>
    <t>Programas Gestión de Integridad</t>
  </si>
  <si>
    <t>6.1</t>
  </si>
  <si>
    <t>Ejecutar actividades del Programa de integridad</t>
  </si>
  <si>
    <t>4 informes de actividades ejecutadas.</t>
  </si>
  <si>
    <t>Gestión de Talento Humano</t>
  </si>
  <si>
    <t>Promoción de la integridad en las instituciones y grupos de interés</t>
  </si>
  <si>
    <t>7.1</t>
  </si>
  <si>
    <t>Fortalecer el conocimiento en temas de integridad, transparencia y políticas públicas asociadas.</t>
  </si>
  <si>
    <t xml:space="preserve">Reporte de jornadas de capacitación desarrolladas </t>
  </si>
  <si>
    <t>Análisis de la información de las denuncia de corrupción</t>
  </si>
  <si>
    <t>8.1</t>
  </si>
  <si>
    <t>Generar informe sobre las denuncias de corrupción</t>
  </si>
  <si>
    <t>2 informes de denuncias de corrupción</t>
  </si>
  <si>
    <t>Apertura de datos para los ciudadanos y grupos de interés</t>
  </si>
  <si>
    <t>9.1</t>
  </si>
  <si>
    <t>Medir el uso y aprovechamiento de los datos abiertos</t>
  </si>
  <si>
    <t>2 reportes de uso de datos</t>
  </si>
  <si>
    <t>9.2</t>
  </si>
  <si>
    <t>Fortalecer el conocimiento del visor de datos de la UAESP</t>
  </si>
  <si>
    <t>Estrategia de socialización del visor de datos de la UAESP</t>
  </si>
  <si>
    <t>Gestión del conocimiento y la innovación</t>
  </si>
  <si>
    <t>Estandarización de datos abiertos para intercambio de información.</t>
  </si>
  <si>
    <t>10.1</t>
  </si>
  <si>
    <t>Realizar seguimiento al intercambio de información de los diferentes observatorios distritales en los que participa la UAESP.</t>
  </si>
  <si>
    <t>2 actas de reunión</t>
  </si>
  <si>
    <t>Dialogo y corresponsabilidad</t>
  </si>
  <si>
    <t>Información de calidad y en lenguaje comprensible.</t>
  </si>
  <si>
    <t>11.1</t>
  </si>
  <si>
    <t>Espacios de diálogo con información de calidad y en lenguaje comprensible.</t>
  </si>
  <si>
    <t>7 metodologías por cada espacio de rendición de cuentas</t>
  </si>
  <si>
    <t>Diálogo de doble vía con la ciudadanía y sus organizaciones.</t>
  </si>
  <si>
    <t>12.1</t>
  </si>
  <si>
    <t>Desarrollo de los espacios de diálogo</t>
  </si>
  <si>
    <t>7 informes de rendición de cuentas</t>
  </si>
  <si>
    <t>Responsabilidad en la cultura de la rendición y petición de cuentas</t>
  </si>
  <si>
    <t>13.1</t>
  </si>
  <si>
    <t>Realizar sensibilización, capacitación o talleres con relación a temas de PC, REDEC y enfoques diferenciales a los colaboradores.</t>
  </si>
  <si>
    <t>1 reporte de capacitación (asistencia, video, memorias)</t>
  </si>
  <si>
    <t xml:space="preserve">31/03/2026
</t>
  </si>
  <si>
    <t>13.2</t>
  </si>
  <si>
    <t>Socializar los avances de la gestión de la entidad por medio de las TIC</t>
  </si>
  <si>
    <t>2 informes de campañas de socialización de la gestión de la entidad.</t>
  </si>
  <si>
    <t>Evaluación y retroalimentación a la gestión institucional</t>
  </si>
  <si>
    <t>14.1</t>
  </si>
  <si>
    <t>Realizar el informe de la ejecución de la estrategia de rendición de cuentas y gestión.</t>
  </si>
  <si>
    <t xml:space="preserve">1 informe estrategia de rendición de cuentas </t>
  </si>
  <si>
    <t>Rendición de cuentas focalizada</t>
  </si>
  <si>
    <t>15.1</t>
  </si>
  <si>
    <t>Actualizar la estrategia los grupos focalizados a quienes se dirige la rendición de cuentas.</t>
  </si>
  <si>
    <t>1 estrategia de rendición de cuentas Actualizada</t>
  </si>
  <si>
    <t>Iniciativas adicionales</t>
  </si>
  <si>
    <t>Racionalización de Trámites</t>
  </si>
  <si>
    <t>Estrategia de racionalización SUIT</t>
  </si>
  <si>
    <t>Seguimiento plataforma SUIT</t>
  </si>
  <si>
    <t>•	Plan de mantenimiento de las sedes administrativas</t>
  </si>
  <si>
    <t>1.5. Garantizar el cumplimiento de los objetivos de la Unidad con estándares de calidad, y con enfoque al cliente basado en riesgos</t>
  </si>
  <si>
    <t xml:space="preserve">1.5. Certificación de calidad bajo los estándares de la norma ISO 9001:2015  </t>
  </si>
  <si>
    <t>Realizar el mantenimiento Preventivo de las sedes administrativas de la entidad.</t>
  </si>
  <si>
    <t>Almacenista General-Apoyo Logístico</t>
  </si>
  <si>
    <t>Número de mantenimientos preventivos realizados/Número de mantenimientos preventivos a demanda</t>
  </si>
  <si>
    <t>*Actas
*informes
*Registro fotografico o
*Cronograma</t>
  </si>
  <si>
    <t>Realizar el mantenimiento Correctivo de las sedes administrativas de la entidad.</t>
  </si>
  <si>
    <t>Número de mantenimientos correctivos realizados/Número de mantenimientos correctivos a demanda</t>
  </si>
  <si>
    <t>•	Plan Estratégico de Tecnologías de la Información y las comunicaciones - PETI</t>
  </si>
  <si>
    <t xml:space="preserve">1. Fortalecimiento de los procesos de planificación y gestión de la UAESP: 
Optimizar la gestión institucional de la UAESP mediante el fortalecimiento de los procesos estratégicos, de apoyo y de evaluación, implementando herramientas alineadas con el Modelo Integrado de Planeación y Gestión (MIPG) para superar las debilidades y aprovechar las oportunidades de mejora identificadas. </t>
  </si>
  <si>
    <t>Ejecutar el portafolio de proyectos o iniciativas del PETI</t>
  </si>
  <si>
    <t>Oficina TIC</t>
  </si>
  <si>
    <t>Numero de proyectos o iniciativas desarrollados / Numero de proyectos o iniciativas aprobadas.</t>
  </si>
  <si>
    <t xml:space="preserve">Informe de ejecucion de proyectos o iniciativas
Portafolio de proyectos y/o iniciativas del PETI
</t>
  </si>
  <si>
    <t>•	Plan de Seguridad y Privacidad de la Información</t>
  </si>
  <si>
    <t>1. Fortalecimiento de los procesos de planificación y gestión de la UAESP</t>
  </si>
  <si>
    <t xml:space="preserve">1.4. Certificación de calidad bajo los estándares de la norma ISO 9001:2015  </t>
  </si>
  <si>
    <t>Elaborar y radicar en el SIG el procedimiento de inteligencia de amenazas.</t>
  </si>
  <si>
    <t>Procedimiento formalizado</t>
  </si>
  <si>
    <t>Procedimiento formal de inteligencia de amenazas de la seguridad.</t>
  </si>
  <si>
    <t>Elaborar y radicar en el SIG el procedimiento de gestión de nube.</t>
  </si>
  <si>
    <t>Procedimiento formal de gestión de nube.</t>
  </si>
  <si>
    <t>Actualizar el procedimiento GTI-PC-16 V2 Gestión de incidentes de seguridad de la información cumpliendo con lo solicitado en el control</t>
  </si>
  <si>
    <t>Procedimiento actualizado</t>
  </si>
  <si>
    <t>Procedimiento GTI-PC-16 V2 Gestión de incidentes de seguridad de la información actualizado</t>
  </si>
  <si>
    <t>Definir y formalizar el procedimiento de gestión de logs.</t>
  </si>
  <si>
    <t>Procedimiento formal sobre gestión de logs.</t>
  </si>
  <si>
    <t>Diseñar y aprobar el plan de pruebas de continuidad del negocio en lo que corresponde a la OTIC.</t>
  </si>
  <si>
    <t>Plan de pruebas aprobado</t>
  </si>
  <si>
    <t>Plan de pruebas de continuidad del negocio en lo que corresponde a la OTIC.</t>
  </si>
  <si>
    <t>Ejecutar las pruebas y documentar resultados, hallazgos y mejoras en lo que corresponde a la OTIC.</t>
  </si>
  <si>
    <t>Informe realizado</t>
  </si>
  <si>
    <t>Informe de ejecución del plan de pruebas en lo que corresponde a la OTIC.</t>
  </si>
  <si>
    <t>Actualizar el DRP-TI</t>
  </si>
  <si>
    <t>Documento actualizado</t>
  </si>
  <si>
    <t>DRP-TI Actualizado</t>
  </si>
  <si>
    <t>Radicar oficio a OAP solicitando evaluación/actualización del BCP.</t>
  </si>
  <si>
    <t>Documento enviado</t>
  </si>
  <si>
    <t>Documento que evidencie la solicitud a la OAP para que evalúen la pertinencia de actualizar el BCP de la entidad.</t>
  </si>
  <si>
    <t>Elaborar y formalizar el procedimiento PDP.</t>
  </si>
  <si>
    <t>Procedimiento elaborado</t>
  </si>
  <si>
    <t>Procedimiento de Protección de Datos Personales (PDP)</t>
  </si>
  <si>
    <t>Convocar comité/mesa técnica, revisar evidencias y levantar acta de verificación de estandares de seguridad.</t>
  </si>
  <si>
    <t>Acta emitida</t>
  </si>
  <si>
    <t>Acta comité donde se verifica el cumplimiento de los procedimientos
de las políticas y normas de seguridad.</t>
  </si>
  <si>
    <t>Enviar solicitud formal a RENOBO/Administración para acceso o autorización de cámaras.</t>
  </si>
  <si>
    <t>Solicitud enviada</t>
  </si>
  <si>
    <t>Solicitud formal para acceso a las cámaras del edificio o solicitud de autorización de las cámaras propiedad de la UAESP
Si se recibe autorización, su instalación</t>
  </si>
  <si>
    <t>Habilitar MFA en las cuentas definidas y generar informe de implementación.</t>
  </si>
  <si>
    <t>Informe de implementación del doble factor de autenticación en las cuentas que se determine sea necesario.</t>
  </si>
  <si>
    <t>Definir e implementar un plan de mantenimiento preventivo para la infraestructura tecnológica de la Entidad.</t>
  </si>
  <si>
    <t>Plan definido</t>
  </si>
  <si>
    <t>Plan de mantenimiento preventivo para la infraestructura tecnológica de la Entidad.</t>
  </si>
  <si>
    <t>Establecer lineamientos de borrado seguro y aplicarlos en bajas y reutilización.</t>
  </si>
  <si>
    <t>Procedimiento o lineamientos operativos para eliminación segura o borrado seguro en la reutilización de equipos de usuario final y servidores.</t>
  </si>
  <si>
    <t>Actualizar lineamientos y aplicar checklist de hardening; emitir informe de aplicación.</t>
  </si>
  <si>
    <t>Manual/Lineamientos actualizados</t>
  </si>
  <si>
    <t>Manuales o lineamientos actualizados e informe de aplicación</t>
  </si>
  <si>
    <t>Evaluar casos de uso y emitir informe de aplicabilidad de enmascaramiento/anonimización</t>
  </si>
  <si>
    <t>Informe de evaluación o revisión de en qué casos es aplicable el enmascaramiento de datos.</t>
  </si>
  <si>
    <t>Implementar políticas DLP, probar funcionamiento y documentar configuración.</t>
  </si>
  <si>
    <t>DLP Implementado</t>
  </si>
  <si>
    <t>DLP implementado y documentado</t>
  </si>
  <si>
    <t>Elaborar el plan de pruebas de penetración y presentarlo para aprobación.</t>
  </si>
  <si>
    <t>Plan aprobado</t>
  </si>
  <si>
    <t xml:space="preserve">Plan Aprobado </t>
  </si>
  <si>
    <t>Realizar autodiagnóstico MSPI</t>
  </si>
  <si>
    <t>Autodiagnostico realizado</t>
  </si>
  <si>
    <t>Autodiagnóstico MSPI actualizado</t>
  </si>
  <si>
    <t>Levantar la segmentación real y actualizar los diagramas de red con esa evidencia.</t>
  </si>
  <si>
    <t>Documento elaborado</t>
  </si>
  <si>
    <t>Diagramas de red evidenciando segmentación.</t>
  </si>
  <si>
    <t>•	Plan Institucional de Gestión Ambiental - PIGA</t>
  </si>
  <si>
    <t>1.4. Garantizar el cumplimiento de los objetivos de la Unidad con estándares de calidad, y con enfoque al cliente basado en riesgos</t>
  </si>
  <si>
    <t>Formular y reportar el plan de acción anual del Plan Institucional de Gestión Ambiental - PIGA ante la Secretaría Distrital de Ambiente.</t>
  </si>
  <si>
    <t>Equipo PIGA</t>
  </si>
  <si>
    <t>Plan de acción anual del PIGA formulado y reportado</t>
  </si>
  <si>
    <t>Plan de acción anual del PIGA formulado 
Certificado de reporte en la herramienta STORM de la SDA.</t>
  </si>
  <si>
    <t>Realizar el seguimiento a la ejecución del plan de acción del Plan Institucional de Gestión Ambiental- PIGA</t>
  </si>
  <si>
    <t>(Seguimientos realizados/seguimientos programados)*100</t>
  </si>
  <si>
    <t>Actas y la matriz de seguimiento al cumplimiento de las actividades del plan de acción, incluyendo el link para la consulta de evidencias.</t>
  </si>
  <si>
    <t>Elaborar el informe anual de gestión del Plan Institucional de Gestión Ambiental - PIGA</t>
  </si>
  <si>
    <t xml:space="preserve">Informe anual de gestión del PIGA	</t>
  </si>
  <si>
    <t>Informe anual de gestión del PIGA</t>
  </si>
  <si>
    <t>Consolidar y presentar el informe de seguimiento al Plan de Acción del PIGA, conforme al formulario electrónico Excel establecido por la Secretaría Distrital de Ambiente.</t>
  </si>
  <si>
    <t>(Informes de seguimiento al PIGA consolidados y presentados en el periodo / Informes de seguimiento al PIGA requeridos en el periodo)× 100</t>
  </si>
  <si>
    <t xml:space="preserve">Informe de seguimiento al plan de acción, diligenciado en el formulario electrónico Excel,
Certificado de reporte en la herramienta STORM de la SDA.
</t>
  </si>
  <si>
    <t>Preparar y diligenciar el informe de verificación solicitado por la Secretaría Distrital de Ambiente en el formato electrónico Excel.</t>
  </si>
  <si>
    <t>Informe de verificación</t>
  </si>
  <si>
    <t>Informe de verificación, diligenciado en el formulario electrónico Excel,
Certificado de reporte en la herramienta STORM de la SDA.</t>
  </si>
  <si>
    <t>Consolidar y presentar el informe institucional, conforme al formulario electrónico Excel establecido por la Secretaría Distrital de Ambiente.</t>
  </si>
  <si>
    <t>Informe institucional</t>
  </si>
  <si>
    <t>Informe institucional, diligenciado en el formulario electrónico Excel,
Certificado de reporte en la herramienta STORM de la SDA.</t>
  </si>
  <si>
    <t>Realizar el reporte anual de residuos peligrosos - RESPEL generados por la Entidad, ante el IDEAM.</t>
  </si>
  <si>
    <t>Reporte anual RESPEL</t>
  </si>
  <si>
    <t>Certificado generado por el IDEAM</t>
  </si>
  <si>
    <t>Actualizar anualmente el Plan de Gestión Integral de Residuos Peligrosos - PGIRESPEL de la Entidad.</t>
  </si>
  <si>
    <t>Plan de Gestión Integral de Residuos Peligrosos - PGIRESPEL institucional actualizado</t>
  </si>
  <si>
    <t>Plan de Gestión Integral de Residuos Peligrosos - PGIRESPEL de la Entidad.</t>
  </si>
  <si>
    <t>Realizar y presentar el informe anual de huella de carbono solicitado por la Secretaría Distrital de Ambiente.</t>
  </si>
  <si>
    <t>Informe institucional huella de carbono</t>
  </si>
  <si>
    <t>Documento Word Informe huella de carbono
Informe huella de carbono, diligenciado en el formulario electrónico Excel
Certificado de reporte en la herramienta STORM de la SDA.</t>
  </si>
  <si>
    <t>Elaborar y reportar el informe de productos plásticos de un solo uso requerido por la Secretaría Distrital de Ambiente.</t>
  </si>
  <si>
    <t>(Informes de plásticos de un solo uso elaborados y reportados en el periodo / Informes de plásticos de un solo uso requeridos en el periodo)×100</t>
  </si>
  <si>
    <t>Documento Word Informe plásticos de un solo uso
Informe plásticos de un solo uso, diligenciado en el formulario electrónico Excel,
Certificado de reporte en la herramienta STORM de la SDA.</t>
  </si>
  <si>
    <t>Elaborar el informe semestral de consumos de agua, energía y gas de las sedes concertadas de la Entidad.</t>
  </si>
  <si>
    <t>(Informes de consumo elaborados y presentados / Informes de consumos requeridos)×100</t>
  </si>
  <si>
    <t>Informe de consumos de agua, energía y gas</t>
  </si>
  <si>
    <t>•	Plan Integral de Movilidad Sostenible - PIMS</t>
  </si>
  <si>
    <t>Efectuar el segumiento a la ejecución del plan de acción del Plan Integral de Movilidad Sostenible - PIMS</t>
  </si>
  <si>
    <t>Equipo PIMS</t>
  </si>
  <si>
    <t>No se tiene presupuesto asignado</t>
  </si>
  <si>
    <t>Consolidar y presentar el informe anual de gestión del Plan Integral de Movilidad Sostenible - PIMS, conforme al formato definido por la Secretaría Distrital de Movilidad.</t>
  </si>
  <si>
    <t>Informe anual Plan Integral de Movilidad Sostenible - PIMS</t>
  </si>
  <si>
    <t>Informe anual Plan Integral de Movilidad Sostenible - PIMS, conforme al formato definido por la Secretaría Distrital de Movilidad.
Correo entrega del informe a la Secretaría de Movilidad</t>
  </si>
  <si>
    <t>•	Plan de Tratamiento de Riesgos de Seguridad y Privacidad de la información</t>
  </si>
  <si>
    <t>Revisar y actualizar los lineamientos para la gestión de riesgos, de ser necesario</t>
  </si>
  <si>
    <t xml:space="preserve">Documento aprobado o acta de reunión / Documento actualizado </t>
  </si>
  <si>
    <t>Política de administración del riesgo actualizada o acta de reunión de la pertinencia de la política.</t>
  </si>
  <si>
    <t>Sensibilizar la política de administración de riesgos.</t>
  </si>
  <si>
    <t xml:space="preserve">Sensibilización realizada / Sensibilización programada </t>
  </si>
  <si>
    <t>Actualizar la Declaración de Aplicabilidad (SOA).</t>
  </si>
  <si>
    <t xml:space="preserve">Documento aprobado / Documento actualizado </t>
  </si>
  <si>
    <t>Actualizar y Aprobar la Declaración de aplicabilidad (SOA), de acuerdo con los controles de seguridad establecidos en el Anexo A del estándar ISO/IEC</t>
  </si>
  <si>
    <t>Monitorear y Revisar controles de seguridad segunda línea de defensa.</t>
  </si>
  <si>
    <t>Informe de seguimiento segunda linea de defensa / 3 Seguimientos anuales</t>
  </si>
  <si>
    <t>Informe de revisión de riesgos y controles por parte de la segunda línea de defensa.</t>
  </si>
  <si>
    <t>Revisar y actualizar el plan de tratamiento de riesgos vigencia 2026</t>
  </si>
  <si>
    <t xml:space="preserve">Documento actualizado </t>
  </si>
  <si>
    <t>Comunicación Oficial del Plan de tratamiento enviado a la OAP para actualizar en la siguiente vigencia</t>
  </si>
  <si>
    <t>•	Plan de acción de participación Ciudadana</t>
  </si>
  <si>
    <t xml:space="preserve">Participación ciudadana: </t>
  </si>
  <si>
    <t>4.1. Adoptar e implementar el Modelo Distrital de Relacionamiento Integral con la Ciudadanía, para articular las acciones en cumplimiento de los lineamientos y normatividad de las políticas de gestión y desempeño que inciden en la relación con la ciudadanía; con el fin de fortalecer la toma de decisiones y el trabajo conjunto.</t>
  </si>
  <si>
    <t>Llevar al plan de acción de participación ciudadana las actividades a implementar del modelo de relacionamiento.</t>
  </si>
  <si>
    <t xml:space="preserve"> Plan de Acción Participación ciudadana con evidencia de las actividades del modelo de relacionamiento por cada una de las políticas que lo component</t>
  </si>
  <si>
    <t>Desarrollar la mesa de relacionamiento con la ciudadanía y participación para realizar seguimiento a las actividades del mismo.</t>
  </si>
  <si>
    <t xml:space="preserve">Mesas desarrolladas
N°mesas ejecutados / N° toral de mesas propuestos </t>
  </si>
  <si>
    <t>Actas del espacio</t>
  </si>
  <si>
    <t>2293 Fortalecer el 100% de la capacidad de gestión de las entidades del Sector Hábitat que promueva la innovación gubernamental la eficiencia administrativa y operativa como generadores de confianza ciudadana (Secretaría de Hábitat CVP Renobo UAESP)</t>
  </si>
  <si>
    <t>4.2. Fortalecer la participación ciudadana a través de la rendición de cuentas, garantizando la transparencia en la gestión de la entidad, mediante procesos claros y accesibles, que garanticen el acceso a la información pública y promuevan la confianza ciudadana en la administración de recursos y la toma de decisiones.</t>
  </si>
  <si>
    <t>Enviar lineamiento mediante memorando y en aplciación de la estrategia de rendición de cuentas al equipo territorial para que la rendición de cuentas se lleve al territorio, con el objetivo de incrementar los participantes.</t>
  </si>
  <si>
    <t>Memorando</t>
  </si>
  <si>
    <t>2294 Fortalecer el 100% de la capacidad de gestión de las entidades del Sector Hábitat que promueva la innovación gubernamental la eficiencia administrativa y operativa como generadores de confianza ciudadana (Secretaría de Hábitat CVP Renobo UAESP)</t>
  </si>
  <si>
    <t>8229 Fortalecimiento de los procesos de planificación y gestión de la UAESP Bogotá D.C.</t>
  </si>
  <si>
    <t>Capacitar al equipo territorial en el concepto de control social y aplicación del lineamiento para que adquieran las herramientas que permitan aplicar la rendición de cuentas como espacio permanente, con el objetivo de incrementar la población a la que se llega.</t>
  </si>
  <si>
    <t xml:space="preserve">Escenarios desarrollados
N°escenario ejecutados / N° total de escenarios propuestos </t>
  </si>
  <si>
    <t>•	Plan de Integridad</t>
  </si>
  <si>
    <t>2.4.1. Mejorar en 30% anual la satisfacción del personal frente a la gestión de los planes y programas de talento humano</t>
  </si>
  <si>
    <t>GESTIÓN DE LA INTEGRIDAD</t>
  </si>
  <si>
    <t>Formulación, publicación, normalización y regulación del Plan de Integridad.​</t>
  </si>
  <si>
    <t>Talento Humano - Gestores de integridad</t>
  </si>
  <si>
    <r>
      <rPr>
        <b/>
        <sz val="11"/>
        <color rgb="FF000000"/>
        <rFont val="Calibri"/>
        <family val="2"/>
      </rPr>
      <t xml:space="preserve">Actividades de regulación generadas
</t>
    </r>
    <r>
      <rPr>
        <sz val="11"/>
        <color rgb="FF000000"/>
        <rFont val="Calibri"/>
        <family val="2"/>
      </rPr>
      <t>Número de actividades de regulación realizadas/Número de actividades de regulación  programadas*100</t>
    </r>
  </si>
  <si>
    <t>(Plan Formulado y publicado, Actos administrativos, Documentación SIG asociada)</t>
  </si>
  <si>
    <t>Conformación y seguimiento al equipo de Gestores de Integridad. ​</t>
  </si>
  <si>
    <r>
      <rPr>
        <b/>
        <sz val="11"/>
        <color rgb="FF000000"/>
        <rFont val="Calibri"/>
        <family val="2"/>
      </rPr>
      <t xml:space="preserve">Actividades de equipo de gestores de integridad
</t>
    </r>
    <r>
      <rPr>
        <sz val="11"/>
        <color rgb="FF000000"/>
        <rFont val="Calibri"/>
        <family val="2"/>
      </rPr>
      <t>Número de actividades de equipo realizadas/Número de actividades de equipo  programadas*100</t>
    </r>
  </si>
  <si>
    <t>(Acto administrativo de nombramiento de gestores de integridad y Actas de reunión y seguimiento)</t>
  </si>
  <si>
    <t>CULTURA DE INTEGRIDAD Y ETICA EMPRESARIAL​</t>
  </si>
  <si>
    <t>Actividades definidas por el equipo de gestores de integridad para la gestión del Plan de integridad realizadas.</t>
  </si>
  <si>
    <t>INTEGRIDAD EN LAS INSTITUCIONES Y GRUPOS DE INTERES</t>
  </si>
  <si>
    <t>Estrategias interinstitucionales y relacionamiento con partes interesadas ejecutadas.​</t>
  </si>
  <si>
    <r>
      <rPr>
        <b/>
        <sz val="11"/>
        <color rgb="FF000000"/>
        <rFont val="Calibri"/>
        <family val="2"/>
      </rPr>
      <t xml:space="preserve">Actividades de articulación interintitucional
</t>
    </r>
    <r>
      <rPr>
        <sz val="11"/>
        <color rgb="FF000000"/>
        <rFont val="Calibri"/>
        <family val="2"/>
      </rPr>
      <t>Actividades interinstitucionales realizadas/Actividades interinstitucionales programadas*100</t>
    </r>
  </si>
  <si>
    <t>(piezas comunicativas, registro visual y de asistencia o informes)</t>
  </si>
  <si>
    <t>GESTION PREVENTIVA</t>
  </si>
  <si>
    <t xml:space="preserve">Actividades de prevención de conflictos de interés realizadas. </t>
  </si>
  <si>
    <r>
      <rPr>
        <b/>
        <sz val="11"/>
        <color rgb="FF000000"/>
        <rFont val="Calibri"/>
        <family val="2"/>
      </rPr>
      <t xml:space="preserve">Actividades de prevención
</t>
    </r>
    <r>
      <rPr>
        <sz val="11"/>
        <color rgb="FF000000"/>
        <rFont val="Calibri"/>
        <family val="2"/>
      </rPr>
      <t>Número de actividades realizadas/Número de actividades programadas*100</t>
    </r>
  </si>
  <si>
    <t>Actas de reunion y/o informes</t>
  </si>
  <si>
    <t xml:space="preserve">Campañas de prevención de la corrupción y promoción de la denuncia. </t>
  </si>
  <si>
    <r>
      <rPr>
        <b/>
        <sz val="11"/>
        <color rgb="FF000000"/>
        <rFont val="Calibri"/>
        <family val="2"/>
      </rPr>
      <t xml:space="preserve">Actividades de Campaña de prevención
</t>
    </r>
    <r>
      <rPr>
        <sz val="11"/>
        <color rgb="FF000000"/>
        <rFont val="Calibri"/>
        <family val="2"/>
      </rPr>
      <t>Número de actividades de campaña realizadas/Número de actividades de campaña programadas*100</t>
    </r>
  </si>
  <si>
    <t>​SEGUIMIENTO Y EVALUACIÓN</t>
  </si>
  <si>
    <t>Diagnósticos aplicados.​</t>
  </si>
  <si>
    <r>
      <rPr>
        <b/>
        <sz val="11"/>
        <color rgb="FF000000"/>
        <rFont val="Calibri"/>
        <family val="2"/>
      </rPr>
      <t xml:space="preserve">Diagnósticos aplicados 
</t>
    </r>
    <r>
      <rPr>
        <sz val="11"/>
        <color rgb="FF000000"/>
        <rFont val="Calibri"/>
        <family val="2"/>
      </rPr>
      <t>Numero de diagnosticos socializados / Número de diagnosticos programados *100</t>
    </r>
  </si>
  <si>
    <t>Piezas comunicativas, diagnosticos e Informes diagnosticos</t>
  </si>
  <si>
    <t xml:space="preserve"> Informes de seguimiento realizados.</t>
  </si>
  <si>
    <t>•	Plan estratégico de comunicaciones</t>
  </si>
  <si>
    <t>Aportar al aseguramiento y seguimiento de los lineamientos establecidos en el Plan Estratégico de Comunicaciones.</t>
  </si>
  <si>
    <t>OACRI</t>
  </si>
  <si>
    <t>Acciones ejecutadas en el plan de comunicaciones / Acciones programdas en el plan de comunicaciones * 100</t>
  </si>
  <si>
    <t>• Acta del Comité Primario mensual, elaborada conforme a los lineamientos establecidos en el procedimiento de la dependencia.
• Acta del Consejo de Redacción semanal, orientada a asegurar la coherencia y el cumplimiento de los objetivos de comunicación del área.
• Informe de piezas internas, evaluado bajo criterios de consistencia, pertinencia y calidad comunicativa institucional.
• Informe de piezas externas, revisado para asegurar el cumplimiento, la oportunidad y la alineación con los estándares y valores institucionales.
• Listado de capacitaciones dirigidas al director y subdirectores (frecuencia trimestral).
•Informe mensual de monitoreo de medios</t>
  </si>
  <si>
    <t>Evaluación del impacto del Plan de Comunicaciones, orientado a brindar una comunicación clara y precisa,</t>
  </si>
  <si>
    <t xml:space="preserve">N° de informes entregados / N° informes planeados </t>
  </si>
  <si>
    <t>• Matriz de seguimiento de acciones periodísticas, revisada y aprobada para garantizar su trazabilidad.</t>
  </si>
  <si>
    <t>•	Sistema Integrado de conservación documental</t>
  </si>
  <si>
    <t xml:space="preserve">Socializar el Sistema Integrado de Conservación – SIC y su implementación </t>
  </si>
  <si>
    <t xml:space="preserve">SIC Socializado </t>
  </si>
  <si>
    <t xml:space="preserve">Presentacion y lista de Asitencia </t>
  </si>
  <si>
    <t>Realizar seguimientos al SIC mediates los programas específicos que lo componen</t>
  </si>
  <si>
    <t xml:space="preserve">Seguimiento realizados/seguimientos programados </t>
  </si>
  <si>
    <t xml:space="preserve">Actas de Reunion </t>
  </si>
  <si>
    <t xml:space="preserve">Realizar la actualización de los procedimientos según las necesidades de la entidad y cambios normativos. </t>
  </si>
  <si>
    <t xml:space="preserve">Procedimiento actualizado </t>
  </si>
  <si>
    <t xml:space="preserve">PLAN DE AUDITORÍAS </t>
  </si>
  <si>
    <t>Ejecutar los trabajos de auditoría interna previstos y/o solicitados para la vigencia
Nota: El registro y el indicador es bimestral</t>
  </si>
  <si>
    <t xml:space="preserve">Informes de auditoria o seguimientos ejecutados / Informes de auditoria o seguimientos planificados * 100 </t>
  </si>
  <si>
    <t>Memorandos e informes de auditoria o archivos de seguimientos efectuados</t>
  </si>
  <si>
    <t>Generar alertas a la Alta Direccion de los resultados de la labor de aseguramiento</t>
  </si>
  <si>
    <t>Socialización de alertas ralizada/ Socialización de alertas programada*100</t>
  </si>
  <si>
    <t xml:space="preserve">Convocatoria al CICCI, acta de socialización,  </t>
  </si>
  <si>
    <t xml:space="preserve">Realizar Seguimiento a Mapas de Riesgos de la Entidad </t>
  </si>
  <si>
    <t xml:space="preserve">Seguimientos realizados / Seguimientos programados*100  </t>
  </si>
  <si>
    <t>Matriz de riesgos con el registro del seguimiento</t>
  </si>
  <si>
    <t>Realizar seguimiento a requerimientos de entes externos de control.</t>
  </si>
  <si>
    <t xml:space="preserve">Memorandos de seguimiento mensual </t>
  </si>
  <si>
    <t>Realizar actividades de fortalecimiento del enfoque a la prevención</t>
  </si>
  <si>
    <t xml:space="preserve">Actividades de prevención ejecutadas /Actividades de prevención programada*100 </t>
  </si>
  <si>
    <t>Piezas comunicativas y Matriz de seguimiento al PMI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</si>
</sst>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quot;$&quot;\ * #,##0.00_-;\-&quot;$&quot;\ * #,##0.00_-;_-&quot;$&quot;\ * &quot;-&quot;??_-;_-@_-"/>
    <numFmt numFmtId="165" formatCode="0.0%"/>
    <numFmt numFmtId="166" formatCode="_-&quot;$&quot;\ * #,##0_-;\-&quot;$&quot;\ * #,##0_-;_-&quot;$&quot;\ * &quot;-&quot;??_-;_-@_-"/>
    <numFmt numFmtId="167" formatCode="0;[Red]0"/>
  </numFmts>
  <fonts count="54">
    <font>
      <sz val="11"/>
      <color theme="1"/>
      <name val="Calibri"/>
      <family val="2"/>
      <scheme val="minor"/>
    </font>
    <font>
      <b/>
      <sz val="11"/>
      <color theme="1"/>
      <name val="Calibri"/>
      <family val="2"/>
      <scheme val="minor"/>
    </font>
    <font>
      <u/>
      <sz val="11"/>
      <color theme="10"/>
      <name val="Calibri"/>
      <family val="2"/>
      <scheme val="minor"/>
    </font>
    <font>
      <b/>
      <sz val="9"/>
      <color indexed="81"/>
      <name val="Tahoma"/>
      <family val="2"/>
    </font>
    <font>
      <b/>
      <sz val="11"/>
      <name val="Calibri"/>
      <family val="2"/>
      <scheme val="minor"/>
    </font>
    <font>
      <sz val="12"/>
      <color theme="1"/>
      <name val="Arial"/>
      <family val="2"/>
    </font>
    <font>
      <sz val="11"/>
      <color theme="1"/>
      <name val="Arial"/>
      <family val="2"/>
    </font>
    <font>
      <sz val="11"/>
      <color theme="1"/>
      <name val="Calibri"/>
      <family val="2"/>
      <scheme val="minor"/>
    </font>
    <font>
      <sz val="9"/>
      <color indexed="81"/>
      <name val="Tahoma"/>
      <family val="2"/>
    </font>
    <font>
      <b/>
      <sz val="10"/>
      <color indexed="81"/>
      <name val="Tahoma"/>
      <family val="2"/>
    </font>
    <font>
      <b/>
      <sz val="10"/>
      <color theme="1"/>
      <name val="Tahoma"/>
      <family val="2"/>
    </font>
    <font>
      <sz val="10"/>
      <name val="Tahoma"/>
      <family val="2"/>
    </font>
    <font>
      <sz val="10"/>
      <color rgb="FF000000"/>
      <name val="Tahoma"/>
      <family val="2"/>
    </font>
    <font>
      <sz val="10"/>
      <color theme="1"/>
      <name val="Arial"/>
      <family val="2"/>
    </font>
    <font>
      <sz val="10"/>
      <name val="Arial"/>
      <family val="2"/>
    </font>
    <font>
      <b/>
      <sz val="10"/>
      <color theme="1"/>
      <name val="Arial"/>
      <family val="2"/>
    </font>
    <font>
      <sz val="11"/>
      <color rgb="FF000000"/>
      <name val="Calibri"/>
      <family val="2"/>
      <scheme val="minor"/>
    </font>
    <font>
      <b/>
      <sz val="12"/>
      <color theme="1"/>
      <name val="Arial"/>
      <family val="2"/>
    </font>
    <font>
      <b/>
      <sz val="12"/>
      <name val="Arial"/>
      <family val="2"/>
    </font>
    <font>
      <b/>
      <sz val="12"/>
      <color rgb="FF000000"/>
      <name val="Arial"/>
      <family val="2"/>
    </font>
    <font>
      <sz val="12"/>
      <name val="Arial"/>
      <family val="2"/>
    </font>
    <font>
      <b/>
      <i/>
      <sz val="12"/>
      <color theme="1"/>
      <name val="Arial"/>
      <family val="2"/>
    </font>
    <font>
      <u/>
      <sz val="12"/>
      <color theme="10"/>
      <name val="Arial"/>
      <family val="2"/>
    </font>
    <font>
      <sz val="12"/>
      <color rgb="FF000000"/>
      <name val="Arial"/>
      <family val="2"/>
    </font>
    <font>
      <sz val="11"/>
      <name val="Calibri"/>
      <family val="2"/>
    </font>
    <font>
      <sz val="8"/>
      <name val="Calibri"/>
      <family val="2"/>
      <scheme val="minor"/>
    </font>
    <font>
      <sz val="11"/>
      <color theme="1"/>
      <name val="Calibri"/>
      <family val="2"/>
    </font>
    <font>
      <sz val="11"/>
      <color rgb="FF000000"/>
      <name val="Calibri"/>
      <family val="2"/>
    </font>
    <font>
      <sz val="10"/>
      <color rgb="FF000000"/>
      <name val="Candara"/>
      <family val="2"/>
    </font>
    <font>
      <sz val="11"/>
      <name val="Arial"/>
      <family val="2"/>
    </font>
    <font>
      <sz val="11"/>
      <color rgb="FF000000"/>
      <name val="Arial"/>
      <family val="2"/>
    </font>
    <font>
      <b/>
      <sz val="11"/>
      <color rgb="FF000000"/>
      <name val="Calibri"/>
      <family val="2"/>
      <scheme val="minor"/>
    </font>
    <font>
      <b/>
      <sz val="10"/>
      <color theme="1"/>
      <name val="Calibri"/>
      <family val="2"/>
      <scheme val="minor"/>
    </font>
    <font>
      <sz val="10"/>
      <color rgb="FF000000"/>
      <name val="Calibri"/>
      <family val="2"/>
      <scheme val="minor"/>
    </font>
    <font>
      <sz val="10"/>
      <color theme="1"/>
      <name val="Calibri"/>
      <family val="2"/>
      <scheme val="minor"/>
    </font>
    <font>
      <b/>
      <sz val="11"/>
      <color theme="1"/>
      <name val="Calibri "/>
    </font>
    <font>
      <sz val="11"/>
      <color theme="1"/>
      <name val="Arial"/>
      <family val="2"/>
    </font>
    <font>
      <sz val="12"/>
      <color theme="1"/>
      <name val="Angsana New"/>
      <family val="1"/>
      <charset val="222"/>
    </font>
    <font>
      <b/>
      <i/>
      <sz val="12"/>
      <color theme="1"/>
      <name val="Angsana New"/>
      <family val="1"/>
      <charset val="222"/>
    </font>
    <font>
      <u/>
      <sz val="12"/>
      <color theme="10"/>
      <name val="Angsana New"/>
      <family val="1"/>
      <charset val="222"/>
    </font>
    <font>
      <b/>
      <sz val="12"/>
      <color theme="1"/>
      <name val="Angsana New"/>
      <family val="1"/>
      <charset val="222"/>
    </font>
    <font>
      <sz val="12"/>
      <color rgb="FF000000"/>
      <name val="Angsana New"/>
      <family val="1"/>
      <charset val="222"/>
    </font>
    <font>
      <b/>
      <sz val="12"/>
      <color rgb="FF000000"/>
      <name val="Angsana New"/>
      <family val="1"/>
      <charset val="222"/>
    </font>
    <font>
      <b/>
      <sz val="11"/>
      <color theme="1"/>
      <name val="Arial"/>
      <family val="2"/>
    </font>
    <font>
      <b/>
      <sz val="11"/>
      <color rgb="FF000000"/>
      <name val="Arial"/>
      <family val="2"/>
    </font>
    <font>
      <sz val="12"/>
      <color theme="1"/>
      <name val="Arial "/>
    </font>
    <font>
      <b/>
      <i/>
      <sz val="12"/>
      <color theme="1"/>
      <name val="Arial "/>
    </font>
    <font>
      <b/>
      <sz val="12"/>
      <color theme="1"/>
      <name val="Arial "/>
    </font>
    <font>
      <sz val="12"/>
      <color rgb="FFFF0000"/>
      <name val="Arial "/>
    </font>
    <font>
      <b/>
      <sz val="12"/>
      <name val="Arial "/>
    </font>
    <font>
      <sz val="12"/>
      <name val="Arial "/>
    </font>
    <font>
      <sz val="12"/>
      <color rgb="FF000000"/>
      <name val="Arial "/>
    </font>
    <font>
      <b/>
      <sz val="11"/>
      <color rgb="FF000000"/>
      <name val="Calibri"/>
      <family val="2"/>
    </font>
    <font>
      <sz val="11"/>
      <color rgb="FF242424"/>
      <name val="Aptos Narrow"/>
      <family val="2"/>
    </font>
  </fonts>
  <fills count="23">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70AD47"/>
        <bgColor rgb="FF000000"/>
      </patternFill>
    </fill>
    <fill>
      <patternFill patternType="solid">
        <fgColor rgb="FFC6E0B4"/>
        <bgColor rgb="FF000000"/>
      </patternFill>
    </fill>
    <fill>
      <patternFill patternType="solid">
        <fgColor theme="2" tint="-0.249977111117893"/>
        <bgColor indexed="64"/>
      </patternFill>
    </fill>
    <fill>
      <patternFill patternType="solid">
        <fgColor theme="8" tint="0.59999389629810485"/>
        <bgColor indexed="64"/>
      </patternFill>
    </fill>
    <fill>
      <patternFill patternType="solid">
        <fgColor rgb="FFC6E0B4"/>
        <bgColor indexed="64"/>
      </patternFill>
    </fill>
    <fill>
      <patternFill patternType="solid">
        <fgColor rgb="FFFFFFFF"/>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F9933"/>
        <bgColor indexed="64"/>
      </patternFill>
    </fill>
    <fill>
      <patternFill patternType="solid">
        <fgColor rgb="FF33CC33"/>
        <bgColor indexed="64"/>
      </patternFill>
    </fill>
    <fill>
      <patternFill patternType="solid">
        <fgColor rgb="FF006600"/>
        <bgColor indexed="64"/>
      </patternFill>
    </fill>
    <fill>
      <patternFill patternType="solid">
        <fgColor rgb="FFFFFFFF"/>
        <bgColor rgb="FF000000"/>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6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indexed="64"/>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s>
  <cellStyleXfs count="9">
    <xf numFmtId="0" fontId="0" fillId="0" borderId="0"/>
    <xf numFmtId="9"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14" fillId="0" borderId="0"/>
    <xf numFmtId="0" fontId="2" fillId="0" borderId="0" applyNumberFormat="0" applyFill="0" applyBorder="0" applyAlignment="0" applyProtection="0"/>
    <xf numFmtId="0" fontId="2" fillId="0" borderId="0" applyNumberFormat="0" applyFill="0" applyBorder="0" applyAlignment="0" applyProtection="0"/>
    <xf numFmtId="43" fontId="7" fillId="0" borderId="0" applyFont="0" applyFill="0" applyBorder="0" applyAlignment="0" applyProtection="0"/>
  </cellStyleXfs>
  <cellXfs count="492">
    <xf numFmtId="0" fontId="0" fillId="0" borderId="0" xfId="0"/>
    <xf numFmtId="0" fontId="31" fillId="3" borderId="15" xfId="0" applyFont="1" applyFill="1" applyBorder="1" applyAlignment="1">
      <alignment horizontal="center" vertical="center" wrapText="1"/>
    </xf>
    <xf numFmtId="0" fontId="0" fillId="0" borderId="15" xfId="0" applyBorder="1" applyAlignment="1">
      <alignment horizontal="center" vertical="center"/>
    </xf>
    <xf numFmtId="0" fontId="11" fillId="0" borderId="22" xfId="0" applyFont="1" applyBorder="1" applyAlignment="1">
      <alignment vertical="center" wrapText="1"/>
    </xf>
    <xf numFmtId="9" fontId="12" fillId="9" borderId="22" xfId="0" applyNumberFormat="1" applyFont="1" applyFill="1" applyBorder="1" applyAlignment="1">
      <alignment vertical="center" wrapText="1"/>
    </xf>
    <xf numFmtId="0" fontId="11" fillId="0" borderId="15" xfId="0" applyFont="1" applyBorder="1" applyAlignment="1">
      <alignment vertical="center" wrapText="1"/>
    </xf>
    <xf numFmtId="0" fontId="1" fillId="0" borderId="15" xfId="0" applyFont="1" applyBorder="1" applyAlignment="1">
      <alignment horizontal="center" vertical="center"/>
    </xf>
    <xf numFmtId="0" fontId="11" fillId="0" borderId="12" xfId="0" applyFont="1" applyBorder="1" applyAlignment="1">
      <alignment horizontal="left" vertical="top" wrapText="1"/>
    </xf>
    <xf numFmtId="0" fontId="0" fillId="0" borderId="15" xfId="0" applyBorder="1" applyAlignment="1">
      <alignment wrapText="1"/>
    </xf>
    <xf numFmtId="0" fontId="10" fillId="0" borderId="15" xfId="0" applyFont="1" applyBorder="1" applyAlignment="1">
      <alignment horizontal="center" vertical="center"/>
    </xf>
    <xf numFmtId="0" fontId="0" fillId="0" borderId="15" xfId="0" applyBorder="1" applyAlignment="1">
      <alignment vertical="center"/>
    </xf>
    <xf numFmtId="0" fontId="0" fillId="0" borderId="15" xfId="0" applyBorder="1" applyAlignment="1">
      <alignment vertical="top" wrapText="1"/>
    </xf>
    <xf numFmtId="0" fontId="0" fillId="0" borderId="15" xfId="0" applyBorder="1" applyAlignment="1">
      <alignment horizontal="left" vertical="top" wrapText="1"/>
    </xf>
    <xf numFmtId="0" fontId="13" fillId="0" borderId="15" xfId="0" applyFont="1" applyBorder="1" applyAlignment="1">
      <alignment horizontal="left" vertical="center" wrapText="1"/>
    </xf>
    <xf numFmtId="0" fontId="14" fillId="0" borderId="15" xfId="0" applyFont="1" applyBorder="1" applyAlignment="1">
      <alignment horizontal="left" vertical="center" wrapText="1"/>
    </xf>
    <xf numFmtId="0" fontId="0" fillId="0" borderId="0" xfId="0" applyAlignment="1">
      <alignment horizontal="center" vertical="center"/>
    </xf>
    <xf numFmtId="0" fontId="0" fillId="0" borderId="15" xfId="0" applyBorder="1" applyAlignment="1">
      <alignment horizontal="justify" vertical="center" wrapText="1"/>
    </xf>
    <xf numFmtId="0" fontId="0" fillId="0" borderId="0" xfId="0" applyAlignment="1">
      <alignment horizontal="justify" vertical="center"/>
    </xf>
    <xf numFmtId="0" fontId="1" fillId="0" borderId="15" xfId="0" applyFont="1" applyBorder="1" applyAlignment="1">
      <alignment horizontal="center" vertical="center" wrapText="1"/>
    </xf>
    <xf numFmtId="0" fontId="4" fillId="0" borderId="15" xfId="0" applyFont="1" applyBorder="1" applyAlignment="1">
      <alignment horizontal="center" vertical="center" wrapText="1"/>
    </xf>
    <xf numFmtId="0" fontId="0" fillId="0" borderId="15" xfId="0" applyBorder="1"/>
    <xf numFmtId="0" fontId="13" fillId="0" borderId="12" xfId="0" applyFont="1" applyBorder="1" applyAlignment="1">
      <alignment horizontal="left" vertical="center" wrapText="1"/>
    </xf>
    <xf numFmtId="0" fontId="0" fillId="0" borderId="14" xfId="0" applyBorder="1" applyAlignment="1">
      <alignment horizontal="justify" vertical="center" wrapText="1"/>
    </xf>
    <xf numFmtId="0" fontId="0" fillId="0" borderId="14" xfId="0" applyBorder="1"/>
    <xf numFmtId="0" fontId="1" fillId="0" borderId="22" xfId="0" applyFont="1" applyBorder="1" applyAlignment="1">
      <alignment horizontal="center" vertical="center"/>
    </xf>
    <xf numFmtId="0" fontId="16" fillId="0" borderId="15" xfId="0" applyFont="1" applyBorder="1" applyAlignment="1">
      <alignment horizontal="justify" vertical="center" wrapText="1"/>
    </xf>
    <xf numFmtId="9" fontId="5" fillId="0" borderId="33" xfId="1" applyFont="1" applyBorder="1" applyAlignment="1" applyProtection="1">
      <alignment horizontal="center" vertical="center"/>
    </xf>
    <xf numFmtId="9" fontId="5" fillId="0" borderId="15" xfId="1" applyFont="1" applyBorder="1" applyAlignment="1" applyProtection="1">
      <alignment horizontal="center" vertical="center"/>
    </xf>
    <xf numFmtId="9" fontId="5" fillId="0" borderId="0" xfId="1" applyFont="1" applyAlignment="1" applyProtection="1">
      <alignment horizontal="center" vertical="center"/>
    </xf>
    <xf numFmtId="165" fontId="23" fillId="0" borderId="15" xfId="1" applyNumberFormat="1" applyFont="1" applyBorder="1" applyAlignment="1" applyProtection="1">
      <alignment horizontal="center" vertical="center" wrapText="1"/>
    </xf>
    <xf numFmtId="165" fontId="5" fillId="0" borderId="15" xfId="1" applyNumberFormat="1" applyFont="1" applyBorder="1" applyAlignment="1" applyProtection="1">
      <alignment horizontal="center" vertical="center"/>
    </xf>
    <xf numFmtId="9" fontId="5" fillId="0" borderId="8" xfId="1" applyFont="1" applyBorder="1" applyAlignment="1" applyProtection="1">
      <alignment horizontal="center" vertical="center" wrapText="1"/>
    </xf>
    <xf numFmtId="9" fontId="5" fillId="0" borderId="37" xfId="1" applyFont="1" applyBorder="1" applyAlignment="1" applyProtection="1">
      <alignment horizontal="center" vertical="center"/>
    </xf>
    <xf numFmtId="9" fontId="17" fillId="7" borderId="17" xfId="1" applyFont="1" applyFill="1" applyBorder="1" applyAlignment="1" applyProtection="1">
      <alignment horizontal="center" vertical="center" wrapText="1"/>
    </xf>
    <xf numFmtId="9" fontId="17" fillId="7" borderId="10" xfId="1" applyFont="1" applyFill="1" applyBorder="1" applyAlignment="1" applyProtection="1">
      <alignment horizontal="center" vertical="center" wrapText="1"/>
    </xf>
    <xf numFmtId="0" fontId="5" fillId="0" borderId="0" xfId="0" applyFont="1"/>
    <xf numFmtId="0" fontId="5" fillId="0" borderId="0" xfId="0" applyFont="1" applyAlignment="1">
      <alignment vertical="center"/>
    </xf>
    <xf numFmtId="0" fontId="18" fillId="0" borderId="17" xfId="0" applyFont="1" applyBorder="1" applyAlignment="1">
      <alignment horizontal="center" vertical="center" wrapText="1"/>
    </xf>
    <xf numFmtId="0" fontId="18" fillId="0" borderId="9" xfId="0" applyFont="1" applyBorder="1" applyAlignment="1">
      <alignment horizontal="center" vertical="center" wrapText="1"/>
    </xf>
    <xf numFmtId="0" fontId="19" fillId="3" borderId="1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19" fillId="6" borderId="17"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0" fillId="0" borderId="0" xfId="0" applyFont="1"/>
    <xf numFmtId="0" fontId="5" fillId="4" borderId="11"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24" fillId="0" borderId="15" xfId="0" applyFont="1" applyBorder="1" applyAlignment="1">
      <alignment horizontal="center" vertical="center" wrapText="1"/>
    </xf>
    <xf numFmtId="0" fontId="24" fillId="0" borderId="14" xfId="0" applyFont="1" applyBorder="1" applyAlignment="1">
      <alignment horizontal="center" vertical="center" wrapText="1"/>
    </xf>
    <xf numFmtId="0" fontId="5" fillId="8" borderId="11"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24" fillId="0" borderId="27" xfId="0" applyFont="1" applyBorder="1" applyAlignment="1">
      <alignment horizontal="center" vertical="center" wrapText="1"/>
    </xf>
    <xf numFmtId="0" fontId="24" fillId="0" borderId="39" xfId="0" applyFont="1" applyBorder="1" applyAlignment="1">
      <alignment horizontal="center" vertical="center" wrapText="1"/>
    </xf>
    <xf numFmtId="0" fontId="5" fillId="0" borderId="0" xfId="0" applyFont="1" applyAlignment="1">
      <alignment horizontal="center" vertical="center" wrapText="1"/>
    </xf>
    <xf numFmtId="0" fontId="5" fillId="4" borderId="20"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5" fillId="2" borderId="0" xfId="0" applyFont="1" applyFill="1"/>
    <xf numFmtId="0" fontId="21" fillId="2" borderId="0" xfId="0" applyFont="1" applyFill="1"/>
    <xf numFmtId="0" fontId="17" fillId="2" borderId="1" xfId="0" applyFont="1" applyFill="1" applyBorder="1" applyAlignment="1">
      <alignment horizontal="center" vertical="center"/>
    </xf>
    <xf numFmtId="0" fontId="5" fillId="2" borderId="0" xfId="0" applyFont="1" applyFill="1" applyAlignment="1">
      <alignment vertical="center"/>
    </xf>
    <xf numFmtId="0" fontId="5" fillId="2" borderId="15" xfId="0" applyFont="1" applyFill="1" applyBorder="1" applyAlignment="1">
      <alignment horizontal="center" vertical="center"/>
    </xf>
    <xf numFmtId="0" fontId="5" fillId="0" borderId="15" xfId="0" applyFont="1" applyBorder="1" applyAlignment="1">
      <alignment horizontal="center" vertical="center"/>
    </xf>
    <xf numFmtId="0" fontId="23" fillId="0" borderId="15" xfId="0" applyFont="1" applyBorder="1" applyAlignment="1">
      <alignment horizontal="center" vertical="center" wrapText="1"/>
    </xf>
    <xf numFmtId="0" fontId="5" fillId="0" borderId="15" xfId="0" applyFont="1" applyBorder="1"/>
    <xf numFmtId="0" fontId="5" fillId="0" borderId="38" xfId="0" applyFont="1" applyBorder="1" applyAlignment="1">
      <alignment horizontal="left" vertical="top" wrapText="1"/>
    </xf>
    <xf numFmtId="9" fontId="23" fillId="0" borderId="15" xfId="1" applyFont="1" applyBorder="1" applyAlignment="1" applyProtection="1">
      <alignment horizontal="center" vertical="center" wrapText="1"/>
    </xf>
    <xf numFmtId="0" fontId="17" fillId="2" borderId="0" xfId="0" applyFont="1" applyFill="1" applyAlignment="1">
      <alignment horizontal="center" vertical="center"/>
    </xf>
    <xf numFmtId="0" fontId="5" fillId="0" borderId="15" xfId="0" applyFont="1" applyBorder="1" applyAlignment="1">
      <alignment vertical="top" wrapText="1"/>
    </xf>
    <xf numFmtId="0" fontId="5" fillId="5" borderId="11" xfId="0" applyFont="1" applyFill="1" applyBorder="1" applyAlignment="1">
      <alignment vertical="center" wrapText="1"/>
    </xf>
    <xf numFmtId="0" fontId="5" fillId="2" borderId="15" xfId="0" applyFont="1" applyFill="1" applyBorder="1" applyAlignment="1" applyProtection="1">
      <alignment horizontal="center" vertical="center"/>
      <protection locked="0"/>
    </xf>
    <xf numFmtId="167" fontId="27" fillId="9" borderId="15" xfId="0" applyNumberFormat="1" applyFont="1" applyFill="1" applyBorder="1" applyAlignment="1">
      <alignment horizontal="justify" vertical="top" wrapText="1"/>
    </xf>
    <xf numFmtId="167" fontId="27" fillId="9" borderId="22" xfId="0" applyNumberFormat="1" applyFont="1" applyFill="1" applyBorder="1" applyAlignment="1">
      <alignment horizontal="justify" vertical="top" wrapText="1"/>
    </xf>
    <xf numFmtId="9" fontId="27" fillId="9" borderId="15" xfId="0" applyNumberFormat="1" applyFont="1" applyFill="1" applyBorder="1" applyAlignment="1">
      <alignment horizontal="justify" vertical="top" wrapText="1"/>
    </xf>
    <xf numFmtId="0" fontId="6" fillId="0" borderId="22" xfId="0" applyFont="1" applyBorder="1" applyAlignment="1">
      <alignment horizontal="justify" vertical="center" wrapText="1"/>
    </xf>
    <xf numFmtId="1" fontId="6" fillId="0" borderId="22" xfId="0" applyNumberFormat="1" applyFont="1" applyBorder="1" applyAlignment="1">
      <alignment horizontal="justify" vertical="center" wrapText="1"/>
    </xf>
    <xf numFmtId="0" fontId="28" fillId="0" borderId="15" xfId="0" applyFont="1" applyBorder="1" applyAlignment="1">
      <alignment horizontal="justify" vertical="center" wrapText="1"/>
    </xf>
    <xf numFmtId="0" fontId="24" fillId="0" borderId="15" xfId="0" applyFont="1" applyBorder="1" applyAlignment="1">
      <alignment horizontal="justify" vertical="top" wrapText="1"/>
    </xf>
    <xf numFmtId="0" fontId="29" fillId="0" borderId="22" xfId="5" applyFont="1" applyBorder="1" applyAlignment="1">
      <alignment vertical="top" wrapText="1"/>
    </xf>
    <xf numFmtId="0" fontId="24" fillId="0" borderId="22" xfId="0" applyFont="1" applyBorder="1" applyAlignment="1">
      <alignment horizontal="justify" vertical="top" wrapText="1"/>
    </xf>
    <xf numFmtId="0" fontId="29" fillId="0" borderId="15" xfId="5" applyFont="1" applyBorder="1" applyAlignment="1">
      <alignment vertical="top" wrapText="1"/>
    </xf>
    <xf numFmtId="0" fontId="29" fillId="0" borderId="22" xfId="5" applyFont="1" applyBorder="1" applyAlignment="1">
      <alignment horizontal="left" vertical="top" wrapText="1"/>
    </xf>
    <xf numFmtId="0" fontId="29" fillId="0" borderId="15" xfId="2" applyNumberFormat="1" applyFont="1" applyBorder="1" applyAlignment="1">
      <alignment vertical="top" wrapText="1"/>
    </xf>
    <xf numFmtId="0" fontId="26" fillId="0" borderId="22" xfId="0" applyFont="1" applyBorder="1" applyAlignment="1">
      <alignment horizontal="justify" vertical="top" wrapText="1"/>
    </xf>
    <xf numFmtId="0" fontId="6" fillId="0" borderId="15" xfId="0" applyFont="1" applyBorder="1" applyAlignment="1">
      <alignment vertical="top" wrapText="1"/>
    </xf>
    <xf numFmtId="0" fontId="24" fillId="0" borderId="15" xfId="0" applyFont="1" applyBorder="1" applyAlignment="1">
      <alignment horizontal="left" vertical="center" wrapText="1"/>
    </xf>
    <xf numFmtId="0" fontId="27" fillId="0" borderId="15" xfId="0" applyFont="1" applyBorder="1" applyAlignment="1">
      <alignment horizontal="left" vertical="center" wrapText="1"/>
    </xf>
    <xf numFmtId="0" fontId="26" fillId="0" borderId="15" xfId="0" applyFont="1" applyBorder="1" applyAlignment="1">
      <alignment horizontal="left" vertical="center" wrapText="1"/>
    </xf>
    <xf numFmtId="0" fontId="5" fillId="2" borderId="15" xfId="0" applyFont="1" applyFill="1" applyBorder="1"/>
    <xf numFmtId="0" fontId="24" fillId="2" borderId="31" xfId="0" applyFont="1" applyFill="1" applyBorder="1" applyAlignment="1">
      <alignment horizontal="center" vertical="center" wrapText="1"/>
    </xf>
    <xf numFmtId="0" fontId="19" fillId="6" borderId="15" xfId="0" applyFont="1" applyFill="1" applyBorder="1" applyAlignment="1">
      <alignment horizontal="center" vertical="center" wrapText="1"/>
    </xf>
    <xf numFmtId="165" fontId="5" fillId="0" borderId="31" xfId="1" applyNumberFormat="1" applyFont="1" applyBorder="1" applyAlignment="1" applyProtection="1">
      <alignment horizontal="center" vertical="center"/>
    </xf>
    <xf numFmtId="0" fontId="31" fillId="6" borderId="15" xfId="0" applyFont="1" applyFill="1" applyBorder="1" applyAlignment="1">
      <alignment horizontal="center" vertical="center" wrapText="1"/>
    </xf>
    <xf numFmtId="9" fontId="7" fillId="0" borderId="32" xfId="1" applyFont="1" applyBorder="1" applyAlignment="1" applyProtection="1">
      <alignment horizontal="center" vertical="center" wrapText="1"/>
    </xf>
    <xf numFmtId="0" fontId="24" fillId="2" borderId="15" xfId="0" applyFont="1" applyFill="1" applyBorder="1" applyAlignment="1">
      <alignment horizontal="justify" vertical="top" wrapText="1"/>
    </xf>
    <xf numFmtId="0" fontId="31" fillId="2" borderId="14" xfId="0" applyFont="1" applyFill="1" applyBorder="1" applyAlignment="1">
      <alignment horizontal="center" vertical="center" wrapText="1"/>
    </xf>
    <xf numFmtId="0" fontId="31" fillId="2" borderId="15" xfId="0" applyFont="1" applyFill="1" applyBorder="1" applyAlignment="1">
      <alignment horizontal="center" vertical="center" wrapText="1"/>
    </xf>
    <xf numFmtId="0" fontId="31" fillId="12" borderId="15" xfId="0" applyFont="1" applyFill="1" applyBorder="1" applyAlignment="1">
      <alignment horizontal="center" vertical="center" wrapText="1"/>
    </xf>
    <xf numFmtId="9" fontId="5" fillId="0" borderId="0" xfId="1" applyFont="1" applyBorder="1" applyAlignment="1" applyProtection="1">
      <alignment horizontal="center" vertical="center"/>
    </xf>
    <xf numFmtId="0" fontId="32" fillId="0" borderId="1" xfId="0" applyFont="1" applyBorder="1" applyAlignment="1">
      <alignment horizontal="center" vertical="center" wrapText="1"/>
    </xf>
    <xf numFmtId="0" fontId="32" fillId="0" borderId="4" xfId="0" applyFont="1" applyBorder="1" applyAlignment="1">
      <alignment horizontal="center" vertical="center" wrapText="1"/>
    </xf>
    <xf numFmtId="0" fontId="33" fillId="13" borderId="34" xfId="0" applyFont="1" applyFill="1" applyBorder="1" applyAlignment="1">
      <alignment horizontal="center" vertical="center" wrapText="1"/>
    </xf>
    <xf numFmtId="0" fontId="33" fillId="13" borderId="7" xfId="0" applyFont="1" applyFill="1" applyBorder="1" applyAlignment="1">
      <alignment horizontal="center" vertical="center" wrapText="1"/>
    </xf>
    <xf numFmtId="0" fontId="34" fillId="0" borderId="7" xfId="0" applyFont="1" applyBorder="1" applyAlignment="1">
      <alignment vertical="center" wrapText="1"/>
    </xf>
    <xf numFmtId="0" fontId="33" fillId="14" borderId="34" xfId="0" applyFont="1" applyFill="1" applyBorder="1" applyAlignment="1">
      <alignment horizontal="center" vertical="center" wrapText="1"/>
    </xf>
    <xf numFmtId="0" fontId="33" fillId="14" borderId="7" xfId="0" applyFont="1" applyFill="1" applyBorder="1" applyAlignment="1">
      <alignment horizontal="center" vertical="center" wrapText="1"/>
    </xf>
    <xf numFmtId="0" fontId="33" fillId="11" borderId="34" xfId="0" applyFont="1" applyFill="1" applyBorder="1" applyAlignment="1">
      <alignment horizontal="center" vertical="center" wrapText="1"/>
    </xf>
    <xf numFmtId="0" fontId="33" fillId="11" borderId="7" xfId="0" applyFont="1" applyFill="1" applyBorder="1" applyAlignment="1">
      <alignment horizontal="center" vertical="center" wrapText="1"/>
    </xf>
    <xf numFmtId="0" fontId="33" fillId="15" borderId="34" xfId="0" applyFont="1" applyFill="1" applyBorder="1" applyAlignment="1">
      <alignment horizontal="center" vertical="center" wrapText="1"/>
    </xf>
    <xf numFmtId="0" fontId="33" fillId="15" borderId="7" xfId="0" applyFont="1" applyFill="1" applyBorder="1" applyAlignment="1">
      <alignment horizontal="center" vertical="center" wrapText="1"/>
    </xf>
    <xf numFmtId="9" fontId="33" fillId="16" borderId="34" xfId="0" applyNumberFormat="1" applyFont="1" applyFill="1" applyBorder="1" applyAlignment="1">
      <alignment horizontal="center" vertical="center" wrapText="1"/>
    </xf>
    <xf numFmtId="0" fontId="33" fillId="16" borderId="7" xfId="0" applyFont="1" applyFill="1" applyBorder="1" applyAlignment="1">
      <alignment horizontal="center" vertical="center" wrapText="1"/>
    </xf>
    <xf numFmtId="0" fontId="35" fillId="4" borderId="8" xfId="0" applyFont="1" applyFill="1" applyBorder="1" applyAlignment="1">
      <alignment horizontal="center" vertical="center" wrapText="1"/>
    </xf>
    <xf numFmtId="0" fontId="35" fillId="4" borderId="11" xfId="0" applyFont="1" applyFill="1" applyBorder="1" applyAlignment="1">
      <alignment horizontal="center" vertical="center" wrapText="1"/>
    </xf>
    <xf numFmtId="0" fontId="35" fillId="5" borderId="11" xfId="0" applyFont="1" applyFill="1" applyBorder="1" applyAlignment="1">
      <alignment horizontal="center" vertical="center" wrapText="1"/>
    </xf>
    <xf numFmtId="0" fontId="35" fillId="5" borderId="11" xfId="0" applyFont="1" applyFill="1" applyBorder="1" applyAlignment="1">
      <alignment vertical="center" wrapText="1"/>
    </xf>
    <xf numFmtId="0" fontId="35" fillId="8" borderId="11" xfId="0" applyFont="1" applyFill="1" applyBorder="1" applyAlignment="1">
      <alignment horizontal="center" vertical="center" wrapText="1"/>
    </xf>
    <xf numFmtId="0" fontId="35" fillId="8" borderId="16" xfId="0" applyFont="1" applyFill="1" applyBorder="1" applyAlignment="1">
      <alignment horizontal="center" vertical="center" wrapText="1"/>
    </xf>
    <xf numFmtId="0" fontId="19" fillId="3" borderId="15" xfId="0" applyFont="1" applyFill="1" applyBorder="1" applyAlignment="1">
      <alignment horizontal="center" vertical="center" wrapText="1"/>
    </xf>
    <xf numFmtId="165" fontId="5" fillId="0" borderId="32" xfId="1" applyNumberFormat="1" applyFont="1" applyBorder="1" applyAlignment="1" applyProtection="1">
      <alignment horizontal="center" vertical="center"/>
    </xf>
    <xf numFmtId="165" fontId="5" fillId="0" borderId="14" xfId="1" applyNumberFormat="1" applyFont="1" applyBorder="1" applyAlignment="1" applyProtection="1">
      <alignment horizontal="center" vertical="center"/>
    </xf>
    <xf numFmtId="165" fontId="5" fillId="0" borderId="35" xfId="1" applyNumberFormat="1" applyFont="1" applyBorder="1" applyAlignment="1" applyProtection="1">
      <alignment horizontal="center" vertical="center"/>
    </xf>
    <xf numFmtId="9" fontId="5" fillId="0" borderId="4" xfId="1" applyFont="1" applyBorder="1" applyAlignment="1" applyProtection="1">
      <alignment horizontal="center" vertical="center"/>
    </xf>
    <xf numFmtId="0" fontId="19" fillId="3" borderId="15" xfId="0" applyFont="1" applyFill="1" applyBorder="1" applyAlignment="1">
      <alignment horizontal="center" vertical="center" textRotation="90" wrapText="1"/>
    </xf>
    <xf numFmtId="9" fontId="19" fillId="6" borderId="15" xfId="1" applyFont="1" applyFill="1" applyBorder="1" applyAlignment="1" applyProtection="1">
      <alignment horizontal="center" vertical="center" wrapText="1"/>
    </xf>
    <xf numFmtId="9" fontId="19" fillId="3" borderId="15" xfId="1" applyFont="1" applyFill="1" applyBorder="1" applyAlignment="1" applyProtection="1">
      <alignment horizontal="center" vertical="center" wrapText="1"/>
    </xf>
    <xf numFmtId="0" fontId="5" fillId="0" borderId="15" xfId="0" applyFont="1" applyBorder="1" applyAlignment="1">
      <alignment horizontal="center" vertical="center" wrapText="1"/>
    </xf>
    <xf numFmtId="9" fontId="5" fillId="2" borderId="15" xfId="0" applyNumberFormat="1" applyFont="1" applyFill="1" applyBorder="1" applyAlignment="1">
      <alignment horizontal="center" vertical="center"/>
    </xf>
    <xf numFmtId="0" fontId="5" fillId="0" borderId="15" xfId="0" applyFont="1" applyBorder="1" applyAlignment="1">
      <alignment horizontal="left" vertical="top" wrapText="1"/>
    </xf>
    <xf numFmtId="0" fontId="24" fillId="0" borderId="0" xfId="0" applyFont="1" applyAlignment="1">
      <alignment horizontal="center" vertical="center" wrapText="1"/>
    </xf>
    <xf numFmtId="0" fontId="24" fillId="0" borderId="0" xfId="0" applyFont="1" applyAlignment="1">
      <alignment wrapText="1"/>
    </xf>
    <xf numFmtId="0" fontId="30" fillId="0" borderId="15" xfId="0" applyFont="1" applyBorder="1" applyAlignment="1">
      <alignment horizontal="center" vertical="center" wrapText="1"/>
    </xf>
    <xf numFmtId="0" fontId="5" fillId="2" borderId="15" xfId="0" applyFont="1" applyFill="1" applyBorder="1" applyAlignment="1">
      <alignment horizontal="center" vertical="center" wrapText="1"/>
    </xf>
    <xf numFmtId="0" fontId="29" fillId="0" borderId="15" xfId="0" applyFont="1" applyBorder="1" applyAlignment="1">
      <alignment horizontal="center" vertical="center" wrapText="1"/>
    </xf>
    <xf numFmtId="0" fontId="6" fillId="2" borderId="0" xfId="0" applyFont="1" applyFill="1"/>
    <xf numFmtId="0" fontId="30" fillId="0" borderId="15" xfId="1" applyNumberFormat="1" applyFont="1" applyBorder="1" applyAlignment="1" applyProtection="1">
      <alignment horizontal="center" vertical="center" wrapText="1"/>
    </xf>
    <xf numFmtId="0" fontId="6" fillId="2" borderId="15" xfId="0" applyFont="1" applyFill="1" applyBorder="1" applyAlignment="1">
      <alignment horizontal="center"/>
    </xf>
    <xf numFmtId="9" fontId="6" fillId="2" borderId="15" xfId="1" applyFont="1" applyFill="1" applyBorder="1" applyAlignment="1">
      <alignment horizontal="center"/>
    </xf>
    <xf numFmtId="9" fontId="6" fillId="2" borderId="15" xfId="0" applyNumberFormat="1" applyFont="1" applyFill="1" applyBorder="1" applyAlignment="1">
      <alignment horizontal="center"/>
    </xf>
    <xf numFmtId="9" fontId="6" fillId="2" borderId="0" xfId="0" applyNumberFormat="1" applyFont="1" applyFill="1" applyAlignment="1">
      <alignment horizontal="center"/>
    </xf>
    <xf numFmtId="1" fontId="23" fillId="0" borderId="15" xfId="0" applyNumberFormat="1" applyFont="1" applyBorder="1" applyAlignment="1">
      <alignment horizontal="center" vertical="center" wrapText="1"/>
    </xf>
    <xf numFmtId="1" fontId="23" fillId="0" borderId="15" xfId="1" applyNumberFormat="1" applyFont="1" applyBorder="1" applyAlignment="1" applyProtection="1">
      <alignment horizontal="center" vertical="center" wrapText="1"/>
    </xf>
    <xf numFmtId="1" fontId="30" fillId="0" borderId="15" xfId="1" applyNumberFormat="1" applyFont="1" applyBorder="1" applyAlignment="1" applyProtection="1">
      <alignment horizontal="center" vertical="center" wrapText="1"/>
    </xf>
    <xf numFmtId="0" fontId="5" fillId="2" borderId="15" xfId="0" applyFont="1" applyFill="1" applyBorder="1" applyAlignment="1">
      <alignment wrapText="1"/>
    </xf>
    <xf numFmtId="0" fontId="20" fillId="0" borderId="15" xfId="0" applyFont="1" applyBorder="1" applyAlignment="1">
      <alignment horizontal="center" vertical="center" wrapText="1"/>
    </xf>
    <xf numFmtId="167" fontId="27" fillId="9" borderId="12" xfId="0" applyNumberFormat="1" applyFont="1" applyFill="1" applyBorder="1" applyAlignment="1">
      <alignment horizontal="justify" vertical="top" wrapText="1"/>
    </xf>
    <xf numFmtId="167" fontId="27" fillId="9" borderId="42" xfId="0" applyNumberFormat="1" applyFont="1" applyFill="1" applyBorder="1" applyAlignment="1">
      <alignment horizontal="justify" vertical="top" wrapText="1"/>
    </xf>
    <xf numFmtId="0" fontId="6" fillId="0" borderId="40" xfId="0" applyFont="1" applyBorder="1" applyAlignment="1">
      <alignment horizontal="justify" vertical="center" wrapText="1"/>
    </xf>
    <xf numFmtId="1" fontId="6" fillId="0" borderId="40" xfId="0" applyNumberFormat="1" applyFont="1" applyBorder="1" applyAlignment="1">
      <alignment horizontal="justify" vertical="center" wrapText="1"/>
    </xf>
    <xf numFmtId="0" fontId="6" fillId="0" borderId="15" xfId="0" applyFont="1" applyBorder="1" applyAlignment="1">
      <alignment horizontal="justify" vertical="center" wrapText="1"/>
    </xf>
    <xf numFmtId="1" fontId="6" fillId="0" borderId="15" xfId="0" applyNumberFormat="1" applyFont="1" applyBorder="1" applyAlignment="1">
      <alignment horizontal="justify" vertical="center" wrapText="1"/>
    </xf>
    <xf numFmtId="0" fontId="5" fillId="2" borderId="15" xfId="0" applyFont="1" applyFill="1" applyBorder="1" applyAlignment="1">
      <alignment horizontal="left" vertical="top" wrapText="1"/>
    </xf>
    <xf numFmtId="0" fontId="5" fillId="2" borderId="15" xfId="0" applyFont="1" applyFill="1" applyBorder="1" applyAlignment="1">
      <alignment horizontal="center"/>
    </xf>
    <xf numFmtId="0" fontId="5" fillId="0" borderId="43" xfId="0" applyFont="1" applyBorder="1"/>
    <xf numFmtId="0" fontId="5" fillId="0" borderId="19" xfId="0" applyFont="1" applyBorder="1"/>
    <xf numFmtId="165" fontId="5" fillId="0" borderId="40" xfId="1" applyNumberFormat="1" applyFont="1" applyBorder="1" applyAlignment="1" applyProtection="1">
      <alignment horizontal="center" vertical="center"/>
    </xf>
    <xf numFmtId="0" fontId="5" fillId="0" borderId="41" xfId="0" applyFont="1" applyBorder="1"/>
    <xf numFmtId="0" fontId="27" fillId="0" borderId="15" xfId="0" applyFont="1" applyBorder="1" applyAlignment="1">
      <alignment horizontal="center" vertical="center" wrapText="1"/>
    </xf>
    <xf numFmtId="9" fontId="6" fillId="2" borderId="15" xfId="1" applyFont="1" applyFill="1" applyBorder="1" applyAlignment="1" applyProtection="1">
      <alignment horizontal="center"/>
    </xf>
    <xf numFmtId="0" fontId="29" fillId="0" borderId="15" xfId="2" applyNumberFormat="1" applyFont="1" applyBorder="1" applyAlignment="1" applyProtection="1">
      <alignment vertical="top" wrapText="1"/>
    </xf>
    <xf numFmtId="1" fontId="6" fillId="2" borderId="15" xfId="0" applyNumberFormat="1" applyFont="1" applyFill="1" applyBorder="1" applyAlignment="1">
      <alignment horizontal="center"/>
    </xf>
    <xf numFmtId="0" fontId="36" fillId="2" borderId="0" xfId="0" applyFont="1" applyFill="1"/>
    <xf numFmtId="1" fontId="23" fillId="0" borderId="15" xfId="0" applyNumberFormat="1" applyFont="1" applyBorder="1" applyAlignment="1" applyProtection="1">
      <alignment horizontal="center" vertical="center" wrapText="1"/>
      <protection locked="0"/>
    </xf>
    <xf numFmtId="0" fontId="23" fillId="0" borderId="15"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protection locked="0"/>
    </xf>
    <xf numFmtId="0" fontId="5" fillId="0" borderId="32" xfId="0" applyFont="1" applyBorder="1" applyAlignment="1">
      <alignment horizontal="left" vertical="top" wrapText="1"/>
    </xf>
    <xf numFmtId="0" fontId="30" fillId="0" borderId="15" xfId="1" applyNumberFormat="1" applyFont="1" applyBorder="1" applyAlignment="1" applyProtection="1">
      <alignment horizontal="center" vertical="center" wrapText="1"/>
      <protection locked="0"/>
    </xf>
    <xf numFmtId="2" fontId="23" fillId="0" borderId="15" xfId="0" applyNumberFormat="1"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1" fontId="30" fillId="2" borderId="15" xfId="1" applyNumberFormat="1" applyFont="1" applyFill="1" applyBorder="1" applyAlignment="1" applyProtection="1">
      <alignment horizontal="center" vertical="center" wrapText="1"/>
    </xf>
    <xf numFmtId="0" fontId="5" fillId="2" borderId="15" xfId="0" applyFont="1" applyFill="1" applyBorder="1" applyAlignment="1" applyProtection="1">
      <alignment horizontal="center" vertical="center" wrapText="1"/>
      <protection locked="0"/>
    </xf>
    <xf numFmtId="0" fontId="37" fillId="2" borderId="0" xfId="0" applyFont="1" applyFill="1"/>
    <xf numFmtId="0" fontId="38" fillId="2" borderId="0" xfId="0" applyFont="1" applyFill="1"/>
    <xf numFmtId="0" fontId="37" fillId="0" borderId="0" xfId="0" applyFont="1"/>
    <xf numFmtId="0" fontId="40" fillId="2" borderId="0" xfId="0" applyFont="1" applyFill="1" applyAlignment="1">
      <alignment horizontal="center" vertical="center"/>
    </xf>
    <xf numFmtId="0" fontId="5" fillId="2" borderId="15" xfId="0" applyFont="1" applyFill="1" applyBorder="1" applyAlignment="1" applyProtection="1">
      <alignment horizontal="left" vertical="center" wrapText="1"/>
      <protection locked="0"/>
    </xf>
    <xf numFmtId="0" fontId="5" fillId="0" borderId="15" xfId="0" applyFont="1" applyBorder="1" applyAlignment="1">
      <alignment wrapText="1"/>
    </xf>
    <xf numFmtId="10" fontId="7" fillId="0" borderId="32" xfId="1" applyNumberFormat="1" applyFont="1" applyBorder="1" applyAlignment="1" applyProtection="1">
      <alignment horizontal="center" vertical="center" wrapText="1"/>
    </xf>
    <xf numFmtId="0" fontId="5" fillId="0" borderId="15" xfId="0" applyFont="1" applyBorder="1" applyAlignment="1" applyProtection="1">
      <alignment wrapText="1"/>
      <protection locked="0"/>
    </xf>
    <xf numFmtId="0" fontId="29" fillId="0" borderId="15" xfId="0" applyFont="1" applyBorder="1" applyAlignment="1">
      <alignment wrapText="1"/>
    </xf>
    <xf numFmtId="0" fontId="29" fillId="0" borderId="22" xfId="0" applyFont="1" applyBorder="1" applyAlignment="1">
      <alignment wrapText="1"/>
    </xf>
    <xf numFmtId="0" fontId="5" fillId="0" borderId="19" xfId="0" applyFont="1" applyBorder="1" applyAlignment="1">
      <alignment vertical="center" wrapText="1"/>
    </xf>
    <xf numFmtId="9" fontId="5" fillId="2" borderId="8" xfId="1" applyFont="1" applyFill="1" applyBorder="1" applyAlignment="1" applyProtection="1">
      <alignment horizontal="center" vertical="center" wrapText="1"/>
    </xf>
    <xf numFmtId="0" fontId="5" fillId="2" borderId="0" xfId="0" applyFont="1" applyFill="1" applyAlignment="1">
      <alignment horizontal="center"/>
    </xf>
    <xf numFmtId="0" fontId="23" fillId="2" borderId="0" xfId="0" applyFont="1" applyFill="1" applyAlignment="1">
      <alignment horizontal="center" vertical="center" wrapText="1"/>
    </xf>
    <xf numFmtId="0" fontId="5" fillId="2" borderId="12" xfId="0" applyFont="1" applyFill="1" applyBorder="1" applyAlignment="1">
      <alignment horizontal="center"/>
    </xf>
    <xf numFmtId="0" fontId="5" fillId="2" borderId="14" xfId="0" applyFont="1" applyFill="1" applyBorder="1" applyAlignment="1">
      <alignment horizontal="center"/>
    </xf>
    <xf numFmtId="0" fontId="27" fillId="0" borderId="0" xfId="0" applyFont="1" applyAlignment="1">
      <alignment horizontal="center" vertical="center" wrapText="1"/>
    </xf>
    <xf numFmtId="9" fontId="24" fillId="0" borderId="0" xfId="1" applyFont="1" applyBorder="1" applyAlignment="1" applyProtection="1">
      <alignment horizontal="center" vertical="center" wrapText="1"/>
    </xf>
    <xf numFmtId="0" fontId="23" fillId="0" borderId="0" xfId="0" applyFont="1" applyAlignment="1">
      <alignment horizontal="center" vertical="center" wrapText="1"/>
    </xf>
    <xf numFmtId="1" fontId="30" fillId="0" borderId="0" xfId="1" applyNumberFormat="1" applyFont="1" applyBorder="1" applyAlignment="1" applyProtection="1">
      <alignment horizontal="center" vertical="center" wrapText="1"/>
    </xf>
    <xf numFmtId="165" fontId="23" fillId="0" borderId="0" xfId="1" applyNumberFormat="1" applyFont="1" applyBorder="1" applyAlignment="1" applyProtection="1">
      <alignment horizontal="center" vertical="center" wrapText="1"/>
    </xf>
    <xf numFmtId="0" fontId="5" fillId="0" borderId="0" xfId="0" applyFont="1" applyAlignment="1">
      <alignment horizontal="center" vertical="center"/>
    </xf>
    <xf numFmtId="1" fontId="23" fillId="0" borderId="0" xfId="0" applyNumberFormat="1" applyFont="1" applyAlignment="1">
      <alignment horizontal="center" vertical="center" wrapText="1"/>
    </xf>
    <xf numFmtId="1" fontId="23" fillId="0" borderId="0" xfId="1" applyNumberFormat="1" applyFont="1" applyBorder="1" applyAlignment="1" applyProtection="1">
      <alignment horizontal="center" vertical="center" wrapText="1"/>
    </xf>
    <xf numFmtId="1" fontId="23" fillId="0" borderId="0" xfId="0" applyNumberFormat="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5" fillId="2" borderId="0" xfId="0" applyFont="1" applyFill="1" applyAlignment="1">
      <alignment horizontal="center" vertical="center"/>
    </xf>
    <xf numFmtId="0" fontId="5" fillId="2" borderId="0" xfId="0" applyFont="1" applyFill="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center" vertical="center" wrapText="1"/>
      <protection locked="0"/>
    </xf>
    <xf numFmtId="1" fontId="30" fillId="2" borderId="0" xfId="1" applyNumberFormat="1" applyFont="1" applyFill="1" applyBorder="1" applyAlignment="1" applyProtection="1">
      <alignment horizontal="center" vertical="center" wrapText="1"/>
    </xf>
    <xf numFmtId="165" fontId="5" fillId="0" borderId="0" xfId="1" applyNumberFormat="1" applyFont="1" applyBorder="1" applyAlignment="1" applyProtection="1">
      <alignment horizontal="center" vertical="center"/>
    </xf>
    <xf numFmtId="0" fontId="5"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wrapText="1"/>
    </xf>
    <xf numFmtId="1" fontId="23" fillId="2" borderId="15" xfId="0" applyNumberFormat="1" applyFont="1" applyFill="1" applyBorder="1" applyAlignment="1" applyProtection="1">
      <alignment horizontal="center" vertical="center" wrapText="1"/>
      <protection locked="0"/>
    </xf>
    <xf numFmtId="0" fontId="5" fillId="0" borderId="44" xfId="0" applyFont="1" applyBorder="1"/>
    <xf numFmtId="0" fontId="5" fillId="2" borderId="15" xfId="0" applyFont="1" applyFill="1" applyBorder="1" applyAlignment="1">
      <alignment vertical="center"/>
    </xf>
    <xf numFmtId="0" fontId="5" fillId="11" borderId="0" xfId="0" applyFont="1" applyFill="1"/>
    <xf numFmtId="0" fontId="5" fillId="0" borderId="35" xfId="0" applyFont="1" applyBorder="1"/>
    <xf numFmtId="0" fontId="24" fillId="0" borderId="15" xfId="0" applyFont="1" applyBorder="1" applyAlignment="1">
      <alignment vertical="center" wrapText="1"/>
    </xf>
    <xf numFmtId="0" fontId="29" fillId="0" borderId="15" xfId="0" applyFont="1" applyBorder="1" applyAlignment="1">
      <alignment vertical="center" wrapText="1"/>
    </xf>
    <xf numFmtId="0" fontId="6" fillId="2" borderId="15" xfId="0" applyFont="1" applyFill="1" applyBorder="1" applyAlignment="1">
      <alignment vertical="center" wrapText="1"/>
    </xf>
    <xf numFmtId="0" fontId="6" fillId="0" borderId="15" xfId="0" applyFont="1" applyBorder="1" applyAlignment="1">
      <alignment horizontal="center" vertical="center" wrapText="1"/>
    </xf>
    <xf numFmtId="165" fontId="30" fillId="0" borderId="14" xfId="1" applyNumberFormat="1" applyFont="1" applyBorder="1" applyAlignment="1" applyProtection="1">
      <alignment horizontal="center" vertical="center" wrapText="1"/>
    </xf>
    <xf numFmtId="0" fontId="6" fillId="2" borderId="15" xfId="0" applyFont="1" applyFill="1" applyBorder="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vertical="center"/>
    </xf>
    <xf numFmtId="0" fontId="6" fillId="0" borderId="15" xfId="0" applyFont="1" applyBorder="1" applyAlignment="1">
      <alignment vertical="center" wrapText="1"/>
    </xf>
    <xf numFmtId="0" fontId="6" fillId="2" borderId="15" xfId="0" applyFont="1" applyFill="1" applyBorder="1" applyAlignment="1">
      <alignment horizontal="center" vertical="center" wrapText="1"/>
    </xf>
    <xf numFmtId="1" fontId="6" fillId="2" borderId="0" xfId="0" applyNumberFormat="1" applyFont="1" applyFill="1" applyAlignment="1">
      <alignment horizontal="center" vertical="center"/>
    </xf>
    <xf numFmtId="0" fontId="24" fillId="0" borderId="15" xfId="0" applyFont="1" applyBorder="1" applyAlignment="1">
      <alignment wrapText="1"/>
    </xf>
    <xf numFmtId="1" fontId="6" fillId="2" borderId="15" xfId="0" applyNumberFormat="1" applyFont="1" applyFill="1" applyBorder="1" applyAlignment="1">
      <alignment horizontal="center" vertical="center"/>
    </xf>
    <xf numFmtId="9" fontId="6" fillId="2" borderId="15" xfId="1" applyFont="1" applyFill="1" applyBorder="1" applyAlignment="1">
      <alignment horizontal="center" vertical="center"/>
    </xf>
    <xf numFmtId="9" fontId="6" fillId="2" borderId="15" xfId="0" applyNumberFormat="1" applyFont="1" applyFill="1" applyBorder="1" applyAlignment="1">
      <alignment horizontal="center" vertical="center"/>
    </xf>
    <xf numFmtId="1" fontId="29" fillId="0" borderId="15" xfId="0" applyNumberFormat="1" applyFont="1" applyBorder="1" applyAlignment="1">
      <alignment horizontal="center" vertical="center" wrapText="1"/>
    </xf>
    <xf numFmtId="1" fontId="6" fillId="2" borderId="15" xfId="0" applyNumberFormat="1" applyFont="1" applyFill="1" applyBorder="1" applyAlignment="1">
      <alignment horizontal="center" vertical="center" wrapText="1"/>
    </xf>
    <xf numFmtId="1" fontId="6" fillId="0" borderId="15" xfId="0" applyNumberFormat="1" applyFont="1" applyBorder="1" applyAlignment="1">
      <alignment horizontal="center" vertical="center" wrapText="1"/>
    </xf>
    <xf numFmtId="1" fontId="6" fillId="0" borderId="12" xfId="2" applyNumberFormat="1" applyFont="1" applyBorder="1" applyAlignment="1">
      <alignment horizontal="center" vertical="center" wrapText="1"/>
    </xf>
    <xf numFmtId="1" fontId="30" fillId="0" borderId="15" xfId="0" applyNumberFormat="1" applyFont="1" applyBorder="1" applyAlignment="1">
      <alignment horizontal="center" vertical="center" wrapText="1"/>
    </xf>
    <xf numFmtId="9" fontId="30" fillId="0" borderId="15" xfId="1" applyFont="1" applyBorder="1" applyAlignment="1" applyProtection="1">
      <alignment horizontal="center" vertical="center" wrapText="1"/>
    </xf>
    <xf numFmtId="0" fontId="23" fillId="17" borderId="15" xfId="0" applyFont="1" applyFill="1" applyBorder="1" applyAlignment="1">
      <alignment horizontal="center" vertical="center" wrapText="1"/>
    </xf>
    <xf numFmtId="1" fontId="5" fillId="0" borderId="15" xfId="0" applyNumberFormat="1" applyFont="1" applyBorder="1" applyAlignment="1">
      <alignment horizontal="center" vertical="center" wrapText="1"/>
    </xf>
    <xf numFmtId="0" fontId="23" fillId="17" borderId="15" xfId="0" applyFont="1" applyFill="1" applyBorder="1" applyAlignment="1">
      <alignment horizontal="center" vertical="top" wrapText="1"/>
    </xf>
    <xf numFmtId="0" fontId="23" fillId="17" borderId="15" xfId="0" applyFont="1" applyFill="1" applyBorder="1" applyAlignment="1">
      <alignment vertical="center" wrapText="1"/>
    </xf>
    <xf numFmtId="0" fontId="5" fillId="2" borderId="15" xfId="0" applyFont="1" applyFill="1" applyBorder="1" applyAlignment="1">
      <alignment vertical="center" wrapText="1"/>
    </xf>
    <xf numFmtId="0" fontId="23" fillId="0" borderId="26" xfId="0" applyFont="1" applyBorder="1" applyAlignment="1">
      <alignment horizontal="center" vertical="center" wrapText="1"/>
    </xf>
    <xf numFmtId="0" fontId="23" fillId="0" borderId="48" xfId="0" applyFont="1" applyBorder="1" applyAlignment="1">
      <alignment horizontal="center" vertical="center" wrapText="1"/>
    </xf>
    <xf numFmtId="0" fontId="23" fillId="2" borderId="13" xfId="0" applyFont="1" applyFill="1" applyBorder="1" applyAlignment="1">
      <alignment horizontal="center" vertical="center" wrapText="1"/>
    </xf>
    <xf numFmtId="0" fontId="23" fillId="0" borderId="49"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50" xfId="0" applyFont="1" applyBorder="1" applyAlignment="1">
      <alignment horizontal="center" vertical="center" wrapText="1"/>
    </xf>
    <xf numFmtId="0" fontId="6" fillId="0" borderId="0" xfId="0" applyFont="1" applyAlignment="1">
      <alignment vertical="center"/>
    </xf>
    <xf numFmtId="9" fontId="6" fillId="0" borderId="0" xfId="0" applyNumberFormat="1" applyFont="1" applyAlignment="1">
      <alignment vertical="center"/>
    </xf>
    <xf numFmtId="0" fontId="6" fillId="0" borderId="0" xfId="0" applyFont="1" applyAlignment="1">
      <alignment horizontal="center" vertical="center"/>
    </xf>
    <xf numFmtId="9" fontId="6" fillId="0" borderId="0" xfId="1" applyFont="1" applyAlignment="1" applyProtection="1">
      <alignment vertical="center"/>
    </xf>
    <xf numFmtId="0" fontId="44" fillId="19" borderId="22" xfId="0" applyFont="1" applyFill="1" applyBorder="1" applyAlignment="1">
      <alignment horizontal="center" vertical="center" wrapText="1"/>
    </xf>
    <xf numFmtId="9" fontId="44" fillId="19" borderId="22" xfId="0" applyNumberFormat="1" applyFont="1" applyFill="1" applyBorder="1" applyAlignment="1">
      <alignment horizontal="center" vertical="center" wrapText="1"/>
    </xf>
    <xf numFmtId="0" fontId="6" fillId="0" borderId="53" xfId="0" applyFont="1" applyBorder="1" applyAlignment="1">
      <alignment vertical="center" wrapText="1"/>
    </xf>
    <xf numFmtId="0" fontId="6" fillId="0" borderId="53" xfId="0" applyFont="1" applyBorder="1" applyAlignment="1">
      <alignment horizontal="center" vertical="center"/>
    </xf>
    <xf numFmtId="0" fontId="6" fillId="0" borderId="53" xfId="0" applyFont="1" applyBorder="1" applyAlignment="1">
      <alignment horizontal="center" vertical="center" wrapText="1"/>
    </xf>
    <xf numFmtId="14" fontId="6" fillId="0" borderId="53" xfId="0" applyNumberFormat="1" applyFont="1" applyBorder="1" applyAlignment="1">
      <alignment horizontal="center" vertical="center" wrapText="1"/>
    </xf>
    <xf numFmtId="9" fontId="6" fillId="0" borderId="53" xfId="1" applyFont="1" applyFill="1" applyBorder="1" applyAlignment="1">
      <alignment horizontal="center" vertical="center"/>
    </xf>
    <xf numFmtId="9" fontId="6" fillId="0" borderId="53" xfId="0" applyNumberFormat="1" applyFont="1" applyBorder="1" applyAlignment="1">
      <alignment horizontal="center" vertical="center"/>
    </xf>
    <xf numFmtId="0" fontId="6" fillId="0" borderId="54" xfId="0" applyFont="1" applyBorder="1" applyAlignment="1">
      <alignment vertical="center" wrapText="1"/>
    </xf>
    <xf numFmtId="0" fontId="29" fillId="0" borderId="54" xfId="0" applyFont="1" applyBorder="1" applyAlignment="1">
      <alignment vertical="center" wrapText="1"/>
    </xf>
    <xf numFmtId="0" fontId="6" fillId="0" borderId="54" xfId="0" applyFont="1" applyBorder="1" applyAlignment="1">
      <alignment horizontal="center" vertical="center"/>
    </xf>
    <xf numFmtId="0" fontId="6" fillId="0" borderId="54" xfId="0" applyFont="1" applyBorder="1" applyAlignment="1">
      <alignment horizontal="left" vertical="center" wrapText="1"/>
    </xf>
    <xf numFmtId="0" fontId="6" fillId="0" borderId="54" xfId="0" applyFont="1" applyBorder="1" applyAlignment="1">
      <alignment horizontal="center" vertical="center" wrapText="1"/>
    </xf>
    <xf numFmtId="14" fontId="6" fillId="0" borderId="54" xfId="0" applyNumberFormat="1" applyFont="1" applyBorder="1" applyAlignment="1">
      <alignment horizontal="center" vertical="center" wrapText="1"/>
    </xf>
    <xf numFmtId="0" fontId="29" fillId="0" borderId="54" xfId="0" applyFont="1" applyBorder="1" applyAlignment="1">
      <alignment horizontal="center" vertical="center"/>
    </xf>
    <xf numFmtId="9" fontId="29" fillId="0" borderId="54" xfId="1" applyFont="1" applyFill="1" applyBorder="1" applyAlignment="1">
      <alignment horizontal="center" vertical="center"/>
    </xf>
    <xf numFmtId="9" fontId="29" fillId="0" borderId="54" xfId="0" applyNumberFormat="1" applyFont="1" applyBorder="1" applyAlignment="1">
      <alignment horizontal="center" vertical="center"/>
    </xf>
    <xf numFmtId="9" fontId="6" fillId="0" borderId="54" xfId="0" applyNumberFormat="1" applyFont="1" applyBorder="1" applyAlignment="1">
      <alignment horizontal="center" vertical="center"/>
    </xf>
    <xf numFmtId="0" fontId="6" fillId="0" borderId="54" xfId="0" applyFont="1" applyBorder="1" applyAlignment="1">
      <alignment wrapText="1"/>
    </xf>
    <xf numFmtId="0" fontId="29" fillId="0" borderId="54" xfId="0" applyFont="1" applyBorder="1" applyAlignment="1">
      <alignment horizontal="left" vertical="center" wrapText="1"/>
    </xf>
    <xf numFmtId="0" fontId="6" fillId="0" borderId="55" xfId="0" applyFont="1" applyBorder="1" applyAlignment="1">
      <alignment vertical="center" wrapText="1"/>
    </xf>
    <xf numFmtId="0" fontId="6" fillId="0" borderId="55" xfId="0" applyFont="1" applyBorder="1" applyAlignment="1">
      <alignment horizontal="center" vertical="center"/>
    </xf>
    <xf numFmtId="0" fontId="29" fillId="0" borderId="55" xfId="0" applyFont="1" applyBorder="1" applyAlignment="1">
      <alignment horizontal="left" vertical="center" wrapText="1"/>
    </xf>
    <xf numFmtId="0" fontId="6" fillId="0" borderId="55" xfId="0" applyFont="1" applyBorder="1" applyAlignment="1">
      <alignment horizontal="left" vertical="center" wrapText="1"/>
    </xf>
    <xf numFmtId="0" fontId="6" fillId="0" borderId="55" xfId="0" applyFont="1" applyBorder="1" applyAlignment="1">
      <alignment horizontal="center" vertical="center" wrapText="1"/>
    </xf>
    <xf numFmtId="14" fontId="6" fillId="0" borderId="55" xfId="0" applyNumberFormat="1" applyFont="1" applyBorder="1" applyAlignment="1">
      <alignment horizontal="center" vertical="center" wrapText="1"/>
    </xf>
    <xf numFmtId="0" fontId="29" fillId="0" borderId="55" xfId="0" applyFont="1" applyBorder="1" applyAlignment="1">
      <alignment horizontal="center" vertical="center"/>
    </xf>
    <xf numFmtId="9" fontId="29" fillId="0" borderId="55" xfId="1" applyFont="1" applyFill="1" applyBorder="1" applyAlignment="1">
      <alignment horizontal="center" vertical="center"/>
    </xf>
    <xf numFmtId="9" fontId="29" fillId="0" borderId="55" xfId="0" applyNumberFormat="1" applyFont="1" applyBorder="1" applyAlignment="1">
      <alignment horizontal="center" vertical="center"/>
    </xf>
    <xf numFmtId="9" fontId="6" fillId="0" borderId="55" xfId="0" applyNumberFormat="1" applyFont="1" applyBorder="1" applyAlignment="1">
      <alignment horizontal="center" vertical="center"/>
    </xf>
    <xf numFmtId="0" fontId="6" fillId="0" borderId="53" xfId="0" applyFont="1" applyBorder="1" applyAlignment="1">
      <alignment horizontal="left" vertical="center" wrapText="1"/>
    </xf>
    <xf numFmtId="0" fontId="6" fillId="0" borderId="55" xfId="0" applyFont="1" applyBorder="1" applyAlignment="1">
      <alignment wrapText="1"/>
    </xf>
    <xf numFmtId="9" fontId="6" fillId="0" borderId="55" xfId="1" applyFont="1" applyFill="1" applyBorder="1" applyAlignment="1">
      <alignment horizontal="center" vertical="center"/>
    </xf>
    <xf numFmtId="0" fontId="29" fillId="0" borderId="54" xfId="0" applyFont="1" applyBorder="1" applyAlignment="1">
      <alignment horizontal="center" vertical="center" wrapText="1"/>
    </xf>
    <xf numFmtId="14" fontId="29" fillId="0" borderId="54" xfId="0" applyNumberFormat="1" applyFont="1" applyBorder="1" applyAlignment="1">
      <alignment horizontal="center" vertical="center" wrapText="1"/>
    </xf>
    <xf numFmtId="9" fontId="6" fillId="0" borderId="54" xfId="1" applyFont="1" applyFill="1" applyBorder="1" applyAlignment="1">
      <alignment horizontal="center" vertical="center"/>
    </xf>
    <xf numFmtId="0" fontId="6" fillId="0" borderId="54" xfId="0" applyFont="1" applyBorder="1" applyAlignment="1">
      <alignment vertical="center"/>
    </xf>
    <xf numFmtId="0" fontId="6" fillId="0" borderId="31" xfId="0" applyFont="1" applyBorder="1" applyAlignment="1">
      <alignment vertical="center" wrapText="1"/>
    </xf>
    <xf numFmtId="0" fontId="6" fillId="0" borderId="31" xfId="0" applyFont="1" applyBorder="1" applyAlignment="1">
      <alignment horizontal="center" vertical="center"/>
    </xf>
    <xf numFmtId="0" fontId="6" fillId="0" borderId="31" xfId="0" applyFont="1" applyBorder="1" applyAlignment="1">
      <alignment horizontal="left" vertical="center" wrapText="1"/>
    </xf>
    <xf numFmtId="0" fontId="6" fillId="0" borderId="31" xfId="0" applyFont="1" applyBorder="1" applyAlignment="1">
      <alignment horizontal="center" vertical="center" wrapText="1"/>
    </xf>
    <xf numFmtId="14" fontId="6" fillId="0" borderId="31" xfId="0" applyNumberFormat="1" applyFont="1" applyBorder="1" applyAlignment="1">
      <alignment horizontal="center" vertical="center" wrapText="1"/>
    </xf>
    <xf numFmtId="9" fontId="6" fillId="0" borderId="31" xfId="1" applyFont="1" applyFill="1" applyBorder="1" applyAlignment="1">
      <alignment horizontal="center" vertical="center"/>
    </xf>
    <xf numFmtId="9" fontId="6" fillId="0" borderId="31" xfId="0" applyNumberFormat="1" applyFont="1" applyBorder="1" applyAlignment="1">
      <alignment horizontal="center" vertical="center"/>
    </xf>
    <xf numFmtId="0" fontId="6" fillId="0" borderId="34" xfId="0" applyFont="1" applyBorder="1" applyAlignment="1">
      <alignment vertical="center" wrapText="1"/>
    </xf>
    <xf numFmtId="0" fontId="6" fillId="0" borderId="34" xfId="0" applyFont="1" applyBorder="1" applyAlignment="1">
      <alignment horizontal="center" vertical="center"/>
    </xf>
    <xf numFmtId="0" fontId="6" fillId="0" borderId="0" xfId="0" applyFont="1" applyAlignment="1">
      <alignment vertical="center" wrapText="1"/>
    </xf>
    <xf numFmtId="0" fontId="6" fillId="2" borderId="34" xfId="0" applyFont="1" applyFill="1" applyBorder="1" applyAlignment="1">
      <alignment horizontal="center" vertical="center"/>
    </xf>
    <xf numFmtId="165" fontId="30" fillId="0" borderId="39" xfId="1" applyNumberFormat="1" applyFont="1" applyBorder="1" applyAlignment="1" applyProtection="1">
      <alignment horizontal="center" vertical="center" wrapText="1"/>
    </xf>
    <xf numFmtId="9" fontId="6" fillId="2" borderId="27" xfId="0" applyNumberFormat="1" applyFont="1" applyFill="1" applyBorder="1" applyAlignment="1">
      <alignment horizontal="center" vertical="center"/>
    </xf>
    <xf numFmtId="0" fontId="6" fillId="0" borderId="56" xfId="0" applyFont="1" applyBorder="1" applyAlignment="1">
      <alignment horizontal="center" vertical="center"/>
    </xf>
    <xf numFmtId="9" fontId="6" fillId="0" borderId="34" xfId="0" applyNumberFormat="1" applyFont="1" applyBorder="1" applyAlignment="1">
      <alignment vertical="center"/>
    </xf>
    <xf numFmtId="1" fontId="5" fillId="0" borderId="15" xfId="0" applyNumberFormat="1" applyFont="1" applyBorder="1" applyAlignment="1">
      <alignment horizontal="center" vertical="center"/>
    </xf>
    <xf numFmtId="1" fontId="5" fillId="2" borderId="15" xfId="0" applyNumberFormat="1" applyFont="1" applyFill="1" applyBorder="1" applyAlignment="1">
      <alignment horizontal="center" vertical="center"/>
    </xf>
    <xf numFmtId="1" fontId="30" fillId="0" borderId="15" xfId="1" applyNumberFormat="1" applyFont="1" applyBorder="1" applyAlignment="1" applyProtection="1">
      <alignment horizontal="center" vertical="center" wrapText="1"/>
      <protection locked="0"/>
    </xf>
    <xf numFmtId="1" fontId="5" fillId="2" borderId="15" xfId="0" applyNumberFormat="1" applyFont="1" applyFill="1" applyBorder="1" applyAlignment="1" applyProtection="1">
      <alignment horizontal="center" vertical="center"/>
      <protection locked="0"/>
    </xf>
    <xf numFmtId="1" fontId="5" fillId="0" borderId="15" xfId="0" applyNumberFormat="1" applyFont="1" applyBorder="1" applyAlignment="1" applyProtection="1">
      <alignment horizontal="center" vertical="center"/>
      <protection locked="0"/>
    </xf>
    <xf numFmtId="0" fontId="45" fillId="2" borderId="0" xfId="0" applyFont="1" applyFill="1"/>
    <xf numFmtId="0" fontId="46" fillId="2" borderId="0" xfId="0" applyFont="1" applyFill="1" applyAlignment="1">
      <alignment horizontal="center" vertical="center"/>
    </xf>
    <xf numFmtId="0" fontId="45" fillId="0" borderId="0" xfId="0" applyFont="1"/>
    <xf numFmtId="0" fontId="47" fillId="2" borderId="1" xfId="0" applyFont="1" applyFill="1" applyBorder="1" applyAlignment="1">
      <alignment horizontal="center" vertical="center"/>
    </xf>
    <xf numFmtId="0" fontId="48" fillId="2" borderId="0" xfId="0" applyFont="1" applyFill="1" applyAlignment="1">
      <alignment horizontal="left" vertical="top" wrapText="1"/>
    </xf>
    <xf numFmtId="0" fontId="47" fillId="2" borderId="0" xfId="0" applyFont="1" applyFill="1" applyAlignment="1">
      <alignment horizontal="center" vertical="center"/>
    </xf>
    <xf numFmtId="0" fontId="50" fillId="2" borderId="0" xfId="0" applyFont="1" applyFill="1" applyAlignment="1">
      <alignment vertical="center"/>
    </xf>
    <xf numFmtId="0" fontId="49" fillId="18" borderId="15" xfId="0" applyFont="1" applyFill="1" applyBorder="1" applyAlignment="1">
      <alignment horizontal="center" vertical="center" wrapText="1"/>
    </xf>
    <xf numFmtId="0" fontId="49" fillId="18" borderId="15" xfId="0" applyFont="1" applyFill="1" applyBorder="1" applyAlignment="1">
      <alignment vertical="center" wrapText="1"/>
    </xf>
    <xf numFmtId="0" fontId="49" fillId="18" borderId="22" xfId="0" applyFont="1" applyFill="1" applyBorder="1" applyAlignment="1">
      <alignment horizontal="center" vertical="center" wrapText="1"/>
    </xf>
    <xf numFmtId="0" fontId="45" fillId="2" borderId="0" xfId="0" applyFont="1" applyFill="1" applyAlignment="1">
      <alignment vertical="center"/>
    </xf>
    <xf numFmtId="0" fontId="49" fillId="2" borderId="15" xfId="0" applyFont="1" applyFill="1" applyBorder="1" applyAlignment="1">
      <alignment horizontal="center" vertical="center" wrapText="1"/>
    </xf>
    <xf numFmtId="1" fontId="51" fillId="0" borderId="0" xfId="8" applyNumberFormat="1" applyFont="1" applyFill="1" applyBorder="1" applyAlignment="1" applyProtection="1">
      <alignment horizontal="center" vertical="center" wrapText="1"/>
    </xf>
    <xf numFmtId="0" fontId="24" fillId="0" borderId="12" xfId="0" applyFont="1" applyBorder="1" applyAlignment="1">
      <alignment vertical="center" wrapText="1"/>
    </xf>
    <xf numFmtId="0" fontId="5" fillId="0" borderId="31" xfId="0" applyFont="1" applyBorder="1" applyAlignment="1">
      <alignment horizontal="left" vertical="top" wrapText="1"/>
    </xf>
    <xf numFmtId="0" fontId="5" fillId="0" borderId="31" xfId="0" applyFont="1" applyBorder="1" applyAlignment="1">
      <alignment vertical="top" wrapText="1"/>
    </xf>
    <xf numFmtId="0" fontId="5" fillId="0" borderId="31" xfId="0" applyFont="1" applyBorder="1" applyAlignment="1">
      <alignment wrapText="1"/>
    </xf>
    <xf numFmtId="0" fontId="5" fillId="0" borderId="31" xfId="0" applyFont="1" applyBorder="1"/>
    <xf numFmtId="9" fontId="24" fillId="0" borderId="15" xfId="1" applyFont="1" applyBorder="1" applyAlignment="1">
      <alignment horizontal="center" vertical="center" wrapText="1"/>
    </xf>
    <xf numFmtId="0" fontId="24" fillId="0" borderId="61" xfId="0" applyFont="1" applyBorder="1" applyAlignment="1">
      <alignment horizontal="center" vertical="center" wrapText="1"/>
    </xf>
    <xf numFmtId="0" fontId="5" fillId="2" borderId="61" xfId="0" applyFont="1" applyFill="1" applyBorder="1" applyAlignment="1">
      <alignment horizontal="center" vertical="center" wrapText="1"/>
    </xf>
    <xf numFmtId="0" fontId="5" fillId="0" borderId="61" xfId="0" applyFont="1" applyBorder="1" applyAlignment="1">
      <alignment horizontal="center" vertical="center" wrapText="1"/>
    </xf>
    <xf numFmtId="0" fontId="23" fillId="0" borderId="61" xfId="0" applyFont="1" applyBorder="1" applyAlignment="1">
      <alignment horizontal="center" vertical="center" wrapText="1"/>
    </xf>
    <xf numFmtId="9" fontId="23" fillId="0" borderId="61" xfId="1" applyFont="1" applyBorder="1" applyAlignment="1" applyProtection="1">
      <alignment horizontal="center" vertical="center" wrapText="1"/>
    </xf>
    <xf numFmtId="10" fontId="23" fillId="0" borderId="15" xfId="0" applyNumberFormat="1" applyFont="1" applyBorder="1" applyAlignment="1">
      <alignment horizontal="center" vertical="center" wrapText="1"/>
    </xf>
    <xf numFmtId="9" fontId="5" fillId="2" borderId="15" xfId="0" applyNumberFormat="1" applyFont="1" applyFill="1" applyBorder="1"/>
    <xf numFmtId="0" fontId="49" fillId="21" borderId="22" xfId="0" applyFont="1" applyFill="1" applyBorder="1" applyAlignment="1">
      <alignment horizontal="center" vertical="center" wrapText="1"/>
    </xf>
    <xf numFmtId="0" fontId="50" fillId="0" borderId="15" xfId="0" applyFont="1" applyBorder="1" applyAlignment="1">
      <alignment horizontal="center" vertical="center" wrapText="1"/>
    </xf>
    <xf numFmtId="166" fontId="50" fillId="0" borderId="15" xfId="2" applyNumberFormat="1" applyFont="1" applyBorder="1" applyAlignment="1" applyProtection="1">
      <alignment horizontal="center" vertical="center" wrapText="1"/>
    </xf>
    <xf numFmtId="1" fontId="50" fillId="0" borderId="15" xfId="8" applyNumberFormat="1" applyFont="1" applyBorder="1" applyAlignment="1" applyProtection="1">
      <alignment horizontal="center" vertical="center" wrapText="1"/>
    </xf>
    <xf numFmtId="9" fontId="50" fillId="0" borderId="15" xfId="1" applyFont="1" applyBorder="1" applyAlignment="1" applyProtection="1">
      <alignment horizontal="center" vertical="center" wrapText="1"/>
    </xf>
    <xf numFmtId="166" fontId="50" fillId="0" borderId="15" xfId="1" applyNumberFormat="1" applyFont="1" applyBorder="1" applyAlignment="1" applyProtection="1">
      <alignment horizontal="center" vertical="center" wrapText="1"/>
    </xf>
    <xf numFmtId="49" fontId="50" fillId="0" borderId="15" xfId="0" applyNumberFormat="1" applyFont="1" applyBorder="1" applyAlignment="1" applyProtection="1">
      <alignment horizontal="center" vertical="center" wrapText="1"/>
      <protection locked="0"/>
    </xf>
    <xf numFmtId="0" fontId="50" fillId="0" borderId="15" xfId="0" applyFont="1" applyBorder="1" applyAlignment="1" applyProtection="1">
      <alignment vertical="top" wrapText="1"/>
      <protection locked="0"/>
    </xf>
    <xf numFmtId="0" fontId="50" fillId="0" borderId="15" xfId="0" applyFont="1" applyBorder="1" applyProtection="1">
      <protection locked="0"/>
    </xf>
    <xf numFmtId="0" fontId="50" fillId="0" borderId="15" xfId="0" applyFont="1" applyBorder="1"/>
    <xf numFmtId="0" fontId="50" fillId="0" borderId="15" xfId="0" applyFont="1" applyBorder="1" applyAlignment="1" applyProtection="1">
      <alignment wrapText="1"/>
      <protection locked="0"/>
    </xf>
    <xf numFmtId="0" fontId="50" fillId="0" borderId="15" xfId="0" applyFont="1" applyBorder="1" applyAlignment="1" applyProtection="1">
      <alignment horizontal="left" vertical="top" wrapText="1"/>
      <protection locked="0"/>
    </xf>
    <xf numFmtId="43" fontId="50" fillId="2" borderId="7" xfId="8" applyFont="1" applyFill="1" applyBorder="1" applyAlignment="1">
      <alignment horizontal="center" vertical="center"/>
    </xf>
    <xf numFmtId="164" fontId="50" fillId="2" borderId="39" xfId="2" applyFont="1" applyFill="1" applyBorder="1" applyAlignment="1">
      <alignment horizontal="center" vertical="center"/>
    </xf>
    <xf numFmtId="43" fontId="50" fillId="2" borderId="34" xfId="8" applyFont="1" applyFill="1" applyBorder="1" applyAlignment="1">
      <alignment horizontal="center" vertical="center"/>
    </xf>
    <xf numFmtId="49" fontId="50" fillId="2" borderId="15" xfId="1" applyNumberFormat="1" applyFont="1" applyFill="1" applyBorder="1" applyAlignment="1">
      <alignment horizontal="center" vertical="center" wrapText="1"/>
    </xf>
    <xf numFmtId="49" fontId="50" fillId="2" borderId="0" xfId="1" applyNumberFormat="1" applyFont="1" applyFill="1" applyBorder="1" applyAlignment="1">
      <alignment horizontal="center" vertical="center" wrapText="1"/>
    </xf>
    <xf numFmtId="0" fontId="50" fillId="2" borderId="0" xfId="0" applyFont="1" applyFill="1"/>
    <xf numFmtId="0" fontId="50" fillId="0" borderId="0" xfId="0" applyFont="1"/>
    <xf numFmtId="0" fontId="24" fillId="0" borderId="1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0" xfId="0" applyFont="1" applyBorder="1" applyAlignment="1">
      <alignment horizontal="center" vertical="center" wrapText="1"/>
    </xf>
    <xf numFmtId="0" fontId="53" fillId="0" borderId="20" xfId="0" applyFont="1" applyBorder="1" applyAlignment="1">
      <alignment horizontal="center" vertical="center"/>
    </xf>
    <xf numFmtId="0" fontId="52" fillId="0" borderId="20" xfId="0" applyFont="1" applyBorder="1" applyAlignment="1">
      <alignment horizontal="center" vertical="center" wrapText="1"/>
    </xf>
    <xf numFmtId="0" fontId="24" fillId="0" borderId="20" xfId="0" applyFont="1" applyBorder="1" applyAlignment="1">
      <alignment horizontal="center" vertical="center" wrapText="1"/>
    </xf>
    <xf numFmtId="9" fontId="24" fillId="0" borderId="14" xfId="1" applyFont="1" applyBorder="1" applyAlignment="1" applyProtection="1">
      <alignment horizontal="center" vertical="center" wrapText="1"/>
    </xf>
    <xf numFmtId="0" fontId="27" fillId="0" borderId="20" xfId="0" applyFont="1" applyBorder="1" applyAlignment="1">
      <alignment horizontal="center" vertical="center" wrapText="1"/>
    </xf>
    <xf numFmtId="0" fontId="24" fillId="2" borderId="15" xfId="0" applyFont="1" applyFill="1" applyBorder="1" applyAlignment="1">
      <alignment horizontal="center" vertical="center" wrapText="1"/>
    </xf>
    <xf numFmtId="0" fontId="2" fillId="0" borderId="0" xfId="6" applyAlignment="1">
      <alignment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30" fillId="0" borderId="14" xfId="0" applyFont="1" applyBorder="1" applyAlignment="1">
      <alignment horizontal="center" vertical="center" wrapText="1"/>
    </xf>
    <xf numFmtId="0" fontId="6" fillId="2" borderId="31" xfId="0" applyFont="1" applyFill="1" applyBorder="1" applyAlignment="1">
      <alignment horizontal="center"/>
    </xf>
    <xf numFmtId="1" fontId="30" fillId="0" borderId="15" xfId="1" applyNumberFormat="1" applyFont="1" applyBorder="1" applyAlignment="1">
      <alignment horizontal="center" vertical="center" wrapText="1"/>
    </xf>
    <xf numFmtId="165" fontId="23" fillId="0" borderId="15" xfId="1" applyNumberFormat="1" applyFont="1" applyBorder="1" applyAlignment="1">
      <alignment horizontal="center" vertical="center" wrapText="1"/>
    </xf>
    <xf numFmtId="1" fontId="23" fillId="0" borderId="15" xfId="1" applyNumberFormat="1" applyFont="1" applyBorder="1" applyAlignment="1">
      <alignment horizontal="center" vertical="center" wrapText="1"/>
    </xf>
    <xf numFmtId="1" fontId="30" fillId="2" borderId="15" xfId="1" applyNumberFormat="1" applyFont="1" applyFill="1" applyBorder="1" applyAlignment="1">
      <alignment horizontal="center" vertical="center" wrapText="1"/>
    </xf>
    <xf numFmtId="165" fontId="5" fillId="0" borderId="35" xfId="1" applyNumberFormat="1" applyFont="1" applyBorder="1" applyAlignment="1">
      <alignment horizontal="center" vertical="center"/>
    </xf>
    <xf numFmtId="0" fontId="31" fillId="3" borderId="15" xfId="0" applyFont="1" applyFill="1" applyBorder="1" applyAlignment="1">
      <alignment horizontal="center" vertical="center" wrapText="1"/>
    </xf>
    <xf numFmtId="0" fontId="4" fillId="0" borderId="0" xfId="0" applyFont="1" applyAlignment="1">
      <alignment horizontal="center" vertical="center" wrapText="1"/>
    </xf>
    <xf numFmtId="0" fontId="4" fillId="0" borderId="35" xfId="0" applyFont="1" applyBorder="1" applyAlignment="1">
      <alignment horizontal="center" vertical="center" wrapText="1"/>
    </xf>
    <xf numFmtId="0" fontId="31" fillId="6" borderId="15" xfId="0" applyFont="1" applyFill="1" applyBorder="1" applyAlignment="1">
      <alignment horizontal="center" vertical="center" wrapText="1"/>
    </xf>
    <xf numFmtId="0" fontId="1" fillId="12" borderId="12" xfId="0" applyFont="1" applyFill="1" applyBorder="1" applyAlignment="1">
      <alignment horizontal="center"/>
    </xf>
    <xf numFmtId="0" fontId="1" fillId="12" borderId="19" xfId="0" applyFont="1" applyFill="1" applyBorder="1" applyAlignment="1">
      <alignment horizontal="center"/>
    </xf>
    <xf numFmtId="0" fontId="1" fillId="12" borderId="14" xfId="0" applyFont="1" applyFill="1" applyBorder="1" applyAlignment="1">
      <alignment horizontal="center"/>
    </xf>
    <xf numFmtId="0" fontId="1" fillId="2" borderId="15" xfId="0" applyFont="1" applyFill="1" applyBorder="1" applyAlignment="1">
      <alignment horizontal="center"/>
    </xf>
    <xf numFmtId="0" fontId="1" fillId="0" borderId="15" xfId="0" applyFont="1" applyBorder="1" applyAlignment="1">
      <alignment horizontal="center"/>
    </xf>
    <xf numFmtId="0" fontId="1" fillId="0" borderId="12" xfId="0" applyFont="1" applyBorder="1" applyAlignment="1">
      <alignment horizontal="center"/>
    </xf>
    <xf numFmtId="0" fontId="1" fillId="0" borderId="19" xfId="0" applyFont="1" applyBorder="1" applyAlignment="1">
      <alignment horizontal="center"/>
    </xf>
    <xf numFmtId="0" fontId="1" fillId="0" borderId="14" xfId="0" applyFont="1" applyBorder="1" applyAlignment="1">
      <alignment horizontal="center"/>
    </xf>
    <xf numFmtId="0" fontId="46" fillId="2" borderId="0" xfId="0" applyFont="1" applyFill="1" applyAlignment="1">
      <alignment horizontal="center" vertical="center"/>
    </xf>
    <xf numFmtId="0" fontId="48" fillId="2" borderId="3" xfId="0" applyFont="1" applyFill="1" applyBorder="1" applyAlignment="1">
      <alignment horizontal="left" vertical="top" wrapText="1"/>
    </xf>
    <xf numFmtId="0" fontId="49" fillId="20" borderId="15" xfId="0" applyFont="1" applyFill="1" applyBorder="1" applyAlignment="1">
      <alignment horizontal="center"/>
    </xf>
    <xf numFmtId="0" fontId="49" fillId="18" borderId="15" xfId="0" applyFont="1" applyFill="1" applyBorder="1" applyAlignment="1">
      <alignment horizontal="center" vertical="center"/>
    </xf>
    <xf numFmtId="0" fontId="49" fillId="21" borderId="42" xfId="0" applyFont="1" applyFill="1" applyBorder="1" applyAlignment="1">
      <alignment horizontal="center" vertical="center" wrapText="1"/>
    </xf>
    <xf numFmtId="0" fontId="49" fillId="21" borderId="41" xfId="0" applyFont="1" applyFill="1" applyBorder="1" applyAlignment="1">
      <alignment horizontal="center" vertical="center" wrapText="1"/>
    </xf>
    <xf numFmtId="0" fontId="49" fillId="21" borderId="40" xfId="0" applyFont="1" applyFill="1" applyBorder="1" applyAlignment="1">
      <alignment horizontal="center" vertical="center" wrapText="1"/>
    </xf>
    <xf numFmtId="0" fontId="49" fillId="21" borderId="57" xfId="0" applyFont="1" applyFill="1" applyBorder="1" applyAlignment="1">
      <alignment horizontal="center" vertical="center" wrapText="1"/>
    </xf>
    <xf numFmtId="0" fontId="49" fillId="21" borderId="0" xfId="0" applyFont="1" applyFill="1" applyAlignment="1">
      <alignment horizontal="center" vertical="center" wrapText="1"/>
    </xf>
    <xf numFmtId="0" fontId="49" fillId="21" borderId="58" xfId="0" applyFont="1" applyFill="1" applyBorder="1" applyAlignment="1">
      <alignment horizontal="center" vertical="center" wrapText="1"/>
    </xf>
    <xf numFmtId="0" fontId="49" fillId="21" borderId="59" xfId="0" applyFont="1" applyFill="1" applyBorder="1" applyAlignment="1">
      <alignment horizontal="center" vertical="center" wrapText="1"/>
    </xf>
    <xf numFmtId="0" fontId="49" fillId="21" borderId="35" xfId="0" applyFont="1" applyFill="1" applyBorder="1" applyAlignment="1">
      <alignment horizontal="center" vertical="center" wrapText="1"/>
    </xf>
    <xf numFmtId="0" fontId="49" fillId="21" borderId="32" xfId="0" applyFont="1" applyFill="1" applyBorder="1" applyAlignment="1">
      <alignment horizontal="center" vertical="center" wrapText="1"/>
    </xf>
    <xf numFmtId="0" fontId="49" fillId="20" borderId="15" xfId="0" applyFont="1" applyFill="1" applyBorder="1" applyAlignment="1">
      <alignment horizontal="center" vertical="center" wrapText="1"/>
    </xf>
    <xf numFmtId="0" fontId="49" fillId="18" borderId="15" xfId="0" applyFont="1" applyFill="1" applyBorder="1" applyAlignment="1">
      <alignment horizontal="center" vertical="center" wrapText="1"/>
    </xf>
    <xf numFmtId="0" fontId="49" fillId="22" borderId="15" xfId="0" applyFont="1" applyFill="1" applyBorder="1" applyAlignment="1">
      <alignment horizontal="center" vertical="center" wrapText="1"/>
    </xf>
    <xf numFmtId="0" fontId="49" fillId="20" borderId="22" xfId="0" applyFont="1" applyFill="1" applyBorder="1" applyAlignment="1">
      <alignment horizontal="center" vertical="center" wrapText="1"/>
    </xf>
    <xf numFmtId="0" fontId="49" fillId="18" borderId="15" xfId="0" applyFont="1" applyFill="1" applyBorder="1" applyAlignment="1">
      <alignment horizontal="left" vertical="center" wrapText="1" indent="1"/>
    </xf>
    <xf numFmtId="0" fontId="49" fillId="22" borderId="22" xfId="0" applyFont="1" applyFill="1" applyBorder="1" applyAlignment="1">
      <alignment horizontal="center" vertical="center" wrapText="1"/>
    </xf>
    <xf numFmtId="0" fontId="49" fillId="21" borderId="12" xfId="0" applyFont="1" applyFill="1" applyBorder="1" applyAlignment="1">
      <alignment horizontal="center" vertical="center" wrapText="1"/>
    </xf>
    <xf numFmtId="0" fontId="49" fillId="21" borderId="19" xfId="0" applyFont="1" applyFill="1" applyBorder="1" applyAlignment="1">
      <alignment horizontal="center" vertical="center" wrapText="1"/>
    </xf>
    <xf numFmtId="0" fontId="49" fillId="21" borderId="14" xfId="0" applyFont="1" applyFill="1" applyBorder="1" applyAlignment="1">
      <alignment horizontal="center" vertical="center" wrapText="1"/>
    </xf>
    <xf numFmtId="0" fontId="49" fillId="18" borderId="22" xfId="0" applyFont="1" applyFill="1" applyBorder="1" applyAlignment="1">
      <alignment horizontal="center" vertical="center" wrapText="1"/>
    </xf>
    <xf numFmtId="0" fontId="49" fillId="2" borderId="15" xfId="0" applyFont="1" applyFill="1" applyBorder="1" applyAlignment="1">
      <alignment horizontal="center" vertical="center" wrapText="1"/>
    </xf>
    <xf numFmtId="0" fontId="49" fillId="20" borderId="15" xfId="0" applyFont="1" applyFill="1" applyBorder="1" applyAlignment="1">
      <alignment horizontal="center" vertical="center"/>
    </xf>
    <xf numFmtId="0" fontId="49" fillId="20" borderId="22" xfId="0" applyFont="1" applyFill="1" applyBorder="1" applyAlignment="1">
      <alignment horizontal="center" vertical="center"/>
    </xf>
    <xf numFmtId="0" fontId="50" fillId="2" borderId="31" xfId="0" applyFont="1" applyFill="1" applyBorder="1" applyAlignment="1">
      <alignment horizontal="center" vertical="center"/>
    </xf>
    <xf numFmtId="49" fontId="50" fillId="2" borderId="60" xfId="1" applyNumberFormat="1" applyFont="1" applyFill="1" applyBorder="1" applyAlignment="1">
      <alignment horizontal="center" vertical="center" wrapText="1"/>
    </xf>
    <xf numFmtId="49" fontId="50" fillId="2" borderId="39" xfId="1" applyNumberFormat="1" applyFont="1" applyFill="1" applyBorder="1" applyAlignment="1">
      <alignment horizontal="center" vertical="center" wrapText="1"/>
    </xf>
    <xf numFmtId="0" fontId="21" fillId="2" borderId="0" xfId="0" applyFont="1" applyFill="1" applyAlignment="1">
      <alignment horizontal="center" vertical="center"/>
    </xf>
    <xf numFmtId="0" fontId="22" fillId="2" borderId="0" xfId="6" applyFont="1" applyFill="1" applyAlignment="1" applyProtection="1">
      <alignment horizontal="center" vertical="center"/>
    </xf>
    <xf numFmtId="0" fontId="42" fillId="2" borderId="0" xfId="0" applyFont="1" applyFill="1" applyAlignment="1">
      <alignment horizontal="center" vertical="center"/>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5" fillId="2" borderId="0" xfId="0" applyFont="1" applyFill="1" applyAlignment="1">
      <alignment horizontal="center"/>
    </xf>
    <xf numFmtId="0" fontId="23" fillId="2" borderId="0" xfId="0" applyFont="1" applyFill="1" applyAlignment="1">
      <alignment horizontal="center" vertical="center" wrapText="1"/>
    </xf>
    <xf numFmtId="0" fontId="38" fillId="2" borderId="0" xfId="0" applyFont="1" applyFill="1" applyAlignment="1">
      <alignment horizontal="center" vertical="center"/>
    </xf>
    <xf numFmtId="0" fontId="41" fillId="2" borderId="0" xfId="0" applyFont="1" applyFill="1" applyAlignment="1">
      <alignment horizontal="center" vertical="center" wrapText="1"/>
    </xf>
    <xf numFmtId="0" fontId="18" fillId="10" borderId="15" xfId="0" applyFont="1" applyFill="1" applyBorder="1" applyAlignment="1">
      <alignment horizontal="center" vertical="center" wrapText="1"/>
    </xf>
    <xf numFmtId="0" fontId="18" fillId="3" borderId="26"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8" fillId="3" borderId="36" xfId="0" applyFont="1" applyFill="1" applyBorder="1" applyAlignment="1">
      <alignment horizontal="center" vertical="center" wrapText="1"/>
    </xf>
    <xf numFmtId="0" fontId="24" fillId="0" borderId="15" xfId="0" applyFont="1" applyBorder="1" applyAlignment="1">
      <alignment horizontal="center" vertical="center" wrapText="1"/>
    </xf>
    <xf numFmtId="0" fontId="18" fillId="3" borderId="9" xfId="0" applyFont="1" applyFill="1" applyBorder="1" applyAlignment="1">
      <alignment horizontal="center" vertical="center" wrapText="1"/>
    </xf>
    <xf numFmtId="0" fontId="18" fillId="3" borderId="22"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25" xfId="0" applyFont="1" applyFill="1" applyBorder="1" applyAlignment="1">
      <alignment horizontal="center" vertical="center" wrapText="1"/>
    </xf>
    <xf numFmtId="0" fontId="19" fillId="6" borderId="15"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18" fillId="3" borderId="21"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7" fillId="3" borderId="15" xfId="0" applyFont="1" applyFill="1" applyBorder="1" applyAlignment="1">
      <alignment horizontal="center" vertical="center"/>
    </xf>
    <xf numFmtId="0" fontId="18" fillId="3" borderId="17" xfId="0" applyFont="1" applyFill="1" applyBorder="1" applyAlignment="1">
      <alignment horizontal="center" vertical="center" wrapText="1"/>
    </xf>
    <xf numFmtId="0" fontId="18" fillId="3" borderId="24" xfId="0" applyFont="1" applyFill="1" applyBorder="1" applyAlignment="1">
      <alignment horizontal="center" vertical="center" wrapText="1"/>
    </xf>
    <xf numFmtId="0" fontId="5" fillId="2" borderId="12" xfId="0" applyFont="1" applyFill="1" applyBorder="1" applyAlignment="1">
      <alignment horizontal="center"/>
    </xf>
    <xf numFmtId="0" fontId="5" fillId="2" borderId="14" xfId="0" applyFont="1" applyFill="1" applyBorder="1" applyAlignment="1">
      <alignment horizontal="center"/>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39" fillId="2" borderId="0" xfId="6" applyFont="1" applyFill="1" applyAlignment="1" applyProtection="1">
      <alignment horizontal="center" vertical="center"/>
    </xf>
    <xf numFmtId="0" fontId="18" fillId="3" borderId="15" xfId="0" applyFont="1" applyFill="1" applyBorder="1" applyAlignment="1">
      <alignment horizontal="center" vertical="center" wrapText="1"/>
    </xf>
    <xf numFmtId="0" fontId="37" fillId="2" borderId="0" xfId="0" applyFont="1" applyFill="1" applyAlignment="1">
      <alignment horizontal="center"/>
    </xf>
    <xf numFmtId="0" fontId="24" fillId="0" borderId="12" xfId="0" applyFont="1" applyBorder="1" applyAlignment="1">
      <alignment horizontal="center" vertical="center" wrapText="1"/>
    </xf>
    <xf numFmtId="0" fontId="24" fillId="0" borderId="14" xfId="0" applyFont="1" applyBorder="1" applyAlignment="1">
      <alignment horizontal="center" vertical="center" wrapText="1"/>
    </xf>
    <xf numFmtId="0" fontId="6" fillId="2" borderId="15" xfId="0" applyFont="1" applyFill="1" applyBorder="1" applyAlignment="1">
      <alignment horizontal="center"/>
    </xf>
    <xf numFmtId="0" fontId="19" fillId="3" borderId="22" xfId="0" applyFont="1" applyFill="1" applyBorder="1" applyAlignment="1">
      <alignment horizontal="center" vertical="center" wrapText="1"/>
    </xf>
    <xf numFmtId="0" fontId="19" fillId="3" borderId="23" xfId="0" applyFont="1" applyFill="1" applyBorder="1" applyAlignment="1">
      <alignment horizontal="center" vertical="center" wrapText="1"/>
    </xf>
    <xf numFmtId="0" fontId="19" fillId="3" borderId="31" xfId="0" applyFont="1" applyFill="1" applyBorder="1" applyAlignment="1">
      <alignment horizontal="center" vertical="center" wrapText="1"/>
    </xf>
    <xf numFmtId="0" fontId="19" fillId="3" borderId="18"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3" borderId="34" xfId="0" applyFont="1" applyFill="1" applyBorder="1" applyAlignment="1">
      <alignment horizontal="center" vertical="center" wrapText="1"/>
    </xf>
    <xf numFmtId="0" fontId="19" fillId="3" borderId="28" xfId="0" applyFont="1" applyFill="1" applyBorder="1" applyAlignment="1">
      <alignment horizontal="center" vertical="center" wrapText="1"/>
    </xf>
    <xf numFmtId="0" fontId="19" fillId="3" borderId="30" xfId="0" applyFont="1" applyFill="1" applyBorder="1" applyAlignment="1">
      <alignment horizontal="center" vertical="center" wrapText="1"/>
    </xf>
    <xf numFmtId="0" fontId="19" fillId="2" borderId="0" xfId="0" applyFont="1" applyFill="1" applyAlignment="1">
      <alignment horizontal="center" vertical="center"/>
    </xf>
    <xf numFmtId="0" fontId="19" fillId="3" borderId="29" xfId="0" applyFont="1" applyFill="1" applyBorder="1" applyAlignment="1">
      <alignment horizontal="center" vertical="center" wrapText="1"/>
    </xf>
    <xf numFmtId="0" fontId="44" fillId="19" borderId="15" xfId="0" applyFont="1" applyFill="1" applyBorder="1" applyAlignment="1">
      <alignment horizontal="center" vertical="center" wrapText="1"/>
    </xf>
    <xf numFmtId="0" fontId="6" fillId="0" borderId="35" xfId="0" applyFont="1" applyBorder="1" applyAlignment="1">
      <alignment horizontal="center" vertical="center" wrapText="1"/>
    </xf>
    <xf numFmtId="0" fontId="43" fillId="18" borderId="22" xfId="0" applyFont="1" applyFill="1" applyBorder="1" applyAlignment="1">
      <alignment horizontal="center" vertical="center" wrapText="1"/>
    </xf>
    <xf numFmtId="0" fontId="43" fillId="18" borderId="31" xfId="0" applyFont="1" applyFill="1" applyBorder="1" applyAlignment="1">
      <alignment horizontal="center" vertical="center" wrapText="1"/>
    </xf>
    <xf numFmtId="0" fontId="43" fillId="18" borderId="22" xfId="0" applyFont="1" applyFill="1" applyBorder="1" applyAlignment="1">
      <alignment horizontal="center" vertical="center"/>
    </xf>
    <xf numFmtId="0" fontId="43" fillId="18" borderId="23" xfId="0" applyFont="1" applyFill="1" applyBorder="1" applyAlignment="1">
      <alignment horizontal="center" vertical="center"/>
    </xf>
    <xf numFmtId="0" fontId="43" fillId="18" borderId="23" xfId="0" applyFont="1" applyFill="1" applyBorder="1" applyAlignment="1">
      <alignment horizontal="center" vertical="center" wrapText="1"/>
    </xf>
    <xf numFmtId="0" fontId="43" fillId="18" borderId="20" xfId="0" applyFont="1" applyFill="1" applyBorder="1" applyAlignment="1">
      <alignment horizontal="center" vertical="center" wrapText="1"/>
    </xf>
    <xf numFmtId="0" fontId="43" fillId="18" borderId="52" xfId="0" applyFont="1" applyFill="1" applyBorder="1" applyAlignment="1">
      <alignment horizontal="center" vertical="center" wrapText="1"/>
    </xf>
    <xf numFmtId="0" fontId="44" fillId="19" borderId="15" xfId="0" applyFont="1" applyFill="1" applyBorder="1" applyAlignment="1">
      <alignment horizontal="center" vertical="center"/>
    </xf>
    <xf numFmtId="0" fontId="44" fillId="19" borderId="22" xfId="0" applyFont="1" applyFill="1" applyBorder="1" applyAlignment="1">
      <alignment horizontal="center" vertical="center" wrapText="1"/>
    </xf>
    <xf numFmtId="0" fontId="44" fillId="19" borderId="23" xfId="0"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6" fillId="0" borderId="15" xfId="0" applyFont="1" applyBorder="1" applyAlignment="1">
      <alignment horizontal="left" vertical="center" wrapText="1"/>
    </xf>
    <xf numFmtId="1" fontId="6" fillId="2" borderId="15" xfId="0" applyNumberFormat="1" applyFont="1" applyFill="1" applyBorder="1" applyAlignment="1">
      <alignment horizontal="center" vertical="center"/>
    </xf>
    <xf numFmtId="0" fontId="29" fillId="0" borderId="15" xfId="0" applyFont="1" applyBorder="1" applyAlignment="1">
      <alignment horizontal="left" vertical="center" wrapText="1"/>
    </xf>
    <xf numFmtId="0" fontId="6" fillId="2" borderId="15" xfId="0" applyFont="1" applyFill="1" applyBorder="1" applyAlignment="1">
      <alignment horizontal="left" vertical="center" wrapText="1"/>
    </xf>
    <xf numFmtId="1" fontId="6" fillId="0" borderId="15" xfId="0" applyNumberFormat="1" applyFont="1" applyBorder="1" applyAlignment="1">
      <alignment horizontal="center" vertical="center" wrapText="1"/>
    </xf>
    <xf numFmtId="1" fontId="5" fillId="0" borderId="12" xfId="0" applyNumberFormat="1" applyFont="1" applyBorder="1" applyAlignment="1">
      <alignment horizontal="center" vertical="center" wrapText="1"/>
    </xf>
    <xf numFmtId="1" fontId="5" fillId="0" borderId="14" xfId="0" applyNumberFormat="1" applyFont="1" applyBorder="1" applyAlignment="1">
      <alignment horizontal="center" vertical="center" wrapText="1"/>
    </xf>
    <xf numFmtId="0" fontId="23" fillId="0" borderId="49" xfId="0" applyFont="1" applyBorder="1" applyAlignment="1">
      <alignment horizontal="left" vertical="center" wrapText="1"/>
    </xf>
    <xf numFmtId="0" fontId="23" fillId="0" borderId="14" xfId="0" applyFont="1" applyBorder="1" applyAlignment="1">
      <alignment horizontal="left" vertical="center" wrapText="1"/>
    </xf>
    <xf numFmtId="0" fontId="23" fillId="0" borderId="50" xfId="0" applyFont="1" applyBorder="1" applyAlignment="1">
      <alignment horizontal="left" vertical="center" wrapText="1"/>
    </xf>
    <xf numFmtId="0" fontId="23" fillId="0" borderId="51" xfId="0" applyFont="1" applyBorder="1" applyAlignment="1">
      <alignment horizontal="left" vertical="center" wrapText="1"/>
    </xf>
    <xf numFmtId="0" fontId="23" fillId="0" borderId="46" xfId="0" applyFont="1" applyBorder="1" applyAlignment="1">
      <alignment horizontal="left" vertical="center" wrapText="1"/>
    </xf>
    <xf numFmtId="0" fontId="23" fillId="0" borderId="47" xfId="0" applyFont="1" applyBorder="1" applyAlignment="1">
      <alignment horizontal="left" vertical="center" wrapText="1"/>
    </xf>
  </cellXfs>
  <cellStyles count="9">
    <cellStyle name="Hipervínculo" xfId="6" builtinId="8"/>
    <cellStyle name="Hyperlink" xfId="7" xr:uid="{00000000-000B-0000-0000-000008000000}"/>
    <cellStyle name="Millares" xfId="8" builtinId="3"/>
    <cellStyle name="Millares 2" xfId="3" xr:uid="{00000000-0005-0000-0000-000003000000}"/>
    <cellStyle name="Moneda" xfId="2" builtinId="4"/>
    <cellStyle name="Moneda 2" xfId="4" xr:uid="{00000000-0005-0000-0000-000005000000}"/>
    <cellStyle name="Normal" xfId="0" builtinId="0"/>
    <cellStyle name="Normal 3" xfId="5" xr:uid="{00000000-0005-0000-0000-000007000000}"/>
    <cellStyle name="Porcentaje" xfId="1" builtinId="5"/>
  </cellStyles>
  <dxfs count="27">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16674A"/>
        </patternFill>
      </fill>
    </dxf>
  </dxfs>
  <tableStyles count="0" defaultTableStyle="TableStyleMedium2" defaultPivotStyle="PivotStyleLight16"/>
  <colors>
    <mruColors>
      <color rgb="FFFFB71B"/>
      <color rgb="FFFF5050"/>
      <color rgb="FF16674A"/>
      <color rgb="FF1DA2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10/relationships/person" Target="persons/person.xml"/><Relationship Id="rId30"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kern="1200" spc="0" baseline="0">
                <a:solidFill>
                  <a:sysClr val="windowText" lastClr="000000"/>
                </a:solidFill>
              </a:rPr>
              <a:t>Avance planes operativos 2026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'Grafica cumplimiento'!$AM$2</c:f>
              <c:strCache>
                <c:ptCount val="1"/>
                <c:pt idx="0">
                  <c:v>% PROGRAMADO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'Grafica cumplimiento'!$A$3:$A$21</c:f>
              <c:strCache>
                <c:ptCount val="19"/>
                <c:pt idx="0">
                  <c:v>Plan Institucional de Archivos de la Entidad -PINAR</c:v>
                </c:pt>
                <c:pt idx="1">
                  <c:v>Plan Anual de Adquisiciones</c:v>
                </c:pt>
                <c:pt idx="2">
                  <c:v>Plan Anual de provisión de vacantes y previsión de recursos </c:v>
                </c:pt>
                <c:pt idx="3">
                  <c:v>Plan Estratégico de Talento Humano</c:v>
                </c:pt>
                <c:pt idx="4">
                  <c:v>Plan Institucional de Capacitación</c:v>
                </c:pt>
                <c:pt idx="5">
                  <c:v>Plan de bienestar social e incentivos </c:v>
                </c:pt>
                <c:pt idx="6">
                  <c:v>Sistema de gestión y seguridad de salud en el trabajo</c:v>
                </c:pt>
                <c:pt idx="7">
                  <c:v>Programa de transparencia y ética pública</c:v>
                </c:pt>
                <c:pt idx="8">
                  <c:v>Plan Estratégico de Tecnologías de la Información y las Comunicaciones</c:v>
                </c:pt>
                <c:pt idx="9">
                  <c:v>Plan de Tratamiento de Riesgos de Seguridad y Privacidad</c:v>
                </c:pt>
                <c:pt idx="10">
                  <c:v>Plan de Seguridad y Privacidad de la Información</c:v>
                </c:pt>
                <c:pt idx="11">
                  <c:v>Plan Institucional de Gestión Ambiental- PIGA</c:v>
                </c:pt>
                <c:pt idx="12">
                  <c:v>Plan Integral de Movilidad Sostenible - PIMS</c:v>
                </c:pt>
                <c:pt idx="13">
                  <c:v>Plan de acción de participación ciudadana</c:v>
                </c:pt>
                <c:pt idx="14">
                  <c:v>Plan de Integridad</c:v>
                </c:pt>
                <c:pt idx="15">
                  <c:v>Plan estratégico de comunicaciones</c:v>
                </c:pt>
                <c:pt idx="16">
                  <c:v>Sistema Integrado de Conservación Documental</c:v>
                </c:pt>
                <c:pt idx="17">
                  <c:v>Plan anual de Auditorias</c:v>
                </c:pt>
                <c:pt idx="18">
                  <c:v>Plan de mantenimiento de las sedes administrativas</c:v>
                </c:pt>
              </c:strCache>
            </c:strRef>
          </c:cat>
          <c:val>
            <c:numRef>
              <c:f>'Grafica cumplimiento'!$AM$3:$AM$21</c:f>
              <c:numCache>
                <c:formatCode>0%</c:formatCode>
                <c:ptCount val="19"/>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numCache>
            </c:numRef>
          </c:val>
          <c:extLst>
            <c:ext xmlns:c16="http://schemas.microsoft.com/office/drawing/2014/chart" uri="{C3380CC4-5D6E-409C-BE32-E72D297353CC}">
              <c16:uniqueId val="{00000000-11C3-4EF1-8981-D3D1ADD0C907}"/>
            </c:ext>
          </c:extLst>
        </c:ser>
        <c:ser>
          <c:idx val="1"/>
          <c:order val="1"/>
          <c:tx>
            <c:strRef>
              <c:f>'Grafica cumplimiento'!$AL$2</c:f>
              <c:strCache>
                <c:ptCount val="1"/>
                <c:pt idx="0">
                  <c:v>% EJECUCIÓN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'Grafica cumplimiento'!$A$3:$A$21</c:f>
              <c:strCache>
                <c:ptCount val="19"/>
                <c:pt idx="0">
                  <c:v>Plan Institucional de Archivos de la Entidad -PINAR</c:v>
                </c:pt>
                <c:pt idx="1">
                  <c:v>Plan Anual de Adquisiciones</c:v>
                </c:pt>
                <c:pt idx="2">
                  <c:v>Plan Anual de provisión de vacantes y previsión de recursos </c:v>
                </c:pt>
                <c:pt idx="3">
                  <c:v>Plan Estratégico de Talento Humano</c:v>
                </c:pt>
                <c:pt idx="4">
                  <c:v>Plan Institucional de Capacitación</c:v>
                </c:pt>
                <c:pt idx="5">
                  <c:v>Plan de bienestar social e incentivos </c:v>
                </c:pt>
                <c:pt idx="6">
                  <c:v>Sistema de gestión y seguridad de salud en el trabajo</c:v>
                </c:pt>
                <c:pt idx="7">
                  <c:v>Programa de transparencia y ética pública</c:v>
                </c:pt>
                <c:pt idx="8">
                  <c:v>Plan Estratégico de Tecnologías de la Información y las Comunicaciones</c:v>
                </c:pt>
                <c:pt idx="9">
                  <c:v>Plan de Tratamiento de Riesgos de Seguridad y Privacidad</c:v>
                </c:pt>
                <c:pt idx="10">
                  <c:v>Plan de Seguridad y Privacidad de la Información</c:v>
                </c:pt>
                <c:pt idx="11">
                  <c:v>Plan Institucional de Gestión Ambiental- PIGA</c:v>
                </c:pt>
                <c:pt idx="12">
                  <c:v>Plan Integral de Movilidad Sostenible - PIMS</c:v>
                </c:pt>
                <c:pt idx="13">
                  <c:v>Plan de acción de participación ciudadana</c:v>
                </c:pt>
                <c:pt idx="14">
                  <c:v>Plan de Integridad</c:v>
                </c:pt>
                <c:pt idx="15">
                  <c:v>Plan estratégico de comunicaciones</c:v>
                </c:pt>
                <c:pt idx="16">
                  <c:v>Sistema Integrado de Conservación Documental</c:v>
                </c:pt>
                <c:pt idx="17">
                  <c:v>Plan anual de Auditorias</c:v>
                </c:pt>
                <c:pt idx="18">
                  <c:v>Plan de mantenimiento de las sedes administrativas</c:v>
                </c:pt>
              </c:strCache>
            </c:strRef>
          </c:cat>
          <c:val>
            <c:numRef>
              <c:f>'Grafica cumplimiento'!$AL$3:$AL$21</c:f>
              <c:numCache>
                <c:formatCode>0.00%</c:formatCode>
                <c:ptCount val="19"/>
              </c:numCache>
            </c:numRef>
          </c:val>
          <c:extLst>
            <c:ext xmlns:c16="http://schemas.microsoft.com/office/drawing/2014/chart" uri="{C3380CC4-5D6E-409C-BE32-E72D297353CC}">
              <c16:uniqueId val="{00000001-11C3-4EF1-8981-D3D1ADD0C907}"/>
            </c:ext>
          </c:extLst>
        </c:ser>
        <c:dLbls>
          <c:dLblPos val="outEnd"/>
          <c:showLegendKey val="0"/>
          <c:showVal val="1"/>
          <c:showCatName val="0"/>
          <c:showSerName val="0"/>
          <c:showPercent val="0"/>
          <c:showBubbleSize val="0"/>
        </c:dLbls>
        <c:gapWidth val="182"/>
        <c:axId val="2130858559"/>
        <c:axId val="2130859039"/>
      </c:barChart>
      <c:catAx>
        <c:axId val="213085855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2130859039"/>
        <c:crosses val="autoZero"/>
        <c:auto val="1"/>
        <c:lblAlgn val="ctr"/>
        <c:lblOffset val="100"/>
        <c:noMultiLvlLbl val="0"/>
      </c:catAx>
      <c:valAx>
        <c:axId val="2130859039"/>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308585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kern="1200" spc="0" baseline="0">
                <a:solidFill>
                  <a:sysClr val="windowText" lastClr="000000"/>
                </a:solidFill>
              </a:rPr>
              <a:t>Avance planes operativos Trimestre II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'Grafica cumplimiento'!$AM$2</c:f>
              <c:strCache>
                <c:ptCount val="1"/>
                <c:pt idx="0">
                  <c:v>% PROGRAMADO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'Grafica cumplimiento'!$A$3:$A$21</c:f>
              <c:strCache>
                <c:ptCount val="19"/>
                <c:pt idx="0">
                  <c:v>Plan Institucional de Archivos de la Entidad -PINAR</c:v>
                </c:pt>
                <c:pt idx="1">
                  <c:v>Plan Anual de Adquisiciones</c:v>
                </c:pt>
                <c:pt idx="2">
                  <c:v>Plan Anual de provisión de vacantes y previsión de recursos </c:v>
                </c:pt>
                <c:pt idx="3">
                  <c:v>Plan Estratégico de Talento Humano</c:v>
                </c:pt>
                <c:pt idx="4">
                  <c:v>Plan Institucional de Capacitación</c:v>
                </c:pt>
                <c:pt idx="5">
                  <c:v>Plan de bienestar social e incentivos </c:v>
                </c:pt>
                <c:pt idx="6">
                  <c:v>Sistema de gestión y seguridad de salud en el trabajo</c:v>
                </c:pt>
                <c:pt idx="7">
                  <c:v>Programa de transparencia y ética pública</c:v>
                </c:pt>
                <c:pt idx="8">
                  <c:v>Plan Estratégico de Tecnologías de la Información y las Comunicaciones</c:v>
                </c:pt>
                <c:pt idx="9">
                  <c:v>Plan de Tratamiento de Riesgos de Seguridad y Privacidad</c:v>
                </c:pt>
                <c:pt idx="10">
                  <c:v>Plan de Seguridad y Privacidad de la Información</c:v>
                </c:pt>
                <c:pt idx="11">
                  <c:v>Plan Institucional de Gestión Ambiental- PIGA</c:v>
                </c:pt>
                <c:pt idx="12">
                  <c:v>Plan Integral de Movilidad Sostenible - PIMS</c:v>
                </c:pt>
                <c:pt idx="13">
                  <c:v>Plan de acción de participación ciudadana</c:v>
                </c:pt>
                <c:pt idx="14">
                  <c:v>Plan de Integridad</c:v>
                </c:pt>
                <c:pt idx="15">
                  <c:v>Plan estratégico de comunicaciones</c:v>
                </c:pt>
                <c:pt idx="16">
                  <c:v>Sistema Integrado de Conservación Documental</c:v>
                </c:pt>
                <c:pt idx="17">
                  <c:v>Plan anual de Auditorias</c:v>
                </c:pt>
                <c:pt idx="18">
                  <c:v>Plan de mantenimiento de las sedes administrativas</c:v>
                </c:pt>
              </c:strCache>
            </c:strRef>
          </c:cat>
          <c:val>
            <c:numRef>
              <c:f>'Grafica cumplimiento'!$AD$3:$AD$21</c:f>
              <c:numCache>
                <c:formatCode>0%</c:formatCode>
                <c:ptCount val="19"/>
              </c:numCache>
            </c:numRef>
          </c:val>
          <c:extLst>
            <c:ext xmlns:c16="http://schemas.microsoft.com/office/drawing/2014/chart" uri="{C3380CC4-5D6E-409C-BE32-E72D297353CC}">
              <c16:uniqueId val="{00000000-C54D-4C05-B470-66C9168E4D2C}"/>
            </c:ext>
          </c:extLst>
        </c:ser>
        <c:ser>
          <c:idx val="1"/>
          <c:order val="1"/>
          <c:tx>
            <c:strRef>
              <c:f>'Grafica cumplimiento'!$AC$2</c:f>
              <c:strCache>
                <c:ptCount val="1"/>
                <c:pt idx="0">
                  <c:v>% EJECUCIÓN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'Grafica cumplimiento'!$A$3:$A$21</c:f>
              <c:strCache>
                <c:ptCount val="19"/>
                <c:pt idx="0">
                  <c:v>Plan Institucional de Archivos de la Entidad -PINAR</c:v>
                </c:pt>
                <c:pt idx="1">
                  <c:v>Plan Anual de Adquisiciones</c:v>
                </c:pt>
                <c:pt idx="2">
                  <c:v>Plan Anual de provisión de vacantes y previsión de recursos </c:v>
                </c:pt>
                <c:pt idx="3">
                  <c:v>Plan Estratégico de Talento Humano</c:v>
                </c:pt>
                <c:pt idx="4">
                  <c:v>Plan Institucional de Capacitación</c:v>
                </c:pt>
                <c:pt idx="5">
                  <c:v>Plan de bienestar social e incentivos </c:v>
                </c:pt>
                <c:pt idx="6">
                  <c:v>Sistema de gestión y seguridad de salud en el trabajo</c:v>
                </c:pt>
                <c:pt idx="7">
                  <c:v>Programa de transparencia y ética pública</c:v>
                </c:pt>
                <c:pt idx="8">
                  <c:v>Plan Estratégico de Tecnologías de la Información y las Comunicaciones</c:v>
                </c:pt>
                <c:pt idx="9">
                  <c:v>Plan de Tratamiento de Riesgos de Seguridad y Privacidad</c:v>
                </c:pt>
                <c:pt idx="10">
                  <c:v>Plan de Seguridad y Privacidad de la Información</c:v>
                </c:pt>
                <c:pt idx="11">
                  <c:v>Plan Institucional de Gestión Ambiental- PIGA</c:v>
                </c:pt>
                <c:pt idx="12">
                  <c:v>Plan Integral de Movilidad Sostenible - PIMS</c:v>
                </c:pt>
                <c:pt idx="13">
                  <c:v>Plan de acción de participación ciudadana</c:v>
                </c:pt>
                <c:pt idx="14">
                  <c:v>Plan de Integridad</c:v>
                </c:pt>
                <c:pt idx="15">
                  <c:v>Plan estratégico de comunicaciones</c:v>
                </c:pt>
                <c:pt idx="16">
                  <c:v>Sistema Integrado de Conservación Documental</c:v>
                </c:pt>
                <c:pt idx="17">
                  <c:v>Plan anual de Auditorias</c:v>
                </c:pt>
                <c:pt idx="18">
                  <c:v>Plan de mantenimiento de las sedes administrativas</c:v>
                </c:pt>
              </c:strCache>
            </c:strRef>
          </c:cat>
          <c:val>
            <c:numRef>
              <c:f>'Grafica cumplimiento'!$AC$3:$AC$21</c:f>
              <c:numCache>
                <c:formatCode>0%</c:formatCode>
                <c:ptCount val="19"/>
              </c:numCache>
            </c:numRef>
          </c:val>
          <c:extLst>
            <c:ext xmlns:c16="http://schemas.microsoft.com/office/drawing/2014/chart" uri="{C3380CC4-5D6E-409C-BE32-E72D297353CC}">
              <c16:uniqueId val="{00000001-C54D-4C05-B470-66C9168E4D2C}"/>
            </c:ext>
          </c:extLst>
        </c:ser>
        <c:dLbls>
          <c:dLblPos val="outEnd"/>
          <c:showLegendKey val="0"/>
          <c:showVal val="1"/>
          <c:showCatName val="0"/>
          <c:showSerName val="0"/>
          <c:showPercent val="0"/>
          <c:showBubbleSize val="0"/>
        </c:dLbls>
        <c:gapWidth val="182"/>
        <c:axId val="2130858559"/>
        <c:axId val="2130859039"/>
      </c:barChart>
      <c:catAx>
        <c:axId val="213085855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2130859039"/>
        <c:crosses val="autoZero"/>
        <c:auto val="1"/>
        <c:lblAlgn val="ctr"/>
        <c:lblOffset val="100"/>
        <c:noMultiLvlLbl val="0"/>
      </c:catAx>
      <c:valAx>
        <c:axId val="2130859039"/>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308585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hyperlink" Target="#SGSST!A1"/><Relationship Id="rId18" Type="http://schemas.openxmlformats.org/officeDocument/2006/relationships/image" Target="../media/image9.png"/><Relationship Id="rId26" Type="http://schemas.openxmlformats.org/officeDocument/2006/relationships/image" Target="../media/image13.png"/><Relationship Id="rId39" Type="http://schemas.openxmlformats.org/officeDocument/2006/relationships/hyperlink" Target="#'P INTG'!A1"/><Relationship Id="rId21" Type="http://schemas.openxmlformats.org/officeDocument/2006/relationships/hyperlink" Target="#PAPC!A1"/><Relationship Id="rId34" Type="http://schemas.openxmlformats.org/officeDocument/2006/relationships/image" Target="../media/image17.png"/><Relationship Id="rId7" Type="http://schemas.openxmlformats.org/officeDocument/2006/relationships/hyperlink" Target="#PETH!A1"/><Relationship Id="rId12" Type="http://schemas.openxmlformats.org/officeDocument/2006/relationships/image" Target="../media/image6.png"/><Relationship Id="rId17" Type="http://schemas.openxmlformats.org/officeDocument/2006/relationships/hyperlink" Target="#'PA AUD'!A1"/><Relationship Id="rId25" Type="http://schemas.openxmlformats.org/officeDocument/2006/relationships/hyperlink" Target="#PTRSP!A1"/><Relationship Id="rId33" Type="http://schemas.openxmlformats.org/officeDocument/2006/relationships/hyperlink" Target="#PIMS!A1"/><Relationship Id="rId38" Type="http://schemas.openxmlformats.org/officeDocument/2006/relationships/image" Target="../media/image19.png"/><Relationship Id="rId2" Type="http://schemas.openxmlformats.org/officeDocument/2006/relationships/image" Target="../media/image1.jpeg"/><Relationship Id="rId16" Type="http://schemas.openxmlformats.org/officeDocument/2006/relationships/image" Target="../media/image8.png"/><Relationship Id="rId20" Type="http://schemas.openxmlformats.org/officeDocument/2006/relationships/image" Target="../media/image10.png"/><Relationship Id="rId29" Type="http://schemas.openxmlformats.org/officeDocument/2006/relationships/hyperlink" Target="#'Planes Consolidados'!A1"/><Relationship Id="rId1" Type="http://schemas.openxmlformats.org/officeDocument/2006/relationships/hyperlink" Target="#PINAR!A1"/><Relationship Id="rId6" Type="http://schemas.openxmlformats.org/officeDocument/2006/relationships/image" Target="../media/image3.png"/><Relationship Id="rId11" Type="http://schemas.openxmlformats.org/officeDocument/2006/relationships/hyperlink" Target="#PTEP!A1"/><Relationship Id="rId24" Type="http://schemas.openxmlformats.org/officeDocument/2006/relationships/image" Target="../media/image12.png"/><Relationship Id="rId32" Type="http://schemas.openxmlformats.org/officeDocument/2006/relationships/image" Target="../media/image16.png"/><Relationship Id="rId37" Type="http://schemas.openxmlformats.org/officeDocument/2006/relationships/hyperlink" Target="#PSPI!A1"/><Relationship Id="rId40" Type="http://schemas.openxmlformats.org/officeDocument/2006/relationships/image" Target="../media/image20.png"/><Relationship Id="rId5" Type="http://schemas.openxmlformats.org/officeDocument/2006/relationships/hyperlink" Target="#PAVPR!A1"/><Relationship Id="rId15" Type="http://schemas.openxmlformats.org/officeDocument/2006/relationships/hyperlink" Target="#PETI!A1"/><Relationship Id="rId23" Type="http://schemas.openxmlformats.org/officeDocument/2006/relationships/hyperlink" Target="#PIC!A1"/><Relationship Id="rId28" Type="http://schemas.openxmlformats.org/officeDocument/2006/relationships/image" Target="../media/image14.png"/><Relationship Id="rId36" Type="http://schemas.openxmlformats.org/officeDocument/2006/relationships/image" Target="../media/image18.png"/><Relationship Id="rId10" Type="http://schemas.openxmlformats.org/officeDocument/2006/relationships/image" Target="../media/image5.png"/><Relationship Id="rId19" Type="http://schemas.openxmlformats.org/officeDocument/2006/relationships/hyperlink" Target="#PBSI!A1"/><Relationship Id="rId31" Type="http://schemas.openxmlformats.org/officeDocument/2006/relationships/hyperlink" Target="#'P COM'!A1"/><Relationship Id="rId4" Type="http://schemas.openxmlformats.org/officeDocument/2006/relationships/image" Target="../media/image2.png"/><Relationship Id="rId9" Type="http://schemas.openxmlformats.org/officeDocument/2006/relationships/hyperlink" Target="#SICD!A1"/><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hyperlink" Target="#PMSA!A1"/><Relationship Id="rId30" Type="http://schemas.openxmlformats.org/officeDocument/2006/relationships/image" Target="../media/image15.png"/><Relationship Id="rId35" Type="http://schemas.openxmlformats.org/officeDocument/2006/relationships/hyperlink" Target="#PIGA!A1"/><Relationship Id="rId8" Type="http://schemas.openxmlformats.org/officeDocument/2006/relationships/image" Target="../media/image4.png"/><Relationship Id="rId3" Type="http://schemas.openxmlformats.org/officeDocument/2006/relationships/hyperlink" Target="#PAA!A1"/></Relationships>
</file>

<file path=xl/drawings/_rels/drawing2.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5.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6.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7.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8.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9.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0.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1.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2.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3.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4.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5.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6.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7.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8.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9.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20.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21.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22.xml.rels><?xml version="1.0" encoding="UTF-8" standalone="yes"?>
<Relationships xmlns="http://schemas.openxmlformats.org/package/2006/relationships"><Relationship Id="rId1" Type="http://schemas.openxmlformats.org/officeDocument/2006/relationships/hyperlink" Target="#'PORTADA PAI'!A1"/></Relationships>
</file>

<file path=xl/drawings/_rels/vmlDrawing1.v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3.png"/></Relationships>
</file>

<file path=xl/drawings/_rels/vmlDrawing7.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9.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13.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15.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17.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3.png"/></Relationships>
</file>

<file path=xl/drawings/_rels/vmlDrawing21.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23.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25.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27.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29.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31.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33.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35.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37.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39.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vmlDrawing41.v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absolute">
    <xdr:from>
      <xdr:col>10</xdr:col>
      <xdr:colOff>214308</xdr:colOff>
      <xdr:row>1</xdr:row>
      <xdr:rowOff>81641</xdr:rowOff>
    </xdr:from>
    <xdr:to>
      <xdr:col>21</xdr:col>
      <xdr:colOff>323166</xdr:colOff>
      <xdr:row>3</xdr:row>
      <xdr:rowOff>74782</xdr:rowOff>
    </xdr:to>
    <xdr:sp macro="" textlink="">
      <xdr:nvSpPr>
        <xdr:cNvPr id="21" name="CuadroTexto 20">
          <a:extLst>
            <a:ext uri="{FF2B5EF4-FFF2-40B4-BE49-F238E27FC236}">
              <a16:creationId xmlns:a16="http://schemas.microsoft.com/office/drawing/2014/main" id="{00000000-0008-0000-0000-000015000000}"/>
            </a:ext>
          </a:extLst>
        </xdr:cNvPr>
        <xdr:cNvSpPr txBox="1"/>
      </xdr:nvSpPr>
      <xdr:spPr>
        <a:xfrm>
          <a:off x="5629951" y="272141"/>
          <a:ext cx="6844394" cy="374141"/>
        </a:xfrm>
        <a:prstGeom prst="rect">
          <a:avLst/>
        </a:prstGeom>
        <a:solidFill>
          <a:srgbClr val="FFB71B"/>
        </a:solidFill>
        <a:ln>
          <a:solidFill>
            <a:srgbClr val="16674A"/>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CO" sz="1800" b="1">
              <a:solidFill>
                <a:srgbClr val="16674A"/>
              </a:solidFill>
            </a:rPr>
            <a:t>Seleccione</a:t>
          </a:r>
          <a:r>
            <a:rPr lang="es-CO" sz="1800" b="1" baseline="0">
              <a:solidFill>
                <a:srgbClr val="16674A"/>
              </a:solidFill>
            </a:rPr>
            <a:t> el botón del plan que desee consultar</a:t>
          </a:r>
          <a:endParaRPr lang="es-CO" sz="1800" b="1">
            <a:solidFill>
              <a:srgbClr val="16674A"/>
            </a:solidFill>
          </a:endParaRPr>
        </a:p>
      </xdr:txBody>
    </xdr:sp>
    <xdr:clientData/>
  </xdr:twoCellAnchor>
  <xdr:twoCellAnchor editAs="absolute">
    <xdr:from>
      <xdr:col>1</xdr:col>
      <xdr:colOff>133307</xdr:colOff>
      <xdr:row>6</xdr:row>
      <xdr:rowOff>42493</xdr:rowOff>
    </xdr:from>
    <xdr:to>
      <xdr:col>5</xdr:col>
      <xdr:colOff>17807</xdr:colOff>
      <xdr:row>10</xdr:row>
      <xdr:rowOff>72493</xdr:rowOff>
    </xdr:to>
    <xdr:grpSp>
      <xdr:nvGrpSpPr>
        <xdr:cNvPr id="225" name="Grupo 224">
          <a:extLst>
            <a:ext uri="{FF2B5EF4-FFF2-40B4-BE49-F238E27FC236}">
              <a16:creationId xmlns:a16="http://schemas.microsoft.com/office/drawing/2014/main" id="{00000000-0008-0000-0000-0000E1000000}"/>
            </a:ext>
          </a:extLst>
        </xdr:cNvPr>
        <xdr:cNvGrpSpPr/>
      </xdr:nvGrpSpPr>
      <xdr:grpSpPr>
        <a:xfrm>
          <a:off x="390482" y="1185493"/>
          <a:ext cx="1970475" cy="792000"/>
          <a:chOff x="325045" y="1092899"/>
          <a:chExt cx="2361694" cy="1083711"/>
        </a:xfrm>
        <a:solidFill>
          <a:sysClr val="window" lastClr="FFFFFF"/>
        </a:solidFill>
      </xdr:grpSpPr>
      <xdr:sp macro="" textlink="">
        <xdr:nvSpPr>
          <xdr:cNvPr id="219" name="Rectángulo 28">
            <a:extLst>
              <a:ext uri="{FF2B5EF4-FFF2-40B4-BE49-F238E27FC236}">
                <a16:creationId xmlns:a16="http://schemas.microsoft.com/office/drawing/2014/main" id="{00000000-0008-0000-0000-0000DB00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9" name="Rectángulo 28">
            <a:extLst>
              <a:ext uri="{FF2B5EF4-FFF2-40B4-BE49-F238E27FC236}">
                <a16:creationId xmlns:a16="http://schemas.microsoft.com/office/drawing/2014/main" id="{00000000-0008-0000-0000-00001D00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grpSp>
        <xdr:nvGrpSpPr>
          <xdr:cNvPr id="28" name="Grupo 27">
            <a:extLst>
              <a:ext uri="{FF2B5EF4-FFF2-40B4-BE49-F238E27FC236}">
                <a16:creationId xmlns:a16="http://schemas.microsoft.com/office/drawing/2014/main" id="{00000000-0008-0000-0000-00001C000000}"/>
              </a:ext>
            </a:extLst>
          </xdr:cNvPr>
          <xdr:cNvGrpSpPr/>
        </xdr:nvGrpSpPr>
        <xdr:grpSpPr>
          <a:xfrm>
            <a:off x="379709" y="1223405"/>
            <a:ext cx="2203726" cy="847763"/>
            <a:chOff x="898071" y="793103"/>
            <a:chExt cx="2925536" cy="976799"/>
          </a:xfrm>
          <a:grpFill/>
        </xdr:grpSpPr>
        <xdr:sp macro="" textlink="">
          <xdr:nvSpPr>
            <xdr:cNvPr id="30" name="object 22">
              <a:hlinkClick xmlns:r="http://schemas.openxmlformats.org/officeDocument/2006/relationships" r:id="rId1"/>
              <a:extLst>
                <a:ext uri="{FF2B5EF4-FFF2-40B4-BE49-F238E27FC236}">
                  <a16:creationId xmlns:a16="http://schemas.microsoft.com/office/drawing/2014/main" id="{00000000-0008-0000-0000-00001E000000}"/>
                </a:ext>
              </a:extLst>
            </xdr:cNvPr>
            <xdr:cNvSpPr/>
          </xdr:nvSpPr>
          <xdr:spPr>
            <a:xfrm>
              <a:off x="1816915" y="824219"/>
              <a:ext cx="2006692" cy="914566"/>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Institucional de Archivos de la Entidad - PINAR</a:t>
              </a:r>
              <a:endParaRPr lang="es-CO" sz="1300">
                <a:solidFill>
                  <a:srgbClr val="16674A"/>
                </a:solidFill>
              </a:endParaRPr>
            </a:p>
          </xdr:txBody>
        </xdr:sp>
        <xdr:pic>
          <xdr:nvPicPr>
            <xdr:cNvPr id="31" name="Imagen 30">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8071" y="793103"/>
              <a:ext cx="843644" cy="976799"/>
            </a:xfrm>
            <a:prstGeom prst="roundRect">
              <a:avLst/>
            </a:prstGeom>
            <a:grpFill/>
          </xdr:spPr>
        </xdr:pic>
      </xdr:grpSp>
    </xdr:grpSp>
    <xdr:clientData/>
  </xdr:twoCellAnchor>
  <xdr:twoCellAnchor editAs="absolute">
    <xdr:from>
      <xdr:col>5</xdr:col>
      <xdr:colOff>554139</xdr:colOff>
      <xdr:row>6</xdr:row>
      <xdr:rowOff>42493</xdr:rowOff>
    </xdr:from>
    <xdr:to>
      <xdr:col>9</xdr:col>
      <xdr:colOff>84854</xdr:colOff>
      <xdr:row>10</xdr:row>
      <xdr:rowOff>72493</xdr:rowOff>
    </xdr:to>
    <xdr:grpSp>
      <xdr:nvGrpSpPr>
        <xdr:cNvPr id="347" name="Grupo 346">
          <a:extLst>
            <a:ext uri="{FF2B5EF4-FFF2-40B4-BE49-F238E27FC236}">
              <a16:creationId xmlns:a16="http://schemas.microsoft.com/office/drawing/2014/main" id="{00000000-0008-0000-0000-00005B010000}"/>
            </a:ext>
          </a:extLst>
        </xdr:cNvPr>
        <xdr:cNvGrpSpPr/>
      </xdr:nvGrpSpPr>
      <xdr:grpSpPr>
        <a:xfrm>
          <a:off x="2897289" y="1185493"/>
          <a:ext cx="1969115" cy="792000"/>
          <a:chOff x="2908175" y="1199100"/>
          <a:chExt cx="1980000" cy="792000"/>
        </a:xfrm>
      </xdr:grpSpPr>
      <xdr:grpSp>
        <xdr:nvGrpSpPr>
          <xdr:cNvPr id="232" name="Grupo 231">
            <a:extLst>
              <a:ext uri="{FF2B5EF4-FFF2-40B4-BE49-F238E27FC236}">
                <a16:creationId xmlns:a16="http://schemas.microsoft.com/office/drawing/2014/main" id="{00000000-0008-0000-0000-0000E8000000}"/>
              </a:ext>
            </a:extLst>
          </xdr:cNvPr>
          <xdr:cNvGrpSpPr/>
        </xdr:nvGrpSpPr>
        <xdr:grpSpPr>
          <a:xfrm>
            <a:off x="2908175" y="1199100"/>
            <a:ext cx="1980000" cy="792000"/>
            <a:chOff x="325045" y="1092899"/>
            <a:chExt cx="2361694" cy="1083711"/>
          </a:xfrm>
          <a:solidFill>
            <a:sysClr val="window" lastClr="FFFFFF"/>
          </a:solidFill>
        </xdr:grpSpPr>
        <xdr:sp macro="" textlink="">
          <xdr:nvSpPr>
            <xdr:cNvPr id="233" name="Rectángulo 28">
              <a:extLst>
                <a:ext uri="{FF2B5EF4-FFF2-40B4-BE49-F238E27FC236}">
                  <a16:creationId xmlns:a16="http://schemas.microsoft.com/office/drawing/2014/main" id="{00000000-0008-0000-0000-0000E900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34" name="Rectángulo 28">
              <a:extLst>
                <a:ext uri="{FF2B5EF4-FFF2-40B4-BE49-F238E27FC236}">
                  <a16:creationId xmlns:a16="http://schemas.microsoft.com/office/drawing/2014/main" id="{00000000-0008-0000-0000-0000EA00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36" name="object 22">
              <a:hlinkClick xmlns:r="http://schemas.openxmlformats.org/officeDocument/2006/relationships" r:id="rId3"/>
              <a:extLst>
                <a:ext uri="{FF2B5EF4-FFF2-40B4-BE49-F238E27FC236}">
                  <a16:creationId xmlns:a16="http://schemas.microsoft.com/office/drawing/2014/main" id="{00000000-0008-0000-0000-0000EC00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300">
                  <a:solidFill>
                    <a:srgbClr val="16674A"/>
                  </a:solidFill>
                </a:rPr>
                <a:t>Plan Anual de Adquisiciones</a:t>
              </a:r>
            </a:p>
          </xdr:txBody>
        </xdr:sp>
      </xdr:grpSp>
      <xdr:pic>
        <xdr:nvPicPr>
          <xdr:cNvPr id="346" name="Imagen 345">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4"/>
          <a:stretch>
            <a:fillRect/>
          </a:stretch>
        </xdr:blipFill>
        <xdr:spPr>
          <a:xfrm>
            <a:off x="2979966" y="1239368"/>
            <a:ext cx="532703" cy="720000"/>
          </a:xfrm>
          <a:prstGeom prst="rect">
            <a:avLst/>
          </a:prstGeom>
        </xdr:spPr>
      </xdr:pic>
    </xdr:grpSp>
    <xdr:clientData/>
  </xdr:twoCellAnchor>
  <xdr:twoCellAnchor editAs="absolute">
    <xdr:from>
      <xdr:col>10</xdr:col>
      <xdr:colOff>16286</xdr:colOff>
      <xdr:row>6</xdr:row>
      <xdr:rowOff>42493</xdr:rowOff>
    </xdr:from>
    <xdr:to>
      <xdr:col>13</xdr:col>
      <xdr:colOff>159322</xdr:colOff>
      <xdr:row>10</xdr:row>
      <xdr:rowOff>72493</xdr:rowOff>
    </xdr:to>
    <xdr:grpSp>
      <xdr:nvGrpSpPr>
        <xdr:cNvPr id="349" name="Grupo 348">
          <a:hlinkClick xmlns:r="http://schemas.openxmlformats.org/officeDocument/2006/relationships" r:id="rId5"/>
          <a:extLst>
            <a:ext uri="{FF2B5EF4-FFF2-40B4-BE49-F238E27FC236}">
              <a16:creationId xmlns:a16="http://schemas.microsoft.com/office/drawing/2014/main" id="{00000000-0008-0000-0000-00005D010000}"/>
            </a:ext>
          </a:extLst>
        </xdr:cNvPr>
        <xdr:cNvGrpSpPr/>
      </xdr:nvGrpSpPr>
      <xdr:grpSpPr>
        <a:xfrm>
          <a:off x="5407436" y="1185493"/>
          <a:ext cx="1971836" cy="792000"/>
          <a:chOff x="5431929" y="1199100"/>
          <a:chExt cx="1980000" cy="792000"/>
        </a:xfrm>
      </xdr:grpSpPr>
      <xdr:grpSp>
        <xdr:nvGrpSpPr>
          <xdr:cNvPr id="238" name="Grupo 237">
            <a:extLst>
              <a:ext uri="{FF2B5EF4-FFF2-40B4-BE49-F238E27FC236}">
                <a16:creationId xmlns:a16="http://schemas.microsoft.com/office/drawing/2014/main" id="{00000000-0008-0000-0000-0000EE000000}"/>
              </a:ext>
            </a:extLst>
          </xdr:cNvPr>
          <xdr:cNvGrpSpPr/>
        </xdr:nvGrpSpPr>
        <xdr:grpSpPr>
          <a:xfrm>
            <a:off x="5431929" y="1199100"/>
            <a:ext cx="1980000" cy="792000"/>
            <a:chOff x="325045" y="1092899"/>
            <a:chExt cx="2361694" cy="1083711"/>
          </a:xfrm>
          <a:solidFill>
            <a:sysClr val="window" lastClr="FFFFFF"/>
          </a:solidFill>
        </xdr:grpSpPr>
        <xdr:sp macro="" textlink="">
          <xdr:nvSpPr>
            <xdr:cNvPr id="239" name="Rectángulo 28">
              <a:extLst>
                <a:ext uri="{FF2B5EF4-FFF2-40B4-BE49-F238E27FC236}">
                  <a16:creationId xmlns:a16="http://schemas.microsoft.com/office/drawing/2014/main" id="{00000000-0008-0000-0000-0000EF00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40" name="Rectángulo 28">
              <a:extLst>
                <a:ext uri="{FF2B5EF4-FFF2-40B4-BE49-F238E27FC236}">
                  <a16:creationId xmlns:a16="http://schemas.microsoft.com/office/drawing/2014/main" id="{00000000-0008-0000-0000-0000F000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42" name="object 22">
              <a:extLst>
                <a:ext uri="{FF2B5EF4-FFF2-40B4-BE49-F238E27FC236}">
                  <a16:creationId xmlns:a16="http://schemas.microsoft.com/office/drawing/2014/main" id="{00000000-0008-0000-0000-0000F200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100">
                  <a:solidFill>
                    <a:srgbClr val="16674A"/>
                  </a:solidFill>
                </a:rPr>
                <a:t>Plan Anual de provisión de vacantes y previsión de recursos </a:t>
              </a:r>
            </a:p>
          </xdr:txBody>
        </xdr:sp>
      </xdr:grpSp>
      <xdr:pic>
        <xdr:nvPicPr>
          <xdr:cNvPr id="348" name="Imagen 347">
            <a:extLst>
              <a:ext uri="{FF2B5EF4-FFF2-40B4-BE49-F238E27FC236}">
                <a16:creationId xmlns:a16="http://schemas.microsoft.com/office/drawing/2014/main" id="{00000000-0008-0000-0000-00005C010000}"/>
              </a:ext>
            </a:extLst>
          </xdr:cNvPr>
          <xdr:cNvPicPr>
            <a:picLocks noChangeAspect="1"/>
          </xdr:cNvPicPr>
        </xdr:nvPicPr>
        <xdr:blipFill>
          <a:blip xmlns:r="http://schemas.openxmlformats.org/officeDocument/2006/relationships" r:embed="rId6"/>
          <a:stretch>
            <a:fillRect/>
          </a:stretch>
        </xdr:blipFill>
        <xdr:spPr>
          <a:xfrm>
            <a:off x="5527179" y="1226314"/>
            <a:ext cx="532702" cy="720000"/>
          </a:xfrm>
          <a:prstGeom prst="rect">
            <a:avLst/>
          </a:prstGeom>
        </xdr:spPr>
      </xdr:pic>
    </xdr:grpSp>
    <xdr:clientData/>
  </xdr:twoCellAnchor>
  <xdr:twoCellAnchor editAs="absolute">
    <xdr:from>
      <xdr:col>14</xdr:col>
      <xdr:colOff>96940</xdr:colOff>
      <xdr:row>6</xdr:row>
      <xdr:rowOff>42493</xdr:rowOff>
    </xdr:from>
    <xdr:to>
      <xdr:col>17</xdr:col>
      <xdr:colOff>239976</xdr:colOff>
      <xdr:row>10</xdr:row>
      <xdr:rowOff>72493</xdr:rowOff>
    </xdr:to>
    <xdr:grpSp>
      <xdr:nvGrpSpPr>
        <xdr:cNvPr id="392" name="Grupo 391">
          <a:hlinkClick xmlns:r="http://schemas.openxmlformats.org/officeDocument/2006/relationships" r:id="rId7"/>
          <a:extLst>
            <a:ext uri="{FF2B5EF4-FFF2-40B4-BE49-F238E27FC236}">
              <a16:creationId xmlns:a16="http://schemas.microsoft.com/office/drawing/2014/main" id="{00000000-0008-0000-0000-000088010000}"/>
            </a:ext>
          </a:extLst>
        </xdr:cNvPr>
        <xdr:cNvGrpSpPr/>
      </xdr:nvGrpSpPr>
      <xdr:grpSpPr>
        <a:xfrm>
          <a:off x="7926490" y="1185493"/>
          <a:ext cx="1971836" cy="792000"/>
          <a:chOff x="7961869" y="1199100"/>
          <a:chExt cx="1980000" cy="792000"/>
        </a:xfrm>
      </xdr:grpSpPr>
      <xdr:grpSp>
        <xdr:nvGrpSpPr>
          <xdr:cNvPr id="256" name="Grupo 255">
            <a:extLst>
              <a:ext uri="{FF2B5EF4-FFF2-40B4-BE49-F238E27FC236}">
                <a16:creationId xmlns:a16="http://schemas.microsoft.com/office/drawing/2014/main" id="{00000000-0008-0000-0000-000000010000}"/>
              </a:ext>
            </a:extLst>
          </xdr:cNvPr>
          <xdr:cNvGrpSpPr/>
        </xdr:nvGrpSpPr>
        <xdr:grpSpPr>
          <a:xfrm>
            <a:off x="7961869" y="1199100"/>
            <a:ext cx="1980000" cy="792000"/>
            <a:chOff x="325045" y="1092899"/>
            <a:chExt cx="2361694" cy="1083711"/>
          </a:xfrm>
          <a:solidFill>
            <a:sysClr val="window" lastClr="FFFFFF"/>
          </a:solidFill>
        </xdr:grpSpPr>
        <xdr:sp macro="" textlink="">
          <xdr:nvSpPr>
            <xdr:cNvPr id="257" name="Rectángulo 28">
              <a:extLst>
                <a:ext uri="{FF2B5EF4-FFF2-40B4-BE49-F238E27FC236}">
                  <a16:creationId xmlns:a16="http://schemas.microsoft.com/office/drawing/2014/main" id="{00000000-0008-0000-0000-000001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58" name="Rectángulo 28">
              <a:extLst>
                <a:ext uri="{FF2B5EF4-FFF2-40B4-BE49-F238E27FC236}">
                  <a16:creationId xmlns:a16="http://schemas.microsoft.com/office/drawing/2014/main" id="{00000000-0008-0000-0000-000002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60" name="object 22">
              <a:extLst>
                <a:ext uri="{FF2B5EF4-FFF2-40B4-BE49-F238E27FC236}">
                  <a16:creationId xmlns:a16="http://schemas.microsoft.com/office/drawing/2014/main" id="{00000000-0008-0000-0000-00000401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Estratégico de Talento Humano</a:t>
              </a:r>
              <a:endParaRPr lang="es-CO" sz="1300">
                <a:solidFill>
                  <a:srgbClr val="16674A"/>
                </a:solidFill>
              </a:endParaRPr>
            </a:p>
          </xdr:txBody>
        </xdr:sp>
      </xdr:grpSp>
      <xdr:pic>
        <xdr:nvPicPr>
          <xdr:cNvPr id="350" name="Imagen 349">
            <a:extLst>
              <a:ext uri="{FF2B5EF4-FFF2-40B4-BE49-F238E27FC236}">
                <a16:creationId xmlns:a16="http://schemas.microsoft.com/office/drawing/2014/main" id="{00000000-0008-0000-0000-00005E010000}"/>
              </a:ext>
            </a:extLst>
          </xdr:cNvPr>
          <xdr:cNvPicPr>
            <a:picLocks noChangeAspect="1"/>
          </xdr:cNvPicPr>
        </xdr:nvPicPr>
        <xdr:blipFill>
          <a:blip xmlns:r="http://schemas.openxmlformats.org/officeDocument/2006/relationships" r:embed="rId8"/>
          <a:stretch>
            <a:fillRect/>
          </a:stretch>
        </xdr:blipFill>
        <xdr:spPr>
          <a:xfrm>
            <a:off x="8070727" y="1267136"/>
            <a:ext cx="532703" cy="720000"/>
          </a:xfrm>
          <a:prstGeom prst="rect">
            <a:avLst/>
          </a:prstGeom>
        </xdr:spPr>
      </xdr:pic>
    </xdr:grpSp>
    <xdr:clientData/>
  </xdr:twoCellAnchor>
  <xdr:twoCellAnchor editAs="absolute">
    <xdr:from>
      <xdr:col>10</xdr:col>
      <xdr:colOff>21770</xdr:colOff>
      <xdr:row>22</xdr:row>
      <xdr:rowOff>16326</xdr:rowOff>
    </xdr:from>
    <xdr:to>
      <xdr:col>13</xdr:col>
      <xdr:colOff>164806</xdr:colOff>
      <xdr:row>26</xdr:row>
      <xdr:rowOff>46326</xdr:rowOff>
    </xdr:to>
    <xdr:grpSp>
      <xdr:nvGrpSpPr>
        <xdr:cNvPr id="380" name="Grupo 379">
          <a:hlinkClick xmlns:r="http://schemas.openxmlformats.org/officeDocument/2006/relationships" r:id="rId9"/>
          <a:extLst>
            <a:ext uri="{FF2B5EF4-FFF2-40B4-BE49-F238E27FC236}">
              <a16:creationId xmlns:a16="http://schemas.microsoft.com/office/drawing/2014/main" id="{00000000-0008-0000-0000-00007C010000}"/>
            </a:ext>
          </a:extLst>
        </xdr:cNvPr>
        <xdr:cNvGrpSpPr/>
      </xdr:nvGrpSpPr>
      <xdr:grpSpPr>
        <a:xfrm>
          <a:off x="5412920" y="4207326"/>
          <a:ext cx="1971836" cy="792000"/>
          <a:chOff x="5437413" y="4220933"/>
          <a:chExt cx="1980000" cy="792000"/>
        </a:xfrm>
      </xdr:grpSpPr>
      <xdr:grpSp>
        <xdr:nvGrpSpPr>
          <xdr:cNvPr id="322" name="Grupo 321">
            <a:extLst>
              <a:ext uri="{FF2B5EF4-FFF2-40B4-BE49-F238E27FC236}">
                <a16:creationId xmlns:a16="http://schemas.microsoft.com/office/drawing/2014/main" id="{00000000-0008-0000-0000-000042010000}"/>
              </a:ext>
            </a:extLst>
          </xdr:cNvPr>
          <xdr:cNvGrpSpPr/>
        </xdr:nvGrpSpPr>
        <xdr:grpSpPr>
          <a:xfrm>
            <a:off x="5437413" y="4220933"/>
            <a:ext cx="1980000" cy="792000"/>
            <a:chOff x="325045" y="1092899"/>
            <a:chExt cx="2361694" cy="1083711"/>
          </a:xfrm>
          <a:solidFill>
            <a:sysClr val="window" lastClr="FFFFFF"/>
          </a:solidFill>
        </xdr:grpSpPr>
        <xdr:sp macro="" textlink="">
          <xdr:nvSpPr>
            <xdr:cNvPr id="323" name="Rectángulo 28">
              <a:extLst>
                <a:ext uri="{FF2B5EF4-FFF2-40B4-BE49-F238E27FC236}">
                  <a16:creationId xmlns:a16="http://schemas.microsoft.com/office/drawing/2014/main" id="{00000000-0008-0000-0000-000043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24" name="Rectángulo 28">
              <a:extLst>
                <a:ext uri="{FF2B5EF4-FFF2-40B4-BE49-F238E27FC236}">
                  <a16:creationId xmlns:a16="http://schemas.microsoft.com/office/drawing/2014/main" id="{00000000-0008-0000-0000-000044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26" name="object 22">
              <a:extLst>
                <a:ext uri="{FF2B5EF4-FFF2-40B4-BE49-F238E27FC236}">
                  <a16:creationId xmlns:a16="http://schemas.microsoft.com/office/drawing/2014/main" id="{00000000-0008-0000-0000-00004601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Sistema Integrado de Conservación Documental</a:t>
              </a:r>
              <a:endParaRPr lang="es-CO" sz="1300">
                <a:solidFill>
                  <a:srgbClr val="16674A"/>
                </a:solidFill>
              </a:endParaRPr>
            </a:p>
          </xdr:txBody>
        </xdr:sp>
      </xdr:grpSp>
      <xdr:pic>
        <xdr:nvPicPr>
          <xdr:cNvPr id="351" name="Imagen 350">
            <a:extLst>
              <a:ext uri="{FF2B5EF4-FFF2-40B4-BE49-F238E27FC236}">
                <a16:creationId xmlns:a16="http://schemas.microsoft.com/office/drawing/2014/main" id="{00000000-0008-0000-0000-00005F010000}"/>
              </a:ext>
            </a:extLst>
          </xdr:cNvPr>
          <xdr:cNvPicPr>
            <a:picLocks noChangeAspect="1"/>
          </xdr:cNvPicPr>
        </xdr:nvPicPr>
        <xdr:blipFill>
          <a:blip xmlns:r="http://schemas.openxmlformats.org/officeDocument/2006/relationships" r:embed="rId10"/>
          <a:stretch>
            <a:fillRect/>
          </a:stretch>
        </xdr:blipFill>
        <xdr:spPr>
          <a:xfrm>
            <a:off x="5505450" y="4261754"/>
            <a:ext cx="532703" cy="720000"/>
          </a:xfrm>
          <a:prstGeom prst="rect">
            <a:avLst/>
          </a:prstGeom>
        </xdr:spPr>
      </xdr:pic>
    </xdr:grpSp>
    <xdr:clientData/>
  </xdr:twoCellAnchor>
  <xdr:twoCellAnchor editAs="absolute">
    <xdr:from>
      <xdr:col>1</xdr:col>
      <xdr:colOff>137429</xdr:colOff>
      <xdr:row>14</xdr:row>
      <xdr:rowOff>17685</xdr:rowOff>
    </xdr:from>
    <xdr:to>
      <xdr:col>5</xdr:col>
      <xdr:colOff>31454</xdr:colOff>
      <xdr:row>18</xdr:row>
      <xdr:rowOff>47685</xdr:rowOff>
    </xdr:to>
    <xdr:grpSp>
      <xdr:nvGrpSpPr>
        <xdr:cNvPr id="2" name="Grupo 384">
          <a:extLst>
            <a:ext uri="{FF2B5EF4-FFF2-40B4-BE49-F238E27FC236}">
              <a16:creationId xmlns:a16="http://schemas.microsoft.com/office/drawing/2014/main" id="{00000000-0008-0000-0000-000002000000}"/>
            </a:ext>
          </a:extLst>
        </xdr:cNvPr>
        <xdr:cNvGrpSpPr/>
      </xdr:nvGrpSpPr>
      <xdr:grpSpPr>
        <a:xfrm>
          <a:off x="394604" y="2684685"/>
          <a:ext cx="1980000" cy="792000"/>
          <a:chOff x="394604" y="2694210"/>
          <a:chExt cx="1980000" cy="792000"/>
        </a:xfrm>
      </xdr:grpSpPr>
      <xdr:grpSp>
        <xdr:nvGrpSpPr>
          <xdr:cNvPr id="3" name="Grupo 261">
            <a:extLst>
              <a:ext uri="{FF2B5EF4-FFF2-40B4-BE49-F238E27FC236}">
                <a16:creationId xmlns:a16="http://schemas.microsoft.com/office/drawing/2014/main" id="{00000000-0008-0000-0000-000003000000}"/>
              </a:ext>
            </a:extLst>
          </xdr:cNvPr>
          <xdr:cNvGrpSpPr/>
        </xdr:nvGrpSpPr>
        <xdr:grpSpPr>
          <a:xfrm>
            <a:off x="394604" y="2694210"/>
            <a:ext cx="1980000" cy="792000"/>
            <a:chOff x="325045" y="1092899"/>
            <a:chExt cx="2361694" cy="1083711"/>
          </a:xfrm>
          <a:solidFill>
            <a:sysClr val="window" lastClr="FFFFFF"/>
          </a:solidFill>
        </xdr:grpSpPr>
        <xdr:sp macro="" textlink="">
          <xdr:nvSpPr>
            <xdr:cNvPr id="4" name="Rectángulo 28">
              <a:extLst>
                <a:ext uri="{FF2B5EF4-FFF2-40B4-BE49-F238E27FC236}">
                  <a16:creationId xmlns:a16="http://schemas.microsoft.com/office/drawing/2014/main" id="{00000000-0008-0000-0000-00000400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5" name="Rectángulo 28">
              <a:extLst>
                <a:ext uri="{FF2B5EF4-FFF2-40B4-BE49-F238E27FC236}">
                  <a16:creationId xmlns:a16="http://schemas.microsoft.com/office/drawing/2014/main" id="{00000000-0008-0000-0000-00000500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6" name="object 22">
              <a:hlinkClick xmlns:r="http://schemas.openxmlformats.org/officeDocument/2006/relationships" r:id="rId11"/>
              <a:extLst>
                <a:ext uri="{FF2B5EF4-FFF2-40B4-BE49-F238E27FC236}">
                  <a16:creationId xmlns:a16="http://schemas.microsoft.com/office/drawing/2014/main" id="{00000000-0008-0000-0000-00000600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Programa de transparencia y ética pública</a:t>
              </a:r>
              <a:endParaRPr lang="es-CO" sz="1300">
                <a:solidFill>
                  <a:srgbClr val="16674A"/>
                </a:solidFill>
              </a:endParaRPr>
            </a:p>
          </xdr:txBody>
        </xdr:sp>
      </xdr:grpSp>
      <xdr:pic>
        <xdr:nvPicPr>
          <xdr:cNvPr id="7" name="Imagen 351">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2"/>
          <a:stretch>
            <a:fillRect/>
          </a:stretch>
        </xdr:blipFill>
        <xdr:spPr>
          <a:xfrm>
            <a:off x="489854" y="2735032"/>
            <a:ext cx="593939" cy="720000"/>
          </a:xfrm>
          <a:prstGeom prst="rect">
            <a:avLst/>
          </a:prstGeom>
        </xdr:spPr>
      </xdr:pic>
    </xdr:grpSp>
    <xdr:clientData/>
  </xdr:twoCellAnchor>
  <xdr:twoCellAnchor editAs="absolute">
    <xdr:from>
      <xdr:col>26</xdr:col>
      <xdr:colOff>320344</xdr:colOff>
      <xdr:row>6</xdr:row>
      <xdr:rowOff>42493</xdr:rowOff>
    </xdr:from>
    <xdr:to>
      <xdr:col>29</xdr:col>
      <xdr:colOff>463380</xdr:colOff>
      <xdr:row>10</xdr:row>
      <xdr:rowOff>72493</xdr:rowOff>
    </xdr:to>
    <xdr:grpSp>
      <xdr:nvGrpSpPr>
        <xdr:cNvPr id="395" name="Grupo 394">
          <a:hlinkClick xmlns:r="http://schemas.openxmlformats.org/officeDocument/2006/relationships" r:id="rId13"/>
          <a:extLst>
            <a:ext uri="{FF2B5EF4-FFF2-40B4-BE49-F238E27FC236}">
              <a16:creationId xmlns:a16="http://schemas.microsoft.com/office/drawing/2014/main" id="{00000000-0008-0000-0000-00008B010000}"/>
            </a:ext>
          </a:extLst>
        </xdr:cNvPr>
        <xdr:cNvGrpSpPr/>
      </xdr:nvGrpSpPr>
      <xdr:grpSpPr>
        <a:xfrm>
          <a:off x="15465094" y="1185493"/>
          <a:ext cx="1971836" cy="792000"/>
          <a:chOff x="15533130" y="1199100"/>
          <a:chExt cx="1980000" cy="792000"/>
        </a:xfrm>
      </xdr:grpSpPr>
      <xdr:grpSp>
        <xdr:nvGrpSpPr>
          <xdr:cNvPr id="226" name="Grupo 225">
            <a:extLst>
              <a:ext uri="{FF2B5EF4-FFF2-40B4-BE49-F238E27FC236}">
                <a16:creationId xmlns:a16="http://schemas.microsoft.com/office/drawing/2014/main" id="{00000000-0008-0000-0000-0000E2000000}"/>
              </a:ext>
            </a:extLst>
          </xdr:cNvPr>
          <xdr:cNvGrpSpPr/>
        </xdr:nvGrpSpPr>
        <xdr:grpSpPr>
          <a:xfrm>
            <a:off x="15533130" y="1199100"/>
            <a:ext cx="1980000" cy="792000"/>
            <a:chOff x="325045" y="1092899"/>
            <a:chExt cx="2361694" cy="1083711"/>
          </a:xfrm>
          <a:solidFill>
            <a:sysClr val="window" lastClr="FFFFFF"/>
          </a:solidFill>
        </xdr:grpSpPr>
        <xdr:sp macro="" textlink="">
          <xdr:nvSpPr>
            <xdr:cNvPr id="227" name="Rectángulo 28">
              <a:extLst>
                <a:ext uri="{FF2B5EF4-FFF2-40B4-BE49-F238E27FC236}">
                  <a16:creationId xmlns:a16="http://schemas.microsoft.com/office/drawing/2014/main" id="{00000000-0008-0000-0000-0000E300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200">
                <a:solidFill>
                  <a:srgbClr val="16674A"/>
                </a:solidFill>
              </a:endParaRPr>
            </a:p>
          </xdr:txBody>
        </xdr:sp>
        <xdr:sp macro="" textlink="">
          <xdr:nvSpPr>
            <xdr:cNvPr id="228" name="Rectángulo 28">
              <a:extLst>
                <a:ext uri="{FF2B5EF4-FFF2-40B4-BE49-F238E27FC236}">
                  <a16:creationId xmlns:a16="http://schemas.microsoft.com/office/drawing/2014/main" id="{00000000-0008-0000-0000-0000E400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200">
                <a:solidFill>
                  <a:srgbClr val="16674A"/>
                </a:solidFill>
              </a:endParaRPr>
            </a:p>
          </xdr:txBody>
        </xdr:sp>
        <xdr:sp macro="" textlink="">
          <xdr:nvSpPr>
            <xdr:cNvPr id="230" name="object 22">
              <a:extLst>
                <a:ext uri="{FF2B5EF4-FFF2-40B4-BE49-F238E27FC236}">
                  <a16:creationId xmlns:a16="http://schemas.microsoft.com/office/drawing/2014/main" id="{00000000-0008-0000-0000-0000E600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200">
                  <a:solidFill>
                    <a:srgbClr val="16674A"/>
                  </a:solidFill>
                </a:rPr>
                <a:t>Sistema de gestión y seguridad de salud en el trabajo</a:t>
              </a:r>
              <a:endParaRPr lang="es-CO" sz="1200">
                <a:solidFill>
                  <a:srgbClr val="16674A"/>
                </a:solidFill>
              </a:endParaRPr>
            </a:p>
          </xdr:txBody>
        </xdr:sp>
      </xdr:grpSp>
      <xdr:pic>
        <xdr:nvPicPr>
          <xdr:cNvPr id="353" name="Imagen 352">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14"/>
          <a:stretch>
            <a:fillRect/>
          </a:stretch>
        </xdr:blipFill>
        <xdr:spPr>
          <a:xfrm>
            <a:off x="15601166" y="1239922"/>
            <a:ext cx="593939" cy="720000"/>
          </a:xfrm>
          <a:prstGeom prst="rect">
            <a:avLst/>
          </a:prstGeom>
        </xdr:spPr>
      </xdr:pic>
    </xdr:grpSp>
    <xdr:clientData/>
  </xdr:twoCellAnchor>
  <xdr:twoCellAnchor editAs="absolute">
    <xdr:from>
      <xdr:col>5</xdr:col>
      <xdr:colOff>556900</xdr:colOff>
      <xdr:row>14</xdr:row>
      <xdr:rowOff>13603</xdr:rowOff>
    </xdr:from>
    <xdr:to>
      <xdr:col>9</xdr:col>
      <xdr:colOff>87615</xdr:colOff>
      <xdr:row>18</xdr:row>
      <xdr:rowOff>43603</xdr:rowOff>
    </xdr:to>
    <xdr:grpSp>
      <xdr:nvGrpSpPr>
        <xdr:cNvPr id="386" name="Grupo 385">
          <a:extLst>
            <a:ext uri="{FF2B5EF4-FFF2-40B4-BE49-F238E27FC236}">
              <a16:creationId xmlns:a16="http://schemas.microsoft.com/office/drawing/2014/main" id="{00000000-0008-0000-0000-000082010000}"/>
            </a:ext>
            <a:ext uri="{147F2762-F138-4A5C-976F-8EAC2B608ADB}">
              <a16:predDERef xmlns:a16="http://schemas.microsoft.com/office/drawing/2014/main" pred="{95F11620-203D-760F-29C9-98213957885D}"/>
            </a:ext>
          </a:extLst>
        </xdr:cNvPr>
        <xdr:cNvGrpSpPr/>
      </xdr:nvGrpSpPr>
      <xdr:grpSpPr>
        <a:xfrm>
          <a:off x="2900050" y="2680603"/>
          <a:ext cx="1969115" cy="792000"/>
          <a:chOff x="2910936" y="2694210"/>
          <a:chExt cx="1980000" cy="792000"/>
        </a:xfrm>
      </xdr:grpSpPr>
      <xdr:grpSp>
        <xdr:nvGrpSpPr>
          <xdr:cNvPr id="274" name="Grupo 273">
            <a:extLst>
              <a:ext uri="{FF2B5EF4-FFF2-40B4-BE49-F238E27FC236}">
                <a16:creationId xmlns:a16="http://schemas.microsoft.com/office/drawing/2014/main" id="{00000000-0008-0000-0000-000012010000}"/>
              </a:ext>
            </a:extLst>
          </xdr:cNvPr>
          <xdr:cNvGrpSpPr/>
        </xdr:nvGrpSpPr>
        <xdr:grpSpPr>
          <a:xfrm>
            <a:off x="2910936" y="2694210"/>
            <a:ext cx="1980000" cy="792000"/>
            <a:chOff x="325045" y="1092899"/>
            <a:chExt cx="2361694" cy="1083711"/>
          </a:xfrm>
          <a:solidFill>
            <a:sysClr val="window" lastClr="FFFFFF"/>
          </a:solidFill>
        </xdr:grpSpPr>
        <xdr:sp macro="" textlink="">
          <xdr:nvSpPr>
            <xdr:cNvPr id="275" name="Rectángulo 28">
              <a:extLst>
                <a:ext uri="{FF2B5EF4-FFF2-40B4-BE49-F238E27FC236}">
                  <a16:creationId xmlns:a16="http://schemas.microsoft.com/office/drawing/2014/main" id="{00000000-0008-0000-0000-000013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76" name="Rectángulo 28">
              <a:extLst>
                <a:ext uri="{FF2B5EF4-FFF2-40B4-BE49-F238E27FC236}">
                  <a16:creationId xmlns:a16="http://schemas.microsoft.com/office/drawing/2014/main" id="{00000000-0008-0000-0000-000014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78" name="object 22">
              <a:hlinkClick xmlns:r="http://schemas.openxmlformats.org/officeDocument/2006/relationships" r:id="rId15"/>
              <a:extLst>
                <a:ext uri="{FF2B5EF4-FFF2-40B4-BE49-F238E27FC236}">
                  <a16:creationId xmlns:a16="http://schemas.microsoft.com/office/drawing/2014/main" id="{00000000-0008-0000-0000-000016010000}"/>
                </a:ext>
              </a:extLst>
            </xdr:cNvPr>
            <xdr:cNvSpPr/>
          </xdr:nvSpPr>
          <xdr:spPr>
            <a:xfrm>
              <a:off x="1071848" y="1125824"/>
              <a:ext cx="1511586" cy="1042927"/>
            </a:xfrm>
            <a:prstGeom prst="roundRect">
              <a:avLst/>
            </a:prstGeom>
            <a:grpFill/>
          </xdr:spPr>
          <xdr:txBody>
            <a:bodyPr vertOverflow="clip" horzOverflow="clip" wrap="square" lIns="0" tIns="0" rIns="0" bIns="0" rtlCol="0" anchor="ctr">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100">
                  <a:solidFill>
                    <a:srgbClr val="16674A"/>
                  </a:solidFill>
                </a:rPr>
                <a:t>Plan Estratégico de Tecnologías de la Información y las Comunicaciones</a:t>
              </a:r>
              <a:endParaRPr lang="es-CO" sz="1100">
                <a:solidFill>
                  <a:srgbClr val="16674A"/>
                </a:solidFill>
              </a:endParaRPr>
            </a:p>
          </xdr:txBody>
        </xdr:sp>
      </xdr:grpSp>
      <xdr:pic>
        <xdr:nvPicPr>
          <xdr:cNvPr id="354" name="Imagen 353">
            <a:extLst>
              <a:ext uri="{FF2B5EF4-FFF2-40B4-BE49-F238E27FC236}">
                <a16:creationId xmlns:a16="http://schemas.microsoft.com/office/drawing/2014/main" id="{00000000-0008-0000-0000-000062010000}"/>
              </a:ext>
            </a:extLst>
          </xdr:cNvPr>
          <xdr:cNvPicPr>
            <a:picLocks noChangeAspect="1"/>
          </xdr:cNvPicPr>
        </xdr:nvPicPr>
        <xdr:blipFill>
          <a:blip xmlns:r="http://schemas.openxmlformats.org/officeDocument/2006/relationships" r:embed="rId16"/>
          <a:stretch>
            <a:fillRect/>
          </a:stretch>
        </xdr:blipFill>
        <xdr:spPr>
          <a:xfrm>
            <a:off x="2978972" y="2775854"/>
            <a:ext cx="534545" cy="648000"/>
          </a:xfrm>
          <a:prstGeom prst="rect">
            <a:avLst/>
          </a:prstGeom>
        </xdr:spPr>
      </xdr:pic>
    </xdr:grpSp>
    <xdr:clientData/>
  </xdr:twoCellAnchor>
  <xdr:twoCellAnchor editAs="absolute">
    <xdr:from>
      <xdr:col>14</xdr:col>
      <xdr:colOff>102424</xdr:colOff>
      <xdr:row>22</xdr:row>
      <xdr:rowOff>16326</xdr:rowOff>
    </xdr:from>
    <xdr:to>
      <xdr:col>17</xdr:col>
      <xdr:colOff>245460</xdr:colOff>
      <xdr:row>26</xdr:row>
      <xdr:rowOff>46326</xdr:rowOff>
    </xdr:to>
    <xdr:grpSp>
      <xdr:nvGrpSpPr>
        <xdr:cNvPr id="381" name="Grupo 380">
          <a:hlinkClick xmlns:r="http://schemas.openxmlformats.org/officeDocument/2006/relationships" r:id="rId17"/>
          <a:extLst>
            <a:ext uri="{FF2B5EF4-FFF2-40B4-BE49-F238E27FC236}">
              <a16:creationId xmlns:a16="http://schemas.microsoft.com/office/drawing/2014/main" id="{00000000-0008-0000-0000-00007D010000}"/>
            </a:ext>
          </a:extLst>
        </xdr:cNvPr>
        <xdr:cNvGrpSpPr/>
      </xdr:nvGrpSpPr>
      <xdr:grpSpPr>
        <a:xfrm>
          <a:off x="7931974" y="4207326"/>
          <a:ext cx="1971836" cy="792000"/>
          <a:chOff x="7967353" y="4220933"/>
          <a:chExt cx="1980000" cy="792000"/>
        </a:xfrm>
      </xdr:grpSpPr>
      <xdr:grpSp>
        <xdr:nvGrpSpPr>
          <xdr:cNvPr id="340" name="Grupo 339">
            <a:extLst>
              <a:ext uri="{FF2B5EF4-FFF2-40B4-BE49-F238E27FC236}">
                <a16:creationId xmlns:a16="http://schemas.microsoft.com/office/drawing/2014/main" id="{00000000-0008-0000-0000-000054010000}"/>
              </a:ext>
            </a:extLst>
          </xdr:cNvPr>
          <xdr:cNvGrpSpPr/>
        </xdr:nvGrpSpPr>
        <xdr:grpSpPr>
          <a:xfrm>
            <a:off x="7967353" y="4220933"/>
            <a:ext cx="1980000" cy="792000"/>
            <a:chOff x="325045" y="1092899"/>
            <a:chExt cx="2361694" cy="1083711"/>
          </a:xfrm>
          <a:solidFill>
            <a:sysClr val="window" lastClr="FFFFFF"/>
          </a:solidFill>
        </xdr:grpSpPr>
        <xdr:sp macro="" textlink="">
          <xdr:nvSpPr>
            <xdr:cNvPr id="341" name="Rectángulo 28">
              <a:extLst>
                <a:ext uri="{FF2B5EF4-FFF2-40B4-BE49-F238E27FC236}">
                  <a16:creationId xmlns:a16="http://schemas.microsoft.com/office/drawing/2014/main" id="{00000000-0008-0000-0000-000055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42" name="Rectángulo 28">
              <a:extLst>
                <a:ext uri="{FF2B5EF4-FFF2-40B4-BE49-F238E27FC236}">
                  <a16:creationId xmlns:a16="http://schemas.microsoft.com/office/drawing/2014/main" id="{00000000-0008-0000-0000-000056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44" name="object 22">
              <a:extLst>
                <a:ext uri="{FF2B5EF4-FFF2-40B4-BE49-F238E27FC236}">
                  <a16:creationId xmlns:a16="http://schemas.microsoft.com/office/drawing/2014/main" id="{00000000-0008-0000-0000-00005801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anual de Auditorias</a:t>
              </a:r>
              <a:endParaRPr lang="es-CO" sz="1300">
                <a:solidFill>
                  <a:srgbClr val="16674A"/>
                </a:solidFill>
              </a:endParaRPr>
            </a:p>
          </xdr:txBody>
        </xdr:sp>
      </xdr:grpSp>
      <xdr:pic>
        <xdr:nvPicPr>
          <xdr:cNvPr id="357" name="Imagen 356">
            <a:extLst>
              <a:ext uri="{FF2B5EF4-FFF2-40B4-BE49-F238E27FC236}">
                <a16:creationId xmlns:a16="http://schemas.microsoft.com/office/drawing/2014/main" id="{00000000-0008-0000-0000-000065010000}"/>
              </a:ext>
            </a:extLst>
          </xdr:cNvPr>
          <xdr:cNvPicPr>
            <a:picLocks noChangeAspect="1"/>
          </xdr:cNvPicPr>
        </xdr:nvPicPr>
        <xdr:blipFill>
          <a:blip xmlns:r="http://schemas.openxmlformats.org/officeDocument/2006/relationships" r:embed="rId18"/>
          <a:stretch>
            <a:fillRect/>
          </a:stretch>
        </xdr:blipFill>
        <xdr:spPr>
          <a:xfrm>
            <a:off x="8048997" y="4261754"/>
            <a:ext cx="544909" cy="648000"/>
          </a:xfrm>
          <a:prstGeom prst="rect">
            <a:avLst/>
          </a:prstGeom>
        </xdr:spPr>
      </xdr:pic>
    </xdr:grpSp>
    <xdr:clientData/>
  </xdr:twoCellAnchor>
  <xdr:twoCellAnchor editAs="absolute">
    <xdr:from>
      <xdr:col>22</xdr:col>
      <xdr:colOff>245877</xdr:colOff>
      <xdr:row>6</xdr:row>
      <xdr:rowOff>42493</xdr:rowOff>
    </xdr:from>
    <xdr:to>
      <xdr:col>25</xdr:col>
      <xdr:colOff>388913</xdr:colOff>
      <xdr:row>10</xdr:row>
      <xdr:rowOff>72493</xdr:rowOff>
    </xdr:to>
    <xdr:grpSp>
      <xdr:nvGrpSpPr>
        <xdr:cNvPr id="394" name="Grupo 393">
          <a:hlinkClick xmlns:r="http://schemas.openxmlformats.org/officeDocument/2006/relationships" r:id="rId19"/>
          <a:extLst>
            <a:ext uri="{FF2B5EF4-FFF2-40B4-BE49-F238E27FC236}">
              <a16:creationId xmlns:a16="http://schemas.microsoft.com/office/drawing/2014/main" id="{00000000-0008-0000-0000-00008A010000}"/>
            </a:ext>
          </a:extLst>
        </xdr:cNvPr>
        <xdr:cNvGrpSpPr/>
      </xdr:nvGrpSpPr>
      <xdr:grpSpPr>
        <a:xfrm>
          <a:off x="12952227" y="1185493"/>
          <a:ext cx="1971836" cy="792000"/>
          <a:chOff x="13009377" y="1199100"/>
          <a:chExt cx="1980000" cy="792000"/>
        </a:xfrm>
      </xdr:grpSpPr>
      <xdr:grpSp>
        <xdr:nvGrpSpPr>
          <xdr:cNvPr id="244" name="Grupo 243">
            <a:extLst>
              <a:ext uri="{FF2B5EF4-FFF2-40B4-BE49-F238E27FC236}">
                <a16:creationId xmlns:a16="http://schemas.microsoft.com/office/drawing/2014/main" id="{00000000-0008-0000-0000-0000F4000000}"/>
              </a:ext>
            </a:extLst>
          </xdr:cNvPr>
          <xdr:cNvGrpSpPr/>
        </xdr:nvGrpSpPr>
        <xdr:grpSpPr>
          <a:xfrm>
            <a:off x="13009377" y="1199100"/>
            <a:ext cx="1980000" cy="792000"/>
            <a:chOff x="325045" y="1092899"/>
            <a:chExt cx="2361694" cy="1083711"/>
          </a:xfrm>
          <a:solidFill>
            <a:sysClr val="window" lastClr="FFFFFF"/>
          </a:solidFill>
        </xdr:grpSpPr>
        <xdr:sp macro="" textlink="">
          <xdr:nvSpPr>
            <xdr:cNvPr id="245" name="Rectángulo 28">
              <a:extLst>
                <a:ext uri="{FF2B5EF4-FFF2-40B4-BE49-F238E27FC236}">
                  <a16:creationId xmlns:a16="http://schemas.microsoft.com/office/drawing/2014/main" id="{00000000-0008-0000-0000-0000F500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46" name="Rectángulo 28">
              <a:extLst>
                <a:ext uri="{FF2B5EF4-FFF2-40B4-BE49-F238E27FC236}">
                  <a16:creationId xmlns:a16="http://schemas.microsoft.com/office/drawing/2014/main" id="{00000000-0008-0000-0000-0000F600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48" name="object 22">
              <a:extLst>
                <a:ext uri="{FF2B5EF4-FFF2-40B4-BE49-F238E27FC236}">
                  <a16:creationId xmlns:a16="http://schemas.microsoft.com/office/drawing/2014/main" id="{00000000-0008-0000-0000-0000F800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de bienestar social e incentivos</a:t>
              </a:r>
              <a:endParaRPr lang="es-CO" sz="1300">
                <a:solidFill>
                  <a:srgbClr val="16674A"/>
                </a:solidFill>
              </a:endParaRPr>
            </a:p>
          </xdr:txBody>
        </xdr:sp>
      </xdr:grpSp>
      <xdr:pic>
        <xdr:nvPicPr>
          <xdr:cNvPr id="358" name="Imagen 357">
            <a:extLst>
              <a:ext uri="{FF2B5EF4-FFF2-40B4-BE49-F238E27FC236}">
                <a16:creationId xmlns:a16="http://schemas.microsoft.com/office/drawing/2014/main" id="{00000000-0008-0000-0000-000066010000}"/>
              </a:ext>
            </a:extLst>
          </xdr:cNvPr>
          <xdr:cNvPicPr>
            <a:picLocks noChangeAspect="1"/>
          </xdr:cNvPicPr>
        </xdr:nvPicPr>
        <xdr:blipFill>
          <a:blip xmlns:r="http://schemas.openxmlformats.org/officeDocument/2006/relationships" r:embed="rId20"/>
          <a:stretch>
            <a:fillRect/>
          </a:stretch>
        </xdr:blipFill>
        <xdr:spPr>
          <a:xfrm>
            <a:off x="13077415" y="1267135"/>
            <a:ext cx="544909" cy="648000"/>
          </a:xfrm>
          <a:prstGeom prst="rect">
            <a:avLst/>
          </a:prstGeom>
        </xdr:spPr>
      </xdr:pic>
    </xdr:grpSp>
    <xdr:clientData/>
  </xdr:twoCellAnchor>
  <xdr:twoCellAnchor editAs="absolute">
    <xdr:from>
      <xdr:col>26</xdr:col>
      <xdr:colOff>323105</xdr:colOff>
      <xdr:row>14</xdr:row>
      <xdr:rowOff>13603</xdr:rowOff>
    </xdr:from>
    <xdr:to>
      <xdr:col>29</xdr:col>
      <xdr:colOff>466141</xdr:colOff>
      <xdr:row>18</xdr:row>
      <xdr:rowOff>43603</xdr:rowOff>
    </xdr:to>
    <xdr:grpSp>
      <xdr:nvGrpSpPr>
        <xdr:cNvPr id="391" name="Grupo 390">
          <a:hlinkClick xmlns:r="http://schemas.openxmlformats.org/officeDocument/2006/relationships" r:id="rId21"/>
          <a:extLst>
            <a:ext uri="{FF2B5EF4-FFF2-40B4-BE49-F238E27FC236}">
              <a16:creationId xmlns:a16="http://schemas.microsoft.com/office/drawing/2014/main" id="{00000000-0008-0000-0000-000087010000}"/>
            </a:ext>
          </a:extLst>
        </xdr:cNvPr>
        <xdr:cNvGrpSpPr/>
      </xdr:nvGrpSpPr>
      <xdr:grpSpPr>
        <a:xfrm>
          <a:off x="15467855" y="2680603"/>
          <a:ext cx="1971836" cy="792000"/>
          <a:chOff x="15535891" y="2694210"/>
          <a:chExt cx="1980000" cy="792000"/>
        </a:xfrm>
      </xdr:grpSpPr>
      <xdr:grpSp>
        <xdr:nvGrpSpPr>
          <xdr:cNvPr id="268" name="Grupo 267">
            <a:extLst>
              <a:ext uri="{FF2B5EF4-FFF2-40B4-BE49-F238E27FC236}">
                <a16:creationId xmlns:a16="http://schemas.microsoft.com/office/drawing/2014/main" id="{00000000-0008-0000-0000-00000C010000}"/>
              </a:ext>
            </a:extLst>
          </xdr:cNvPr>
          <xdr:cNvGrpSpPr/>
        </xdr:nvGrpSpPr>
        <xdr:grpSpPr>
          <a:xfrm>
            <a:off x="15535891" y="2694210"/>
            <a:ext cx="1980000" cy="792000"/>
            <a:chOff x="325045" y="1092899"/>
            <a:chExt cx="2361694" cy="1083711"/>
          </a:xfrm>
          <a:solidFill>
            <a:sysClr val="window" lastClr="FFFFFF"/>
          </a:solidFill>
        </xdr:grpSpPr>
        <xdr:sp macro="" textlink="">
          <xdr:nvSpPr>
            <xdr:cNvPr id="269" name="Rectángulo 28">
              <a:extLst>
                <a:ext uri="{FF2B5EF4-FFF2-40B4-BE49-F238E27FC236}">
                  <a16:creationId xmlns:a16="http://schemas.microsoft.com/office/drawing/2014/main" id="{00000000-0008-0000-0000-00000D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70" name="Rectángulo 28">
              <a:extLst>
                <a:ext uri="{FF2B5EF4-FFF2-40B4-BE49-F238E27FC236}">
                  <a16:creationId xmlns:a16="http://schemas.microsoft.com/office/drawing/2014/main" id="{00000000-0008-0000-0000-00000E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72" name="object 22">
              <a:extLst>
                <a:ext uri="{FF2B5EF4-FFF2-40B4-BE49-F238E27FC236}">
                  <a16:creationId xmlns:a16="http://schemas.microsoft.com/office/drawing/2014/main" id="{00000000-0008-0000-0000-00001001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de acción de participación ciudadana</a:t>
              </a:r>
              <a:endParaRPr lang="es-CO" sz="1300">
                <a:solidFill>
                  <a:srgbClr val="16674A"/>
                </a:solidFill>
              </a:endParaRPr>
            </a:p>
          </xdr:txBody>
        </xdr:sp>
      </xdr:grpSp>
      <xdr:pic>
        <xdr:nvPicPr>
          <xdr:cNvPr id="360" name="Imagen 359">
            <a:extLst>
              <a:ext uri="{FF2B5EF4-FFF2-40B4-BE49-F238E27FC236}">
                <a16:creationId xmlns:a16="http://schemas.microsoft.com/office/drawing/2014/main" id="{00000000-0008-0000-0000-000068010000}"/>
              </a:ext>
            </a:extLst>
          </xdr:cNvPr>
          <xdr:cNvPicPr>
            <a:picLocks noChangeAspect="1"/>
          </xdr:cNvPicPr>
        </xdr:nvPicPr>
        <xdr:blipFill>
          <a:blip xmlns:r="http://schemas.openxmlformats.org/officeDocument/2006/relationships" r:embed="rId22"/>
          <a:stretch>
            <a:fillRect/>
          </a:stretch>
        </xdr:blipFill>
        <xdr:spPr>
          <a:xfrm>
            <a:off x="15603929" y="2748638"/>
            <a:ext cx="544909" cy="648000"/>
          </a:xfrm>
          <a:prstGeom prst="rect">
            <a:avLst/>
          </a:prstGeom>
        </xdr:spPr>
      </xdr:pic>
    </xdr:grpSp>
    <xdr:clientData/>
  </xdr:twoCellAnchor>
  <xdr:twoCellAnchor editAs="absolute">
    <xdr:from>
      <xdr:col>18</xdr:col>
      <xdr:colOff>171409</xdr:colOff>
      <xdr:row>6</xdr:row>
      <xdr:rowOff>42493</xdr:rowOff>
    </xdr:from>
    <xdr:to>
      <xdr:col>21</xdr:col>
      <xdr:colOff>314444</xdr:colOff>
      <xdr:row>10</xdr:row>
      <xdr:rowOff>72493</xdr:rowOff>
    </xdr:to>
    <xdr:grpSp>
      <xdr:nvGrpSpPr>
        <xdr:cNvPr id="393" name="Grupo 392">
          <a:extLst>
            <a:ext uri="{FF2B5EF4-FFF2-40B4-BE49-F238E27FC236}">
              <a16:creationId xmlns:a16="http://schemas.microsoft.com/office/drawing/2014/main" id="{00000000-0008-0000-0000-000089010000}"/>
            </a:ext>
          </a:extLst>
        </xdr:cNvPr>
        <xdr:cNvGrpSpPr/>
      </xdr:nvGrpSpPr>
      <xdr:grpSpPr>
        <a:xfrm>
          <a:off x="10439359" y="1185493"/>
          <a:ext cx="1971835" cy="792000"/>
          <a:chOff x="10485623" y="1199100"/>
          <a:chExt cx="1980000" cy="792000"/>
        </a:xfrm>
      </xdr:grpSpPr>
      <xdr:grpSp>
        <xdr:nvGrpSpPr>
          <xdr:cNvPr id="250" name="Grupo 249">
            <a:extLst>
              <a:ext uri="{FF2B5EF4-FFF2-40B4-BE49-F238E27FC236}">
                <a16:creationId xmlns:a16="http://schemas.microsoft.com/office/drawing/2014/main" id="{00000000-0008-0000-0000-0000FA000000}"/>
              </a:ext>
            </a:extLst>
          </xdr:cNvPr>
          <xdr:cNvGrpSpPr/>
        </xdr:nvGrpSpPr>
        <xdr:grpSpPr>
          <a:xfrm>
            <a:off x="10485623" y="1199100"/>
            <a:ext cx="1980000" cy="792000"/>
            <a:chOff x="325045" y="1092899"/>
            <a:chExt cx="2361694" cy="1083711"/>
          </a:xfrm>
          <a:solidFill>
            <a:sysClr val="window" lastClr="FFFFFF"/>
          </a:solidFill>
        </xdr:grpSpPr>
        <xdr:sp macro="" textlink="">
          <xdr:nvSpPr>
            <xdr:cNvPr id="251" name="Rectángulo 28">
              <a:extLst>
                <a:ext uri="{FF2B5EF4-FFF2-40B4-BE49-F238E27FC236}">
                  <a16:creationId xmlns:a16="http://schemas.microsoft.com/office/drawing/2014/main" id="{00000000-0008-0000-0000-0000FB00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52" name="Rectángulo 28">
              <a:extLst>
                <a:ext uri="{FF2B5EF4-FFF2-40B4-BE49-F238E27FC236}">
                  <a16:creationId xmlns:a16="http://schemas.microsoft.com/office/drawing/2014/main" id="{00000000-0008-0000-0000-0000FC00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54" name="object 22">
              <a:hlinkClick xmlns:r="http://schemas.openxmlformats.org/officeDocument/2006/relationships" r:id="rId23"/>
              <a:extLst>
                <a:ext uri="{FF2B5EF4-FFF2-40B4-BE49-F238E27FC236}">
                  <a16:creationId xmlns:a16="http://schemas.microsoft.com/office/drawing/2014/main" id="{00000000-0008-0000-0000-0000FE00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Institucional de Capacitación</a:t>
              </a:r>
              <a:endParaRPr lang="es-CO" sz="1300">
                <a:solidFill>
                  <a:srgbClr val="16674A"/>
                </a:solidFill>
              </a:endParaRPr>
            </a:p>
          </xdr:txBody>
        </xdr:sp>
      </xdr:grpSp>
      <xdr:pic>
        <xdr:nvPicPr>
          <xdr:cNvPr id="361" name="Imagen 360">
            <a:extLst>
              <a:ext uri="{FF2B5EF4-FFF2-40B4-BE49-F238E27FC236}">
                <a16:creationId xmlns:a16="http://schemas.microsoft.com/office/drawing/2014/main" id="{00000000-0008-0000-0000-000069010000}"/>
              </a:ext>
            </a:extLst>
          </xdr:cNvPr>
          <xdr:cNvPicPr>
            <a:picLocks noChangeAspect="1"/>
          </xdr:cNvPicPr>
        </xdr:nvPicPr>
        <xdr:blipFill>
          <a:blip xmlns:r="http://schemas.openxmlformats.org/officeDocument/2006/relationships" r:embed="rId24"/>
          <a:stretch>
            <a:fillRect/>
          </a:stretch>
        </xdr:blipFill>
        <xdr:spPr>
          <a:xfrm>
            <a:off x="10567268" y="1253529"/>
            <a:ext cx="544909" cy="648000"/>
          </a:xfrm>
          <a:prstGeom prst="rect">
            <a:avLst/>
          </a:prstGeom>
        </xdr:spPr>
      </xdr:pic>
    </xdr:grpSp>
    <xdr:clientData/>
  </xdr:twoCellAnchor>
  <xdr:twoCellAnchor editAs="absolute">
    <xdr:from>
      <xdr:col>10</xdr:col>
      <xdr:colOff>19047</xdr:colOff>
      <xdr:row>14</xdr:row>
      <xdr:rowOff>13603</xdr:rowOff>
    </xdr:from>
    <xdr:to>
      <xdr:col>13</xdr:col>
      <xdr:colOff>162083</xdr:colOff>
      <xdr:row>18</xdr:row>
      <xdr:rowOff>43603</xdr:rowOff>
    </xdr:to>
    <xdr:grpSp>
      <xdr:nvGrpSpPr>
        <xdr:cNvPr id="387" name="Grupo 386">
          <a:extLst>
            <a:ext uri="{FF2B5EF4-FFF2-40B4-BE49-F238E27FC236}">
              <a16:creationId xmlns:a16="http://schemas.microsoft.com/office/drawing/2014/main" id="{00000000-0008-0000-0000-000083010000}"/>
            </a:ext>
          </a:extLst>
        </xdr:cNvPr>
        <xdr:cNvGrpSpPr/>
      </xdr:nvGrpSpPr>
      <xdr:grpSpPr>
        <a:xfrm>
          <a:off x="5410197" y="2680603"/>
          <a:ext cx="1971836" cy="792000"/>
          <a:chOff x="5434690" y="2694210"/>
          <a:chExt cx="1980000" cy="792000"/>
        </a:xfrm>
      </xdr:grpSpPr>
      <xdr:grpSp>
        <xdr:nvGrpSpPr>
          <xdr:cNvPr id="280" name="Grupo 279">
            <a:extLst>
              <a:ext uri="{FF2B5EF4-FFF2-40B4-BE49-F238E27FC236}">
                <a16:creationId xmlns:a16="http://schemas.microsoft.com/office/drawing/2014/main" id="{00000000-0008-0000-0000-000018010000}"/>
              </a:ext>
            </a:extLst>
          </xdr:cNvPr>
          <xdr:cNvGrpSpPr/>
        </xdr:nvGrpSpPr>
        <xdr:grpSpPr>
          <a:xfrm>
            <a:off x="5434690" y="2694210"/>
            <a:ext cx="1980000" cy="792000"/>
            <a:chOff x="325045" y="1092899"/>
            <a:chExt cx="2361694" cy="1083711"/>
          </a:xfrm>
          <a:solidFill>
            <a:sysClr val="window" lastClr="FFFFFF"/>
          </a:solidFill>
        </xdr:grpSpPr>
        <xdr:sp macro="" textlink="">
          <xdr:nvSpPr>
            <xdr:cNvPr id="281" name="Rectángulo 28">
              <a:extLst>
                <a:ext uri="{FF2B5EF4-FFF2-40B4-BE49-F238E27FC236}">
                  <a16:creationId xmlns:a16="http://schemas.microsoft.com/office/drawing/2014/main" id="{00000000-0008-0000-0000-000019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rgbClr val="16674A"/>
                </a:solidFill>
              </a:endParaRPr>
            </a:p>
          </xdr:txBody>
        </xdr:sp>
        <xdr:sp macro="" textlink="">
          <xdr:nvSpPr>
            <xdr:cNvPr id="282" name="Rectángulo 28">
              <a:extLst>
                <a:ext uri="{FF2B5EF4-FFF2-40B4-BE49-F238E27FC236}">
                  <a16:creationId xmlns:a16="http://schemas.microsoft.com/office/drawing/2014/main" id="{00000000-0008-0000-0000-00001A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rgbClr val="16674A"/>
                </a:solidFill>
              </a:endParaRPr>
            </a:p>
          </xdr:txBody>
        </xdr:sp>
        <xdr:sp macro="" textlink="">
          <xdr:nvSpPr>
            <xdr:cNvPr id="284" name="object 22">
              <a:hlinkClick xmlns:r="http://schemas.openxmlformats.org/officeDocument/2006/relationships" r:id="rId25"/>
              <a:extLst>
                <a:ext uri="{FF2B5EF4-FFF2-40B4-BE49-F238E27FC236}">
                  <a16:creationId xmlns:a16="http://schemas.microsoft.com/office/drawing/2014/main" id="{00000000-0008-0000-0000-00001C01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100">
                  <a:solidFill>
                    <a:srgbClr val="16674A"/>
                  </a:solidFill>
                </a:rPr>
                <a:t>Plan de Tratamiento de Riesgos de Seguridad y Privacidad</a:t>
              </a:r>
              <a:endParaRPr lang="es-CO" sz="1100">
                <a:solidFill>
                  <a:srgbClr val="16674A"/>
                </a:solidFill>
              </a:endParaRPr>
            </a:p>
          </xdr:txBody>
        </xdr:sp>
      </xdr:grpSp>
      <xdr:pic>
        <xdr:nvPicPr>
          <xdr:cNvPr id="362" name="Imagen 361">
            <a:extLst>
              <a:ext uri="{FF2B5EF4-FFF2-40B4-BE49-F238E27FC236}">
                <a16:creationId xmlns:a16="http://schemas.microsoft.com/office/drawing/2014/main" id="{00000000-0008-0000-0000-00006A010000}"/>
              </a:ext>
            </a:extLst>
          </xdr:cNvPr>
          <xdr:cNvPicPr>
            <a:picLocks noChangeAspect="1"/>
          </xdr:cNvPicPr>
        </xdr:nvPicPr>
        <xdr:blipFill>
          <a:blip xmlns:r="http://schemas.openxmlformats.org/officeDocument/2006/relationships" r:embed="rId26"/>
          <a:stretch>
            <a:fillRect/>
          </a:stretch>
        </xdr:blipFill>
        <xdr:spPr>
          <a:xfrm>
            <a:off x="5638798" y="2789460"/>
            <a:ext cx="438968" cy="648000"/>
          </a:xfrm>
          <a:prstGeom prst="rect">
            <a:avLst/>
          </a:prstGeom>
        </xdr:spPr>
      </xdr:pic>
    </xdr:grpSp>
    <xdr:clientData/>
  </xdr:twoCellAnchor>
  <xdr:twoCellAnchor editAs="absolute">
    <xdr:from>
      <xdr:col>18</xdr:col>
      <xdr:colOff>176893</xdr:colOff>
      <xdr:row>22</xdr:row>
      <xdr:rowOff>16326</xdr:rowOff>
    </xdr:from>
    <xdr:to>
      <xdr:col>21</xdr:col>
      <xdr:colOff>319928</xdr:colOff>
      <xdr:row>26</xdr:row>
      <xdr:rowOff>46326</xdr:rowOff>
    </xdr:to>
    <xdr:grpSp>
      <xdr:nvGrpSpPr>
        <xdr:cNvPr id="382" name="Grupo 381">
          <a:hlinkClick xmlns:r="http://schemas.openxmlformats.org/officeDocument/2006/relationships" r:id="rId27"/>
          <a:extLst>
            <a:ext uri="{FF2B5EF4-FFF2-40B4-BE49-F238E27FC236}">
              <a16:creationId xmlns:a16="http://schemas.microsoft.com/office/drawing/2014/main" id="{00000000-0008-0000-0000-00007E010000}"/>
            </a:ext>
          </a:extLst>
        </xdr:cNvPr>
        <xdr:cNvGrpSpPr/>
      </xdr:nvGrpSpPr>
      <xdr:grpSpPr>
        <a:xfrm>
          <a:off x="10444843" y="4207326"/>
          <a:ext cx="1971835" cy="792000"/>
          <a:chOff x="10491107" y="4220933"/>
          <a:chExt cx="1980000" cy="792000"/>
        </a:xfrm>
      </xdr:grpSpPr>
      <xdr:grpSp>
        <xdr:nvGrpSpPr>
          <xdr:cNvPr id="334" name="Grupo 333">
            <a:extLst>
              <a:ext uri="{FF2B5EF4-FFF2-40B4-BE49-F238E27FC236}">
                <a16:creationId xmlns:a16="http://schemas.microsoft.com/office/drawing/2014/main" id="{00000000-0008-0000-0000-00004E010000}"/>
              </a:ext>
            </a:extLst>
          </xdr:cNvPr>
          <xdr:cNvGrpSpPr/>
        </xdr:nvGrpSpPr>
        <xdr:grpSpPr>
          <a:xfrm>
            <a:off x="10491107" y="4220933"/>
            <a:ext cx="1980000" cy="792000"/>
            <a:chOff x="325045" y="1092899"/>
            <a:chExt cx="2361694" cy="1083711"/>
          </a:xfrm>
          <a:solidFill>
            <a:sysClr val="window" lastClr="FFFFFF"/>
          </a:solidFill>
        </xdr:grpSpPr>
        <xdr:sp macro="" textlink="">
          <xdr:nvSpPr>
            <xdr:cNvPr id="335" name="Rectángulo 28">
              <a:extLst>
                <a:ext uri="{FF2B5EF4-FFF2-40B4-BE49-F238E27FC236}">
                  <a16:creationId xmlns:a16="http://schemas.microsoft.com/office/drawing/2014/main" id="{00000000-0008-0000-0000-00004F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36" name="Rectángulo 28">
              <a:extLst>
                <a:ext uri="{FF2B5EF4-FFF2-40B4-BE49-F238E27FC236}">
                  <a16:creationId xmlns:a16="http://schemas.microsoft.com/office/drawing/2014/main" id="{00000000-0008-0000-0000-000050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38" name="object 22">
              <a:extLst>
                <a:ext uri="{FF2B5EF4-FFF2-40B4-BE49-F238E27FC236}">
                  <a16:creationId xmlns:a16="http://schemas.microsoft.com/office/drawing/2014/main" id="{00000000-0008-0000-0000-00005201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de mantenimiento de las sedes administrativas</a:t>
              </a:r>
              <a:endParaRPr lang="es-CO" sz="1300">
                <a:solidFill>
                  <a:srgbClr val="16674A"/>
                </a:solidFill>
              </a:endParaRPr>
            </a:p>
          </xdr:txBody>
        </xdr:sp>
      </xdr:grpSp>
      <xdr:pic>
        <xdr:nvPicPr>
          <xdr:cNvPr id="363" name="Imagen 362">
            <a:extLst>
              <a:ext uri="{FF2B5EF4-FFF2-40B4-BE49-F238E27FC236}">
                <a16:creationId xmlns:a16="http://schemas.microsoft.com/office/drawing/2014/main" id="{00000000-0008-0000-0000-00006B010000}"/>
              </a:ext>
            </a:extLst>
          </xdr:cNvPr>
          <xdr:cNvPicPr>
            <a:picLocks noChangeAspect="1"/>
          </xdr:cNvPicPr>
        </xdr:nvPicPr>
        <xdr:blipFill>
          <a:blip xmlns:r="http://schemas.openxmlformats.org/officeDocument/2006/relationships" r:embed="rId28"/>
          <a:stretch>
            <a:fillRect/>
          </a:stretch>
        </xdr:blipFill>
        <xdr:spPr>
          <a:xfrm>
            <a:off x="10545535" y="4261754"/>
            <a:ext cx="487742" cy="720000"/>
          </a:xfrm>
          <a:prstGeom prst="rect">
            <a:avLst/>
          </a:prstGeom>
        </xdr:spPr>
      </xdr:pic>
    </xdr:grpSp>
    <xdr:clientData/>
  </xdr:twoCellAnchor>
  <xdr:twoCellAnchor editAs="absolute">
    <xdr:from>
      <xdr:col>26</xdr:col>
      <xdr:colOff>308506</xdr:colOff>
      <xdr:row>22</xdr:row>
      <xdr:rowOff>19049</xdr:rowOff>
    </xdr:from>
    <xdr:to>
      <xdr:col>29</xdr:col>
      <xdr:colOff>451542</xdr:colOff>
      <xdr:row>26</xdr:row>
      <xdr:rowOff>49049</xdr:rowOff>
    </xdr:to>
    <xdr:grpSp>
      <xdr:nvGrpSpPr>
        <xdr:cNvPr id="384" name="Grupo 383">
          <a:hlinkClick xmlns:r="http://schemas.openxmlformats.org/officeDocument/2006/relationships" r:id="rId29"/>
          <a:extLst>
            <a:ext uri="{FF2B5EF4-FFF2-40B4-BE49-F238E27FC236}">
              <a16:creationId xmlns:a16="http://schemas.microsoft.com/office/drawing/2014/main" id="{00000000-0008-0000-0000-000080010000}"/>
            </a:ext>
          </a:extLst>
        </xdr:cNvPr>
        <xdr:cNvGrpSpPr/>
      </xdr:nvGrpSpPr>
      <xdr:grpSpPr>
        <a:xfrm>
          <a:off x="15453256" y="4210049"/>
          <a:ext cx="1971836" cy="792000"/>
          <a:chOff x="15521292" y="4223656"/>
          <a:chExt cx="1980000" cy="792000"/>
        </a:xfrm>
      </xdr:grpSpPr>
      <xdr:grpSp>
        <xdr:nvGrpSpPr>
          <xdr:cNvPr id="364" name="Grupo 363">
            <a:extLst>
              <a:ext uri="{FF2B5EF4-FFF2-40B4-BE49-F238E27FC236}">
                <a16:creationId xmlns:a16="http://schemas.microsoft.com/office/drawing/2014/main" id="{00000000-0008-0000-0000-00006C010000}"/>
              </a:ext>
            </a:extLst>
          </xdr:cNvPr>
          <xdr:cNvGrpSpPr/>
        </xdr:nvGrpSpPr>
        <xdr:grpSpPr>
          <a:xfrm>
            <a:off x="15521292" y="4223656"/>
            <a:ext cx="1980000" cy="792000"/>
            <a:chOff x="325045" y="1092899"/>
            <a:chExt cx="2361694" cy="1083711"/>
          </a:xfrm>
          <a:solidFill>
            <a:sysClr val="window" lastClr="FFFFFF"/>
          </a:solidFill>
        </xdr:grpSpPr>
        <xdr:sp macro="" textlink="">
          <xdr:nvSpPr>
            <xdr:cNvPr id="365" name="Rectángulo 28">
              <a:extLst>
                <a:ext uri="{FF2B5EF4-FFF2-40B4-BE49-F238E27FC236}">
                  <a16:creationId xmlns:a16="http://schemas.microsoft.com/office/drawing/2014/main" id="{00000000-0008-0000-0000-00006D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66" name="Rectángulo 28">
              <a:extLst>
                <a:ext uri="{FF2B5EF4-FFF2-40B4-BE49-F238E27FC236}">
                  <a16:creationId xmlns:a16="http://schemas.microsoft.com/office/drawing/2014/main" id="{00000000-0008-0000-0000-00006E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67" name="object 22">
              <a:extLst>
                <a:ext uri="{FF2B5EF4-FFF2-40B4-BE49-F238E27FC236}">
                  <a16:creationId xmlns:a16="http://schemas.microsoft.com/office/drawing/2014/main" id="{00000000-0008-0000-0000-00006F01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Planes Consolidados</a:t>
              </a:r>
              <a:endParaRPr lang="es-CO" sz="1300">
                <a:solidFill>
                  <a:srgbClr val="16674A"/>
                </a:solidFill>
              </a:endParaRPr>
            </a:p>
          </xdr:txBody>
        </xdr:sp>
      </xdr:grpSp>
      <xdr:pic>
        <xdr:nvPicPr>
          <xdr:cNvPr id="356" name="Imagen 355">
            <a:extLst>
              <a:ext uri="{FF2B5EF4-FFF2-40B4-BE49-F238E27FC236}">
                <a16:creationId xmlns:a16="http://schemas.microsoft.com/office/drawing/2014/main" id="{00000000-0008-0000-0000-000064010000}"/>
              </a:ext>
            </a:extLst>
          </xdr:cNvPr>
          <xdr:cNvPicPr>
            <a:picLocks noChangeAspect="1"/>
          </xdr:cNvPicPr>
        </xdr:nvPicPr>
        <xdr:blipFill>
          <a:blip xmlns:r="http://schemas.openxmlformats.org/officeDocument/2006/relationships" r:embed="rId30"/>
          <a:stretch>
            <a:fillRect/>
          </a:stretch>
        </xdr:blipFill>
        <xdr:spPr>
          <a:xfrm>
            <a:off x="15613826" y="4316182"/>
            <a:ext cx="607941" cy="648000"/>
          </a:xfrm>
          <a:prstGeom prst="rect">
            <a:avLst/>
          </a:prstGeom>
        </xdr:spPr>
      </xdr:pic>
    </xdr:grpSp>
    <xdr:clientData/>
  </xdr:twoCellAnchor>
  <xdr:twoCellAnchor editAs="absolute">
    <xdr:from>
      <xdr:col>22</xdr:col>
      <xdr:colOff>251361</xdr:colOff>
      <xdr:row>22</xdr:row>
      <xdr:rowOff>16326</xdr:rowOff>
    </xdr:from>
    <xdr:to>
      <xdr:col>25</xdr:col>
      <xdr:colOff>394397</xdr:colOff>
      <xdr:row>26</xdr:row>
      <xdr:rowOff>46326</xdr:rowOff>
    </xdr:to>
    <xdr:grpSp>
      <xdr:nvGrpSpPr>
        <xdr:cNvPr id="383" name="Grupo 382">
          <a:hlinkClick xmlns:r="http://schemas.openxmlformats.org/officeDocument/2006/relationships" r:id="rId31"/>
          <a:extLst>
            <a:ext uri="{FF2B5EF4-FFF2-40B4-BE49-F238E27FC236}">
              <a16:creationId xmlns:a16="http://schemas.microsoft.com/office/drawing/2014/main" id="{00000000-0008-0000-0000-00007F010000}"/>
            </a:ext>
          </a:extLst>
        </xdr:cNvPr>
        <xdr:cNvGrpSpPr/>
      </xdr:nvGrpSpPr>
      <xdr:grpSpPr>
        <a:xfrm>
          <a:off x="12957711" y="4207326"/>
          <a:ext cx="1971836" cy="792000"/>
          <a:chOff x="13014861" y="4220933"/>
          <a:chExt cx="1980000" cy="792000"/>
        </a:xfrm>
      </xdr:grpSpPr>
      <xdr:grpSp>
        <xdr:nvGrpSpPr>
          <xdr:cNvPr id="328" name="Grupo 327">
            <a:extLst>
              <a:ext uri="{FF2B5EF4-FFF2-40B4-BE49-F238E27FC236}">
                <a16:creationId xmlns:a16="http://schemas.microsoft.com/office/drawing/2014/main" id="{00000000-0008-0000-0000-000048010000}"/>
              </a:ext>
            </a:extLst>
          </xdr:cNvPr>
          <xdr:cNvGrpSpPr/>
        </xdr:nvGrpSpPr>
        <xdr:grpSpPr>
          <a:xfrm>
            <a:off x="13014861" y="4220933"/>
            <a:ext cx="1980000" cy="792000"/>
            <a:chOff x="325045" y="1092899"/>
            <a:chExt cx="2361694" cy="1083711"/>
          </a:xfrm>
          <a:solidFill>
            <a:sysClr val="window" lastClr="FFFFFF"/>
          </a:solidFill>
        </xdr:grpSpPr>
        <xdr:sp macro="" textlink="">
          <xdr:nvSpPr>
            <xdr:cNvPr id="329" name="Rectángulo 28">
              <a:extLst>
                <a:ext uri="{FF2B5EF4-FFF2-40B4-BE49-F238E27FC236}">
                  <a16:creationId xmlns:a16="http://schemas.microsoft.com/office/drawing/2014/main" id="{00000000-0008-0000-0000-000049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30" name="Rectángulo 28">
              <a:extLst>
                <a:ext uri="{FF2B5EF4-FFF2-40B4-BE49-F238E27FC236}">
                  <a16:creationId xmlns:a16="http://schemas.microsoft.com/office/drawing/2014/main" id="{00000000-0008-0000-0000-00004A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32" name="object 22">
              <a:extLst>
                <a:ext uri="{FF2B5EF4-FFF2-40B4-BE49-F238E27FC236}">
                  <a16:creationId xmlns:a16="http://schemas.microsoft.com/office/drawing/2014/main" id="{00000000-0008-0000-0000-00004C01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estratégico de comunicaciones</a:t>
              </a:r>
              <a:endParaRPr lang="es-CO" sz="1300">
                <a:solidFill>
                  <a:srgbClr val="16674A"/>
                </a:solidFill>
              </a:endParaRPr>
            </a:p>
          </xdr:txBody>
        </xdr:sp>
      </xdr:grpSp>
      <xdr:pic>
        <xdr:nvPicPr>
          <xdr:cNvPr id="372" name="Imagen 371">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32"/>
          <a:stretch>
            <a:fillRect/>
          </a:stretch>
        </xdr:blipFill>
        <xdr:spPr>
          <a:xfrm>
            <a:off x="13082898" y="4261754"/>
            <a:ext cx="555096" cy="648000"/>
          </a:xfrm>
          <a:prstGeom prst="rect">
            <a:avLst/>
          </a:prstGeom>
        </xdr:spPr>
      </xdr:pic>
    </xdr:grpSp>
    <xdr:clientData/>
  </xdr:twoCellAnchor>
  <xdr:twoCellAnchor editAs="absolute">
    <xdr:from>
      <xdr:col>22</xdr:col>
      <xdr:colOff>248638</xdr:colOff>
      <xdr:row>14</xdr:row>
      <xdr:rowOff>13603</xdr:rowOff>
    </xdr:from>
    <xdr:to>
      <xdr:col>25</xdr:col>
      <xdr:colOff>391674</xdr:colOff>
      <xdr:row>18</xdr:row>
      <xdr:rowOff>43603</xdr:rowOff>
    </xdr:to>
    <xdr:grpSp>
      <xdr:nvGrpSpPr>
        <xdr:cNvPr id="390" name="Grupo 389">
          <a:hlinkClick xmlns:r="http://schemas.openxmlformats.org/officeDocument/2006/relationships" r:id="rId33"/>
          <a:extLst>
            <a:ext uri="{FF2B5EF4-FFF2-40B4-BE49-F238E27FC236}">
              <a16:creationId xmlns:a16="http://schemas.microsoft.com/office/drawing/2014/main" id="{00000000-0008-0000-0000-000086010000}"/>
            </a:ext>
          </a:extLst>
        </xdr:cNvPr>
        <xdr:cNvGrpSpPr/>
      </xdr:nvGrpSpPr>
      <xdr:grpSpPr>
        <a:xfrm>
          <a:off x="12954988" y="2680603"/>
          <a:ext cx="1971836" cy="792000"/>
          <a:chOff x="13012138" y="2694210"/>
          <a:chExt cx="1980000" cy="792000"/>
        </a:xfrm>
      </xdr:grpSpPr>
      <xdr:grpSp>
        <xdr:nvGrpSpPr>
          <xdr:cNvPr id="286" name="Grupo 285">
            <a:extLst>
              <a:ext uri="{FF2B5EF4-FFF2-40B4-BE49-F238E27FC236}">
                <a16:creationId xmlns:a16="http://schemas.microsoft.com/office/drawing/2014/main" id="{00000000-0008-0000-0000-00001E010000}"/>
              </a:ext>
            </a:extLst>
          </xdr:cNvPr>
          <xdr:cNvGrpSpPr/>
        </xdr:nvGrpSpPr>
        <xdr:grpSpPr>
          <a:xfrm>
            <a:off x="13012138" y="2694210"/>
            <a:ext cx="1980000" cy="792000"/>
            <a:chOff x="325045" y="1092899"/>
            <a:chExt cx="2361694" cy="1083711"/>
          </a:xfrm>
          <a:solidFill>
            <a:sysClr val="window" lastClr="FFFFFF"/>
          </a:solidFill>
        </xdr:grpSpPr>
        <xdr:sp macro="" textlink="">
          <xdr:nvSpPr>
            <xdr:cNvPr id="287" name="Rectángulo 28">
              <a:extLst>
                <a:ext uri="{FF2B5EF4-FFF2-40B4-BE49-F238E27FC236}">
                  <a16:creationId xmlns:a16="http://schemas.microsoft.com/office/drawing/2014/main" id="{00000000-0008-0000-0000-00001F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88" name="Rectángulo 28">
              <a:extLst>
                <a:ext uri="{FF2B5EF4-FFF2-40B4-BE49-F238E27FC236}">
                  <a16:creationId xmlns:a16="http://schemas.microsoft.com/office/drawing/2014/main" id="{00000000-0008-0000-0000-000020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90" name="object 22">
              <a:hlinkClick xmlns:r="http://schemas.openxmlformats.org/officeDocument/2006/relationships" r:id="rId33"/>
              <a:extLst>
                <a:ext uri="{FF2B5EF4-FFF2-40B4-BE49-F238E27FC236}">
                  <a16:creationId xmlns:a16="http://schemas.microsoft.com/office/drawing/2014/main" id="{00000000-0008-0000-0000-00002201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Integral de Movilidad Sostenible - PIMS</a:t>
              </a:r>
              <a:endParaRPr lang="es-CO" sz="1300">
                <a:solidFill>
                  <a:srgbClr val="16674A"/>
                </a:solidFill>
              </a:endParaRPr>
            </a:p>
          </xdr:txBody>
        </xdr:sp>
      </xdr:grpSp>
      <xdr:pic>
        <xdr:nvPicPr>
          <xdr:cNvPr id="373" name="Imagen 372">
            <a:extLst>
              <a:ext uri="{FF2B5EF4-FFF2-40B4-BE49-F238E27FC236}">
                <a16:creationId xmlns:a16="http://schemas.microsoft.com/office/drawing/2014/main" id="{00000000-0008-0000-0000-000075010000}"/>
              </a:ext>
            </a:extLst>
          </xdr:cNvPr>
          <xdr:cNvPicPr>
            <a:picLocks noChangeAspect="1"/>
          </xdr:cNvPicPr>
        </xdr:nvPicPr>
        <xdr:blipFill>
          <a:blip xmlns:r="http://schemas.openxmlformats.org/officeDocument/2006/relationships" r:embed="rId34"/>
          <a:stretch>
            <a:fillRect/>
          </a:stretch>
        </xdr:blipFill>
        <xdr:spPr>
          <a:xfrm>
            <a:off x="13066568" y="2775854"/>
            <a:ext cx="555096" cy="648000"/>
          </a:xfrm>
          <a:prstGeom prst="rect">
            <a:avLst/>
          </a:prstGeom>
        </xdr:spPr>
      </xdr:pic>
    </xdr:grpSp>
    <xdr:clientData/>
  </xdr:twoCellAnchor>
  <xdr:twoCellAnchor editAs="absolute">
    <xdr:from>
      <xdr:col>18</xdr:col>
      <xdr:colOff>174170</xdr:colOff>
      <xdr:row>14</xdr:row>
      <xdr:rowOff>13603</xdr:rowOff>
    </xdr:from>
    <xdr:to>
      <xdr:col>21</xdr:col>
      <xdr:colOff>317205</xdr:colOff>
      <xdr:row>18</xdr:row>
      <xdr:rowOff>43603</xdr:rowOff>
    </xdr:to>
    <xdr:grpSp>
      <xdr:nvGrpSpPr>
        <xdr:cNvPr id="389" name="Grupo 388">
          <a:extLst>
            <a:ext uri="{FF2B5EF4-FFF2-40B4-BE49-F238E27FC236}">
              <a16:creationId xmlns:a16="http://schemas.microsoft.com/office/drawing/2014/main" id="{00000000-0008-0000-0000-000085010000}"/>
            </a:ext>
          </a:extLst>
        </xdr:cNvPr>
        <xdr:cNvGrpSpPr/>
      </xdr:nvGrpSpPr>
      <xdr:grpSpPr>
        <a:xfrm>
          <a:off x="10442120" y="2680603"/>
          <a:ext cx="1971835" cy="792000"/>
          <a:chOff x="10488384" y="2694210"/>
          <a:chExt cx="1980000" cy="792000"/>
        </a:xfrm>
      </xdr:grpSpPr>
      <xdr:grpSp>
        <xdr:nvGrpSpPr>
          <xdr:cNvPr id="292" name="Grupo 291">
            <a:extLst>
              <a:ext uri="{FF2B5EF4-FFF2-40B4-BE49-F238E27FC236}">
                <a16:creationId xmlns:a16="http://schemas.microsoft.com/office/drawing/2014/main" id="{00000000-0008-0000-0000-000024010000}"/>
              </a:ext>
            </a:extLst>
          </xdr:cNvPr>
          <xdr:cNvGrpSpPr/>
        </xdr:nvGrpSpPr>
        <xdr:grpSpPr>
          <a:xfrm>
            <a:off x="10488384" y="2694210"/>
            <a:ext cx="1980000" cy="792000"/>
            <a:chOff x="325045" y="1092899"/>
            <a:chExt cx="2361694" cy="1083711"/>
          </a:xfrm>
          <a:solidFill>
            <a:sysClr val="window" lastClr="FFFFFF"/>
          </a:solidFill>
        </xdr:grpSpPr>
        <xdr:sp macro="" textlink="">
          <xdr:nvSpPr>
            <xdr:cNvPr id="293" name="Rectángulo 28">
              <a:extLst>
                <a:ext uri="{FF2B5EF4-FFF2-40B4-BE49-F238E27FC236}">
                  <a16:creationId xmlns:a16="http://schemas.microsoft.com/office/drawing/2014/main" id="{00000000-0008-0000-0000-000025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94" name="Rectángulo 28">
              <a:extLst>
                <a:ext uri="{FF2B5EF4-FFF2-40B4-BE49-F238E27FC236}">
                  <a16:creationId xmlns:a16="http://schemas.microsoft.com/office/drawing/2014/main" id="{00000000-0008-0000-0000-000026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96" name="object 22">
              <a:hlinkClick xmlns:r="http://schemas.openxmlformats.org/officeDocument/2006/relationships" r:id="rId35"/>
              <a:extLst>
                <a:ext uri="{FF2B5EF4-FFF2-40B4-BE49-F238E27FC236}">
                  <a16:creationId xmlns:a16="http://schemas.microsoft.com/office/drawing/2014/main" id="{00000000-0008-0000-0000-00002801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Institucional de Gestión Ambiental- PIGA</a:t>
              </a:r>
              <a:endParaRPr lang="es-CO" sz="1300">
                <a:solidFill>
                  <a:srgbClr val="16674A"/>
                </a:solidFill>
              </a:endParaRPr>
            </a:p>
          </xdr:txBody>
        </xdr:sp>
      </xdr:grpSp>
      <xdr:pic>
        <xdr:nvPicPr>
          <xdr:cNvPr id="374" name="Imagen 373">
            <a:extLst>
              <a:ext uri="{FF2B5EF4-FFF2-40B4-BE49-F238E27FC236}">
                <a16:creationId xmlns:a16="http://schemas.microsoft.com/office/drawing/2014/main" id="{00000000-0008-0000-0000-000076010000}"/>
              </a:ext>
            </a:extLst>
          </xdr:cNvPr>
          <xdr:cNvPicPr>
            <a:picLocks noChangeAspect="1"/>
          </xdr:cNvPicPr>
        </xdr:nvPicPr>
        <xdr:blipFill>
          <a:blip xmlns:r="http://schemas.openxmlformats.org/officeDocument/2006/relationships" r:embed="rId36"/>
          <a:stretch>
            <a:fillRect/>
          </a:stretch>
        </xdr:blipFill>
        <xdr:spPr>
          <a:xfrm>
            <a:off x="10542814" y="2762246"/>
            <a:ext cx="555096" cy="648000"/>
          </a:xfrm>
          <a:prstGeom prst="rect">
            <a:avLst/>
          </a:prstGeom>
        </xdr:spPr>
      </xdr:pic>
    </xdr:grpSp>
    <xdr:clientData/>
  </xdr:twoCellAnchor>
  <xdr:twoCellAnchor editAs="absolute">
    <xdr:from>
      <xdr:col>14</xdr:col>
      <xdr:colOff>99701</xdr:colOff>
      <xdr:row>14</xdr:row>
      <xdr:rowOff>13603</xdr:rowOff>
    </xdr:from>
    <xdr:to>
      <xdr:col>17</xdr:col>
      <xdr:colOff>242737</xdr:colOff>
      <xdr:row>18</xdr:row>
      <xdr:rowOff>43603</xdr:rowOff>
    </xdr:to>
    <xdr:grpSp>
      <xdr:nvGrpSpPr>
        <xdr:cNvPr id="388" name="Grupo 387">
          <a:extLst>
            <a:ext uri="{FF2B5EF4-FFF2-40B4-BE49-F238E27FC236}">
              <a16:creationId xmlns:a16="http://schemas.microsoft.com/office/drawing/2014/main" id="{00000000-0008-0000-0000-000084010000}"/>
            </a:ext>
          </a:extLst>
        </xdr:cNvPr>
        <xdr:cNvGrpSpPr/>
      </xdr:nvGrpSpPr>
      <xdr:grpSpPr>
        <a:xfrm>
          <a:off x="7929251" y="2680603"/>
          <a:ext cx="1971836" cy="792000"/>
          <a:chOff x="7964630" y="2694210"/>
          <a:chExt cx="1980000" cy="792000"/>
        </a:xfrm>
      </xdr:grpSpPr>
      <xdr:grpSp>
        <xdr:nvGrpSpPr>
          <xdr:cNvPr id="298" name="Grupo 297">
            <a:extLst>
              <a:ext uri="{FF2B5EF4-FFF2-40B4-BE49-F238E27FC236}">
                <a16:creationId xmlns:a16="http://schemas.microsoft.com/office/drawing/2014/main" id="{00000000-0008-0000-0000-00002A010000}"/>
              </a:ext>
            </a:extLst>
          </xdr:cNvPr>
          <xdr:cNvGrpSpPr/>
        </xdr:nvGrpSpPr>
        <xdr:grpSpPr>
          <a:xfrm>
            <a:off x="7964630" y="2694210"/>
            <a:ext cx="1980000" cy="792000"/>
            <a:chOff x="325045" y="1092899"/>
            <a:chExt cx="2361694" cy="1083711"/>
          </a:xfrm>
          <a:solidFill>
            <a:sysClr val="window" lastClr="FFFFFF"/>
          </a:solidFill>
        </xdr:grpSpPr>
        <xdr:sp macro="" textlink="">
          <xdr:nvSpPr>
            <xdr:cNvPr id="299" name="Rectángulo 28">
              <a:extLst>
                <a:ext uri="{FF2B5EF4-FFF2-40B4-BE49-F238E27FC236}">
                  <a16:creationId xmlns:a16="http://schemas.microsoft.com/office/drawing/2014/main" id="{00000000-0008-0000-0000-00002B01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00" name="Rectángulo 28">
              <a:extLst>
                <a:ext uri="{FF2B5EF4-FFF2-40B4-BE49-F238E27FC236}">
                  <a16:creationId xmlns:a16="http://schemas.microsoft.com/office/drawing/2014/main" id="{00000000-0008-0000-0000-00002C01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02" name="object 22">
              <a:hlinkClick xmlns:r="http://schemas.openxmlformats.org/officeDocument/2006/relationships" r:id="rId37"/>
              <a:extLst>
                <a:ext uri="{FF2B5EF4-FFF2-40B4-BE49-F238E27FC236}">
                  <a16:creationId xmlns:a16="http://schemas.microsoft.com/office/drawing/2014/main" id="{00000000-0008-0000-0000-00002E01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de Seguridad y Privacidad de la Información</a:t>
              </a:r>
              <a:endParaRPr lang="es-CO" sz="1300">
                <a:solidFill>
                  <a:srgbClr val="16674A"/>
                </a:solidFill>
              </a:endParaRPr>
            </a:p>
          </xdr:txBody>
        </xdr:sp>
      </xdr:grpSp>
      <xdr:pic>
        <xdr:nvPicPr>
          <xdr:cNvPr id="377" name="Imagen 376">
            <a:extLst>
              <a:ext uri="{FF2B5EF4-FFF2-40B4-BE49-F238E27FC236}">
                <a16:creationId xmlns:a16="http://schemas.microsoft.com/office/drawing/2014/main" id="{00000000-0008-0000-0000-000079010000}"/>
              </a:ext>
            </a:extLst>
          </xdr:cNvPr>
          <xdr:cNvPicPr>
            <a:picLocks noChangeAspect="1"/>
          </xdr:cNvPicPr>
        </xdr:nvPicPr>
        <xdr:blipFill>
          <a:blip xmlns:r="http://schemas.openxmlformats.org/officeDocument/2006/relationships" r:embed="rId38"/>
          <a:stretch>
            <a:fillRect/>
          </a:stretch>
        </xdr:blipFill>
        <xdr:spPr>
          <a:xfrm>
            <a:off x="8046273" y="2789460"/>
            <a:ext cx="552200" cy="576000"/>
          </a:xfrm>
          <a:prstGeom prst="rect">
            <a:avLst/>
          </a:prstGeom>
        </xdr:spPr>
      </xdr:pic>
    </xdr:grpSp>
    <xdr:clientData/>
  </xdr:twoCellAnchor>
  <xdr:twoCellAnchor editAs="absolute">
    <xdr:from>
      <xdr:col>5</xdr:col>
      <xdr:colOff>606877</xdr:colOff>
      <xdr:row>22</xdr:row>
      <xdr:rowOff>70755</xdr:rowOff>
    </xdr:from>
    <xdr:to>
      <xdr:col>9</xdr:col>
      <xdr:colOff>143034</xdr:colOff>
      <xdr:row>26</xdr:row>
      <xdr:rowOff>100755</xdr:rowOff>
    </xdr:to>
    <xdr:grpSp>
      <xdr:nvGrpSpPr>
        <xdr:cNvPr id="8" name="Grupo 7">
          <a:hlinkClick xmlns:r="http://schemas.openxmlformats.org/officeDocument/2006/relationships" r:id="rId39"/>
          <a:extLst>
            <a:ext uri="{FF2B5EF4-FFF2-40B4-BE49-F238E27FC236}">
              <a16:creationId xmlns:a16="http://schemas.microsoft.com/office/drawing/2014/main" id="{00000000-0008-0000-0000-000008000000}"/>
            </a:ext>
          </a:extLst>
        </xdr:cNvPr>
        <xdr:cNvGrpSpPr/>
      </xdr:nvGrpSpPr>
      <xdr:grpSpPr>
        <a:xfrm>
          <a:off x="2950027" y="4261755"/>
          <a:ext cx="1974557" cy="792000"/>
          <a:chOff x="397327" y="4220933"/>
          <a:chExt cx="1980000" cy="792000"/>
        </a:xfrm>
      </xdr:grpSpPr>
      <xdr:grpSp>
        <xdr:nvGrpSpPr>
          <xdr:cNvPr id="9" name="Grupo 8">
            <a:extLst>
              <a:ext uri="{FF2B5EF4-FFF2-40B4-BE49-F238E27FC236}">
                <a16:creationId xmlns:a16="http://schemas.microsoft.com/office/drawing/2014/main" id="{00000000-0008-0000-0000-000009000000}"/>
              </a:ext>
            </a:extLst>
          </xdr:cNvPr>
          <xdr:cNvGrpSpPr/>
        </xdr:nvGrpSpPr>
        <xdr:grpSpPr>
          <a:xfrm>
            <a:off x="397327" y="4220933"/>
            <a:ext cx="1980000" cy="792000"/>
            <a:chOff x="325045" y="1092899"/>
            <a:chExt cx="2361694" cy="1083711"/>
          </a:xfrm>
          <a:solidFill>
            <a:sysClr val="window" lastClr="FFFFFF"/>
          </a:solidFill>
        </xdr:grpSpPr>
        <xdr:sp macro="" textlink="">
          <xdr:nvSpPr>
            <xdr:cNvPr id="11" name="Rectángulo 28">
              <a:extLst>
                <a:ext uri="{FF2B5EF4-FFF2-40B4-BE49-F238E27FC236}">
                  <a16:creationId xmlns:a16="http://schemas.microsoft.com/office/drawing/2014/main" id="{00000000-0008-0000-0000-00000B00000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12" name="Rectángulo 28">
              <a:extLst>
                <a:ext uri="{FF2B5EF4-FFF2-40B4-BE49-F238E27FC236}">
                  <a16:creationId xmlns:a16="http://schemas.microsoft.com/office/drawing/2014/main" id="{00000000-0008-0000-0000-00000C000000}"/>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13" name="object 22">
              <a:extLst>
                <a:ext uri="{FF2B5EF4-FFF2-40B4-BE49-F238E27FC236}">
                  <a16:creationId xmlns:a16="http://schemas.microsoft.com/office/drawing/2014/main" id="{00000000-0008-0000-0000-00000D00000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de Integridad</a:t>
              </a:r>
              <a:endParaRPr lang="es-CO" sz="1300">
                <a:solidFill>
                  <a:srgbClr val="16674A"/>
                </a:solidFill>
              </a:endParaRPr>
            </a:p>
          </xdr:txBody>
        </xdr:sp>
      </xdr:grpSp>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0"/>
          <a:stretch>
            <a:fillRect/>
          </a:stretch>
        </xdr:blipFill>
        <xdr:spPr>
          <a:xfrm>
            <a:off x="587829" y="4275362"/>
            <a:ext cx="544909" cy="64800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163284</xdr:colOff>
      <xdr:row>0</xdr:row>
      <xdr:rowOff>176891</xdr:rowOff>
    </xdr:from>
    <xdr:to>
      <xdr:col>1</xdr:col>
      <xdr:colOff>13605</xdr:colOff>
      <xdr:row>2</xdr:row>
      <xdr:rowOff>347737</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0100-000003000000}"/>
            </a:ext>
          </a:extLst>
        </xdr:cNvPr>
        <xdr:cNvSpPr/>
      </xdr:nvSpPr>
      <xdr:spPr>
        <a:xfrm>
          <a:off x="163284" y="176891"/>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40</xdr:col>
      <xdr:colOff>666750</xdr:colOff>
      <xdr:row>10</xdr:row>
      <xdr:rowOff>419100</xdr:rowOff>
    </xdr:from>
    <xdr:to>
      <xdr:col>49</xdr:col>
      <xdr:colOff>9525</xdr:colOff>
      <xdr:row>25</xdr:row>
      <xdr:rowOff>9525</xdr:rowOff>
    </xdr:to>
    <xdr:graphicFrame macro="">
      <xdr:nvGraphicFramePr>
        <xdr:cNvPr id="9" name="Gráfico 2">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40</xdr:col>
      <xdr:colOff>698500</xdr:colOff>
      <xdr:row>27</xdr:row>
      <xdr:rowOff>9072</xdr:rowOff>
    </xdr:from>
    <xdr:to>
      <xdr:col>48</xdr:col>
      <xdr:colOff>702211</xdr:colOff>
      <xdr:row>62</xdr:row>
      <xdr:rowOff>89479</xdr:rowOff>
    </xdr:to>
    <xdr:graphicFrame macro="">
      <xdr:nvGraphicFramePr>
        <xdr:cNvPr id="3" name="Gráfico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208990</xdr:colOff>
      <xdr:row>0</xdr:row>
      <xdr:rowOff>15875</xdr:rowOff>
    </xdr:from>
    <xdr:to>
      <xdr:col>2</xdr:col>
      <xdr:colOff>698942</xdr:colOff>
      <xdr:row>1</xdr:row>
      <xdr:rowOff>127000</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0400-000002000000}"/>
            </a:ext>
          </a:extLst>
        </xdr:cNvPr>
        <xdr:cNvSpPr/>
      </xdr:nvSpPr>
      <xdr:spPr>
        <a:xfrm>
          <a:off x="399490" y="15875"/>
          <a:ext cx="2212072" cy="309245"/>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5.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05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350248</xdr:colOff>
      <xdr:row>4</xdr:row>
      <xdr:rowOff>197848</xdr:rowOff>
    </xdr:from>
    <xdr:to>
      <xdr:col>4</xdr:col>
      <xdr:colOff>369570</xdr:colOff>
      <xdr:row>4</xdr:row>
      <xdr:rowOff>743979</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0500-000003000000}"/>
            </a:ext>
          </a:extLst>
        </xdr:cNvPr>
        <xdr:cNvSpPr/>
      </xdr:nvSpPr>
      <xdr:spPr>
        <a:xfrm>
          <a:off x="1992086" y="2471057"/>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6.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06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348343</xdr:colOff>
      <xdr:row>4</xdr:row>
      <xdr:rowOff>195943</xdr:rowOff>
    </xdr:from>
    <xdr:to>
      <xdr:col>4</xdr:col>
      <xdr:colOff>371475</xdr:colOff>
      <xdr:row>4</xdr:row>
      <xdr:rowOff>747789</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0600-000003000000}"/>
            </a:ext>
          </a:extLst>
        </xdr:cNvPr>
        <xdr:cNvSpPr/>
      </xdr:nvSpPr>
      <xdr:spPr>
        <a:xfrm>
          <a:off x="1994263" y="2466703"/>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7.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07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315686</xdr:colOff>
      <xdr:row>4</xdr:row>
      <xdr:rowOff>152400</xdr:rowOff>
    </xdr:from>
    <xdr:to>
      <xdr:col>4</xdr:col>
      <xdr:colOff>338818</xdr:colOff>
      <xdr:row>4</xdr:row>
      <xdr:rowOff>704246</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0700-000003000000}"/>
            </a:ext>
          </a:extLst>
        </xdr:cNvPr>
        <xdr:cNvSpPr/>
      </xdr:nvSpPr>
      <xdr:spPr>
        <a:xfrm>
          <a:off x="1959429" y="2427514"/>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340179</xdr:colOff>
      <xdr:row>0</xdr:row>
      <xdr:rowOff>108856</xdr:rowOff>
    </xdr:from>
    <xdr:to>
      <xdr:col>2</xdr:col>
      <xdr:colOff>1148443</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08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340179</xdr:colOff>
      <xdr:row>0</xdr:row>
      <xdr:rowOff>108856</xdr:rowOff>
    </xdr:from>
    <xdr:to>
      <xdr:col>2</xdr:col>
      <xdr:colOff>1148443</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0900-000002000000}"/>
            </a:ext>
          </a:extLst>
        </xdr:cNvPr>
        <xdr:cNvSpPr/>
      </xdr:nvSpPr>
      <xdr:spPr>
        <a:xfrm>
          <a:off x="340179" y="108856"/>
          <a:ext cx="2629444"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340179</xdr:colOff>
      <xdr:row>0</xdr:row>
      <xdr:rowOff>108856</xdr:rowOff>
    </xdr:from>
    <xdr:to>
      <xdr:col>2</xdr:col>
      <xdr:colOff>1148443</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0A00-000002000000}"/>
            </a:ext>
          </a:extLst>
        </xdr:cNvPr>
        <xdr:cNvSpPr/>
      </xdr:nvSpPr>
      <xdr:spPr>
        <a:xfrm>
          <a:off x="340179" y="108856"/>
          <a:ext cx="2629444"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95250</xdr:colOff>
      <xdr:row>0</xdr:row>
      <xdr:rowOff>438150</xdr:rowOff>
    </xdr:from>
    <xdr:to>
      <xdr:col>1</xdr:col>
      <xdr:colOff>478155</xdr:colOff>
      <xdr:row>0</xdr:row>
      <xdr:rowOff>685800</xdr:rowOff>
    </xdr:to>
    <xdr:sp macro="" textlink="">
      <xdr:nvSpPr>
        <xdr:cNvPr id="4" name="Rectángulo: esquinas redondeadas 3">
          <a:hlinkClick xmlns:r="http://schemas.openxmlformats.org/officeDocument/2006/relationships" r:id="rId1" tooltip="Pulse el boton para regresar a la portada"/>
          <a:extLst>
            <a:ext uri="{FF2B5EF4-FFF2-40B4-BE49-F238E27FC236}">
              <a16:creationId xmlns:a16="http://schemas.microsoft.com/office/drawing/2014/main" id="{3270D767-4220-B2C9-C6DC-D46AE9198282}"/>
            </a:ext>
          </a:extLst>
        </xdr:cNvPr>
        <xdr:cNvSpPr/>
      </xdr:nvSpPr>
      <xdr:spPr>
        <a:xfrm>
          <a:off x="83820" y="426720"/>
          <a:ext cx="2095500" cy="259080"/>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twoCellAnchor>
    <xdr:from>
      <xdr:col>7</xdr:col>
      <xdr:colOff>152400</xdr:colOff>
      <xdr:row>0</xdr:row>
      <xdr:rowOff>213360</xdr:rowOff>
    </xdr:from>
    <xdr:to>
      <xdr:col>8</xdr:col>
      <xdr:colOff>990600</xdr:colOff>
      <xdr:row>0</xdr:row>
      <xdr:rowOff>1325880</xdr:rowOff>
    </xdr:to>
    <xdr:sp macro="" textlink="">
      <xdr:nvSpPr>
        <xdr:cNvPr id="5" name="Rectángulo: esquinas redondeadas 4">
          <a:extLst>
            <a:ext uri="{FF2B5EF4-FFF2-40B4-BE49-F238E27FC236}">
              <a16:creationId xmlns:a16="http://schemas.microsoft.com/office/drawing/2014/main" id="{78A29068-1BAF-CC6A-515A-EE3E0AAB0A78}"/>
            </a:ext>
          </a:extLst>
        </xdr:cNvPr>
        <xdr:cNvSpPr/>
      </xdr:nvSpPr>
      <xdr:spPr>
        <a:xfrm>
          <a:off x="10591800" y="213360"/>
          <a:ext cx="1927860" cy="111252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300" b="1" i="0" u="none" strike="noStrike">
              <a:solidFill>
                <a:schemeClr val="tx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ACCESO COMPONENTE TRANSVERSAL DECRETO 1122 DEL 2024</a:t>
          </a:r>
          <a:r>
            <a:rPr lang="es-CO" sz="1300" b="1" i="0" u="none" strike="noStrike">
              <a:solidFill>
                <a:schemeClr val="tx1"/>
              </a:solidFill>
              <a:effectLst/>
              <a:latin typeface="+mn-lt"/>
              <a:ea typeface="+mn-ea"/>
              <a:cs typeface="+mn-cs"/>
            </a:rPr>
            <a:t> </a:t>
          </a:r>
        </a:p>
        <a:p>
          <a:pPr algn="l"/>
          <a:endParaRPr lang="es-CO" sz="1100"/>
        </a:p>
      </xdr:txBody>
    </xdr:sp>
    <xdr:clientData/>
  </xdr:twoCellAnchor>
</xdr:wsDr>
</file>

<file path=xl/drawings/drawing12.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0C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315686</xdr:colOff>
      <xdr:row>4</xdr:row>
      <xdr:rowOff>152400</xdr:rowOff>
    </xdr:from>
    <xdr:to>
      <xdr:col>4</xdr:col>
      <xdr:colOff>338818</xdr:colOff>
      <xdr:row>4</xdr:row>
      <xdr:rowOff>704246</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0C00-000003000000}"/>
            </a:ext>
          </a:extLst>
        </xdr:cNvPr>
        <xdr:cNvSpPr/>
      </xdr:nvSpPr>
      <xdr:spPr>
        <a:xfrm>
          <a:off x="1961606" y="2423160"/>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3.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0D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315686</xdr:colOff>
      <xdr:row>4</xdr:row>
      <xdr:rowOff>152400</xdr:rowOff>
    </xdr:from>
    <xdr:to>
      <xdr:col>4</xdr:col>
      <xdr:colOff>338818</xdr:colOff>
      <xdr:row>4</xdr:row>
      <xdr:rowOff>704246</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0D00-000003000000}"/>
            </a:ext>
          </a:extLst>
        </xdr:cNvPr>
        <xdr:cNvSpPr/>
      </xdr:nvSpPr>
      <xdr:spPr>
        <a:xfrm>
          <a:off x="1961606" y="2423160"/>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4.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0E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315686</xdr:colOff>
      <xdr:row>4</xdr:row>
      <xdr:rowOff>152400</xdr:rowOff>
    </xdr:from>
    <xdr:to>
      <xdr:col>4</xdr:col>
      <xdr:colOff>338818</xdr:colOff>
      <xdr:row>4</xdr:row>
      <xdr:rowOff>704246</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0E00-000003000000}"/>
            </a:ext>
          </a:extLst>
        </xdr:cNvPr>
        <xdr:cNvSpPr/>
      </xdr:nvSpPr>
      <xdr:spPr>
        <a:xfrm>
          <a:off x="1961606" y="2423160"/>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5.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0F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315686</xdr:colOff>
      <xdr:row>4</xdr:row>
      <xdr:rowOff>152400</xdr:rowOff>
    </xdr:from>
    <xdr:to>
      <xdr:col>4</xdr:col>
      <xdr:colOff>338818</xdr:colOff>
      <xdr:row>4</xdr:row>
      <xdr:rowOff>704246</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0F00-000003000000}"/>
            </a:ext>
          </a:extLst>
        </xdr:cNvPr>
        <xdr:cNvSpPr/>
      </xdr:nvSpPr>
      <xdr:spPr>
        <a:xfrm>
          <a:off x="1961606" y="2423160"/>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6.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10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315686</xdr:colOff>
      <xdr:row>4</xdr:row>
      <xdr:rowOff>152400</xdr:rowOff>
    </xdr:from>
    <xdr:to>
      <xdr:col>4</xdr:col>
      <xdr:colOff>338818</xdr:colOff>
      <xdr:row>4</xdr:row>
      <xdr:rowOff>704246</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1000-000003000000}"/>
            </a:ext>
          </a:extLst>
        </xdr:cNvPr>
        <xdr:cNvSpPr/>
      </xdr:nvSpPr>
      <xdr:spPr>
        <a:xfrm>
          <a:off x="1961606" y="2423160"/>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7.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11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317591</xdr:colOff>
      <xdr:row>4</xdr:row>
      <xdr:rowOff>152400</xdr:rowOff>
    </xdr:from>
    <xdr:to>
      <xdr:col>4</xdr:col>
      <xdr:colOff>336913</xdr:colOff>
      <xdr:row>4</xdr:row>
      <xdr:rowOff>708056</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1100-000003000000}"/>
            </a:ext>
          </a:extLst>
        </xdr:cNvPr>
        <xdr:cNvSpPr/>
      </xdr:nvSpPr>
      <xdr:spPr>
        <a:xfrm>
          <a:off x="1961606" y="2423160"/>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8.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12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315686</xdr:colOff>
      <xdr:row>4</xdr:row>
      <xdr:rowOff>152400</xdr:rowOff>
    </xdr:from>
    <xdr:to>
      <xdr:col>4</xdr:col>
      <xdr:colOff>338818</xdr:colOff>
      <xdr:row>4</xdr:row>
      <xdr:rowOff>704246</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1200-000003000000}"/>
            </a:ext>
          </a:extLst>
        </xdr:cNvPr>
        <xdr:cNvSpPr/>
      </xdr:nvSpPr>
      <xdr:spPr>
        <a:xfrm>
          <a:off x="1961606" y="2423160"/>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340179</xdr:colOff>
      <xdr:row>0</xdr:row>
      <xdr:rowOff>108856</xdr:rowOff>
    </xdr:from>
    <xdr:to>
      <xdr:col>2</xdr:col>
      <xdr:colOff>1148443</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1300-000002000000}"/>
            </a:ext>
          </a:extLst>
        </xdr:cNvPr>
        <xdr:cNvSpPr/>
      </xdr:nvSpPr>
      <xdr:spPr>
        <a:xfrm>
          <a:off x="340179" y="108856"/>
          <a:ext cx="2629444"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20.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14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321401</xdr:colOff>
      <xdr:row>4</xdr:row>
      <xdr:rowOff>152400</xdr:rowOff>
    </xdr:from>
    <xdr:to>
      <xdr:col>4</xdr:col>
      <xdr:colOff>323578</xdr:colOff>
      <xdr:row>4</xdr:row>
      <xdr:rowOff>704246</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1400-000003000000}"/>
            </a:ext>
          </a:extLst>
        </xdr:cNvPr>
        <xdr:cNvSpPr/>
      </xdr:nvSpPr>
      <xdr:spPr>
        <a:xfrm>
          <a:off x="1961606" y="2423160"/>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21.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15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315686</xdr:colOff>
      <xdr:row>4</xdr:row>
      <xdr:rowOff>152400</xdr:rowOff>
    </xdr:from>
    <xdr:to>
      <xdr:col>4</xdr:col>
      <xdr:colOff>338818</xdr:colOff>
      <xdr:row>4</xdr:row>
      <xdr:rowOff>704246</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1500-000003000000}"/>
            </a:ext>
          </a:extLst>
        </xdr:cNvPr>
        <xdr:cNvSpPr/>
      </xdr:nvSpPr>
      <xdr:spPr>
        <a:xfrm>
          <a:off x="1961606" y="2423160"/>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22.xml><?xml version="1.0" encoding="utf-8"?>
<xdr:wsDr xmlns:xdr="http://schemas.openxmlformats.org/drawingml/2006/spreadsheetDrawing" xmlns:a="http://schemas.openxmlformats.org/drawingml/2006/main">
  <xdr:absoluteAnchor>
    <xdr:pos x="340179" y="108856"/>
    <xdr:ext cx="2585357" cy="551846"/>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00000000-0008-0000-1600-000002000000}"/>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absoluteAnchor>
  <xdr:twoCellAnchor editAs="absolute">
    <xdr:from>
      <xdr:col>2</xdr:col>
      <xdr:colOff>315686</xdr:colOff>
      <xdr:row>4</xdr:row>
      <xdr:rowOff>152400</xdr:rowOff>
    </xdr:from>
    <xdr:to>
      <xdr:col>4</xdr:col>
      <xdr:colOff>338818</xdr:colOff>
      <xdr:row>4</xdr:row>
      <xdr:rowOff>704246</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00000000-0008-0000-1600-000003000000}"/>
            </a:ext>
          </a:extLst>
        </xdr:cNvPr>
        <xdr:cNvSpPr/>
      </xdr:nvSpPr>
      <xdr:spPr>
        <a:xfrm>
          <a:off x="1961606" y="2423160"/>
          <a:ext cx="2613932"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persons/person.xml><?xml version="1.0" encoding="utf-8"?>
<personList xmlns="http://schemas.microsoft.com/office/spreadsheetml/2018/threadedcomments" xmlns:x="http://schemas.openxmlformats.org/spreadsheetml/2006/main">
  <person displayName="David Ospina Murgueitio" id="{5657547C-2568-4227-A480-D0231C5ED3C2}" userId="S::david.ospina@uaesp.gov.co::4e078566-ae92-4dd1-a7ee-f531d815711a" providerId="AD"/>
  <person displayName="Adriana Prieto Antolinez" id="{413EE0BC-F722-4F43-8C0A-6E7BD27D70F0}" userId="S::adriana.prieto@uaesp.gov.co::4b784991-2f6a-4e24-9a20-15ba1d36117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11" dT="2025-11-10T20:11:43.32" personId="{413EE0BC-F722-4F43-8C0A-6E7BD27D70F0}" id="{197ACD70-0924-4279-A4F7-35EDA9848277}">
    <text xml:space="preserve">Inicial + adiciones disponible </text>
  </threadedComment>
  <threadedComment ref="J11" dT="2025-11-10T16:50:25.41" personId="{413EE0BC-F722-4F43-8C0A-6E7BD27D70F0}" id="{8175A1B9-08E2-468F-9E1B-CB0F845F1D87}">
    <text>Se debe reportar a la OAP el numero de lineas a contratar por mes  para la vigencia 2026.</text>
  </threadedComment>
  <threadedComment ref="W11" dT="2025-11-10T20:11:43.32" personId="{413EE0BC-F722-4F43-8C0A-6E7BD27D70F0}" id="{A7059C8F-FC83-471C-BE46-B3A0718F9C80}">
    <text xml:space="preserve">Inicial + adiciones disponible </text>
  </threadedComment>
  <threadedComment ref="X11" dT="2025-11-10T16:50:25.41" personId="{413EE0BC-F722-4F43-8C0A-6E7BD27D70F0}" id="{82B3E27C-5285-425C-B409-7C9ACE1D61F3}">
    <text>Se debe reportar a la OAP el numero de lineas a contratar por mes  para la vigencia 2026.</text>
  </threadedComment>
</ThreadedComments>
</file>

<file path=xl/threadedComments/threadedComment2.xml><?xml version="1.0" encoding="utf-8"?>
<ThreadedComments xmlns="http://schemas.microsoft.com/office/spreadsheetml/2018/threadedcomments" xmlns:x="http://schemas.openxmlformats.org/spreadsheetml/2006/main">
  <threadedComment ref="L9" dT="2024-11-07T21:10:36.56" personId="{5657547C-2568-4227-A480-D0231C5ED3C2}" id="{7A040DE2-372D-4E0B-A99B-E1D34DFCC527}">
    <text xml:space="preserve">Relacionar la cantidad ( Frecuencias) de actividades por mes </text>
  </threadedComment>
  <threadedComment ref="CX9" dT="2024-11-18T17:21:00.60" personId="{5657547C-2568-4227-A480-D0231C5ED3C2}" id="{DF51D6BE-683D-4328-8182-1AA75AC4C9FE}">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3710858B-5EFC-40E4-AE89-1C6C9F0EBE95}">
    <text xml:space="preserve">Registro de evidencias por mes, utilizar el mismo enlace para la totalidad de las evidencias </text>
  </threadedComment>
  <threadedComment ref="AM11" dT="2024-11-06T13:52:28.07" personId="{5657547C-2568-4227-A480-D0231C5ED3C2}" id="{4E2871BA-F297-41D7-A662-66E6370B79C7}">
    <text xml:space="preserve">Registro de evidencias por mes, utilizar el mismo enlace para la totalidad de las evidencias </text>
  </threadedComment>
  <threadedComment ref="AS11" dT="2024-11-06T13:52:28.07" personId="{5657547C-2568-4227-A480-D0231C5ED3C2}" id="{273AEBD4-EF28-414B-8DAB-CE60E6C8A307}">
    <text xml:space="preserve">Registro de evidencias por mes, utilizar el mismo enlace para la totalidad de las evidencias </text>
  </threadedComment>
  <threadedComment ref="AY11" dT="2024-11-06T13:52:28.07" personId="{5657547C-2568-4227-A480-D0231C5ED3C2}" id="{A94EE5AA-E759-425E-92F4-36B0C26925FA}">
    <text xml:space="preserve">Registro de evidencias por mes, utilizar el mismo enlace para la totalidad de las evidencias </text>
  </threadedComment>
  <threadedComment ref="BE11" dT="2024-11-06T13:52:28.07" personId="{5657547C-2568-4227-A480-D0231C5ED3C2}" id="{EC552BD4-9097-411B-A55C-5C66CC5E8DDF}">
    <text xml:space="preserve">Registro de evidencias por mes, utilizar el mismo enlace para la totalidad de las evidencias </text>
  </threadedComment>
  <threadedComment ref="BK11" dT="2024-11-06T13:52:28.07" personId="{5657547C-2568-4227-A480-D0231C5ED3C2}" id="{4FF318DC-264B-4971-90D3-9FC29F723B57}">
    <text xml:space="preserve">Registro de evidencias por mes, utilizar el mismo enlace para la totalidad de las evidencias </text>
  </threadedComment>
  <threadedComment ref="BQ11" dT="2024-11-06T13:52:28.07" personId="{5657547C-2568-4227-A480-D0231C5ED3C2}" id="{C3803A29-DC7C-4C9C-A766-9EFE8C576061}">
    <text xml:space="preserve">Registro de evidencias por mes, utilizar el mismo enlace para la totalidad de las evidencias </text>
  </threadedComment>
  <threadedComment ref="BW11" dT="2024-11-06T13:52:28.07" personId="{5657547C-2568-4227-A480-D0231C5ED3C2}" id="{D4BE3008-609C-4B39-BB3B-BD14250A56DB}">
    <text xml:space="preserve">Registro de evidencias por mes, utilizar el mismo enlace para la totalidad de las evidencias </text>
  </threadedComment>
  <threadedComment ref="CC11" dT="2024-11-06T13:52:28.07" personId="{5657547C-2568-4227-A480-D0231C5ED3C2}" id="{46C94EDB-EE44-444B-BDE6-6D3AECAD8F33}">
    <text xml:space="preserve">Registro de evidencias por mes, utilizar el mismo enlace para la totalidad de las evidencias </text>
  </threadedComment>
  <threadedComment ref="CI11" dT="2024-11-06T13:52:28.07" personId="{5657547C-2568-4227-A480-D0231C5ED3C2}" id="{5EF4F856-F07E-47CE-9BD1-930F4FC29816}">
    <text xml:space="preserve">Registro de evidencias por mes, utilizar el mismo enlace para la totalidad de las evidencias </text>
  </threadedComment>
  <threadedComment ref="CO11" dT="2024-11-06T13:52:28.07" personId="{5657547C-2568-4227-A480-D0231C5ED3C2}" id="{BCB73A49-2EBF-48EA-9E86-5DA92F2FC339}">
    <text xml:space="preserve">Registro de evidencias por mes, utilizar el mismo enlace para la totalidad de las evidencias </text>
  </threadedComment>
  <threadedComment ref="CU11" dT="2024-11-06T13:52:28.07" personId="{5657547C-2568-4227-A480-D0231C5ED3C2}" id="{985B6B8C-DC02-48B0-AABF-C53BA7B19971}">
    <text xml:space="preserve">Registro de evidencias por mes, utilizar el mismo enlace para la totalidad de las evidencias </text>
  </threadedComment>
</ThreadedComments>
</file>

<file path=xl/threadedComments/threadedComment3.xml><?xml version="1.0" encoding="utf-8"?>
<ThreadedComments xmlns="http://schemas.microsoft.com/office/spreadsheetml/2018/threadedcomments" xmlns:x="http://schemas.openxmlformats.org/spreadsheetml/2006/main">
  <threadedComment ref="L9" dT="2024-11-07T21:10:36.56" personId="{5657547C-2568-4227-A480-D0231C5ED3C2}" id="{9BF1F03C-5459-4D9B-9DD9-681CE4736798}">
    <text xml:space="preserve">Relacionar la cantidad ( Frecuencias) de actividades por mes </text>
  </threadedComment>
  <threadedComment ref="CX9" dT="2024-11-18T17:21:00.60" personId="{5657547C-2568-4227-A480-D0231C5ED3C2}" id="{80B3CB66-DD40-4F0F-BFE9-F2F5B42DAEF8}">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23BCE804-D7EB-4177-BD12-03425EFBABAF}">
    <text xml:space="preserve">Registro de evidencias por mes, utilizar el mismo enlace para la totalidad de las evidencias </text>
  </threadedComment>
  <threadedComment ref="AM11" dT="2024-11-06T13:52:28.07" personId="{5657547C-2568-4227-A480-D0231C5ED3C2}" id="{EE966255-A868-4EF1-A78A-8C4EA74EEDA9}">
    <text xml:space="preserve">Registro de evidencias por mes, utilizar el mismo enlace para la totalidad de las evidencias </text>
  </threadedComment>
  <threadedComment ref="AS11" dT="2024-11-06T13:52:28.07" personId="{5657547C-2568-4227-A480-D0231C5ED3C2}" id="{91C2B52C-AE94-4827-8032-729333AA49A8}">
    <text xml:space="preserve">Registro de evidencias por mes, utilizar el mismo enlace para la totalidad de las evidencias </text>
  </threadedComment>
  <threadedComment ref="AY11" dT="2024-11-06T13:52:28.07" personId="{5657547C-2568-4227-A480-D0231C5ED3C2}" id="{B41453A3-26A4-416D-9093-41E608287564}">
    <text xml:space="preserve">Registro de evidencias por mes, utilizar el mismo enlace para la totalidad de las evidencias </text>
  </threadedComment>
  <threadedComment ref="BE11" dT="2024-11-06T13:52:28.07" personId="{5657547C-2568-4227-A480-D0231C5ED3C2}" id="{37E460EB-E6F6-4629-8FE6-C5552BF36A00}">
    <text xml:space="preserve">Registro de evidencias por mes, utilizar el mismo enlace para la totalidad de las evidencias </text>
  </threadedComment>
  <threadedComment ref="BK11" dT="2024-11-06T13:52:28.07" personId="{5657547C-2568-4227-A480-D0231C5ED3C2}" id="{98905372-439B-4100-8FCA-A8548810B52D}">
    <text xml:space="preserve">Registro de evidencias por mes, utilizar el mismo enlace para la totalidad de las evidencias </text>
  </threadedComment>
  <threadedComment ref="BQ11" dT="2024-11-06T13:52:28.07" personId="{5657547C-2568-4227-A480-D0231C5ED3C2}" id="{A3A20705-CCC2-4187-97A3-C84E2FA37186}">
    <text xml:space="preserve">Registro de evidencias por mes, utilizar el mismo enlace para la totalidad de las evidencias </text>
  </threadedComment>
  <threadedComment ref="BW11" dT="2024-11-06T13:52:28.07" personId="{5657547C-2568-4227-A480-D0231C5ED3C2}" id="{BF57C3BC-5278-42B9-A6D9-353FB8233705}">
    <text xml:space="preserve">Registro de evidencias por mes, utilizar el mismo enlace para la totalidad de las evidencias </text>
  </threadedComment>
  <threadedComment ref="CC11" dT="2024-11-06T13:52:28.07" personId="{5657547C-2568-4227-A480-D0231C5ED3C2}" id="{3B0C4DC8-B2CB-47E0-A7D5-041A01507684}">
    <text xml:space="preserve">Registro de evidencias por mes, utilizar el mismo enlace para la totalidad de las evidencias </text>
  </threadedComment>
  <threadedComment ref="CI11" dT="2024-11-06T13:52:28.07" personId="{5657547C-2568-4227-A480-D0231C5ED3C2}" id="{617E78CD-43FD-4E62-9340-E303EA3854F1}">
    <text xml:space="preserve">Registro de evidencias por mes, utilizar el mismo enlace para la totalidad de las evidencias </text>
  </threadedComment>
  <threadedComment ref="CO11" dT="2024-11-06T13:52:28.07" personId="{5657547C-2568-4227-A480-D0231C5ED3C2}" id="{AC2FAF63-8C71-4B32-A0A4-572B747B572B}">
    <text xml:space="preserve">Registro de evidencias por mes, utilizar el mismo enlace para la totalidad de las evidencias </text>
  </threadedComment>
  <threadedComment ref="CU11" dT="2024-11-06T13:52:28.07" personId="{5657547C-2568-4227-A480-D0231C5ED3C2}" id="{B62C19CD-1F30-4967-A1DB-ABFC9AAB509E}">
    <text xml:space="preserve">Registro de evidencias por mes, utilizar el mismo enlace para la totalidad de las evidencias </text>
  </threadedComment>
</ThreadedComments>
</file>

<file path=xl/threadedComments/threadedComment4.xml><?xml version="1.0" encoding="utf-8"?>
<ThreadedComments xmlns="http://schemas.microsoft.com/office/spreadsheetml/2018/threadedcomments" xmlns:x="http://schemas.openxmlformats.org/spreadsheetml/2006/main">
  <threadedComment ref="L9" dT="2024-11-07T21:10:36.56" personId="{5657547C-2568-4227-A480-D0231C5ED3C2}" id="{4B31D0C5-3675-4453-B137-E760F3D07D0C}">
    <text xml:space="preserve">Relacionar la cantidad ( Frecuencias) de actividades por mes </text>
  </threadedComment>
  <threadedComment ref="CX9" dT="2024-11-18T17:21:00.60" personId="{5657547C-2568-4227-A480-D0231C5ED3C2}" id="{4653181C-FAEC-4326-B689-FC04C5970172}">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DAC676DA-55F8-4D54-B5E1-42113A4CAA23}">
    <text xml:space="preserve">Registro de evidencias por mes, utilizar el mismo enlace para la totalidad de las evidencias </text>
  </threadedComment>
  <threadedComment ref="AM11" dT="2024-11-06T13:52:28.07" personId="{5657547C-2568-4227-A480-D0231C5ED3C2}" id="{FCF3EEA6-DD97-444D-9159-4198486C0A6E}">
    <text xml:space="preserve">Registro de evidencias por mes, utilizar el mismo enlace para la totalidad de las evidencias </text>
  </threadedComment>
  <threadedComment ref="AS11" dT="2024-11-06T13:52:28.07" personId="{5657547C-2568-4227-A480-D0231C5ED3C2}" id="{F7AEC064-7CBC-4A90-B7BA-CFD87F5DBC91}">
    <text xml:space="preserve">Registro de evidencias por mes, utilizar el mismo enlace para la totalidad de las evidencias </text>
  </threadedComment>
  <threadedComment ref="AY11" dT="2024-11-06T13:52:28.07" personId="{5657547C-2568-4227-A480-D0231C5ED3C2}" id="{6F1CC3A6-7130-45D1-AD58-A9ADD8A6E873}">
    <text xml:space="preserve">Registro de evidencias por mes, utilizar el mismo enlace para la totalidad de las evidencias </text>
  </threadedComment>
  <threadedComment ref="BE11" dT="2024-11-06T13:52:28.07" personId="{5657547C-2568-4227-A480-D0231C5ED3C2}" id="{764B78C8-BA2D-416C-A242-24E133291B58}">
    <text xml:space="preserve">Registro de evidencias por mes, utilizar el mismo enlace para la totalidad de las evidencias </text>
  </threadedComment>
  <threadedComment ref="BK11" dT="2024-11-06T13:52:28.07" personId="{5657547C-2568-4227-A480-D0231C5ED3C2}" id="{38A955B2-A5EE-4861-9882-37758EF3227F}">
    <text xml:space="preserve">Registro de evidencias por mes, utilizar el mismo enlace para la totalidad de las evidencias </text>
  </threadedComment>
  <threadedComment ref="BQ11" dT="2024-11-06T13:52:28.07" personId="{5657547C-2568-4227-A480-D0231C5ED3C2}" id="{3E8595FA-9A86-44CE-8FCB-8D3615D3D1BA}">
    <text xml:space="preserve">Registro de evidencias por mes, utilizar el mismo enlace para la totalidad de las evidencias </text>
  </threadedComment>
  <threadedComment ref="BW11" dT="2024-11-06T13:52:28.07" personId="{5657547C-2568-4227-A480-D0231C5ED3C2}" id="{18DDAD35-5F8A-4B17-9BC5-F83D43807B35}">
    <text xml:space="preserve">Registro de evidencias por mes, utilizar el mismo enlace para la totalidad de las evidencias </text>
  </threadedComment>
  <threadedComment ref="CC11" dT="2024-11-06T13:52:28.07" personId="{5657547C-2568-4227-A480-D0231C5ED3C2}" id="{D2B69B18-3380-417F-8536-D18B699E25FB}">
    <text xml:space="preserve">Registro de evidencias por mes, utilizar el mismo enlace para la totalidad de las evidencias </text>
  </threadedComment>
  <threadedComment ref="CI11" dT="2024-11-06T13:52:28.07" personId="{5657547C-2568-4227-A480-D0231C5ED3C2}" id="{80E0E554-583D-49F1-B1DC-75FE515386C1}">
    <text xml:space="preserve">Registro de evidencias por mes, utilizar el mismo enlace para la totalidad de las evidencias </text>
  </threadedComment>
  <threadedComment ref="CO11" dT="2024-11-06T13:52:28.07" personId="{5657547C-2568-4227-A480-D0231C5ED3C2}" id="{D769A146-3415-4179-96A4-A0609125A360}">
    <text xml:space="preserve">Registro de evidencias por mes, utilizar el mismo enlace para la totalidad de las evidencias </text>
  </threadedComment>
  <threadedComment ref="CU11" dT="2024-11-06T13:52:28.07" personId="{5657547C-2568-4227-A480-D0231C5ED3C2}" id="{F969DD95-DFA5-4E41-9AB2-811424EC43C5}">
    <text xml:space="preserve">Registro de evidencias por mes, utilizar el mismo enlace para la totalidad de las evidencias </text>
  </threadedComment>
</ThreadedComments>
</file>

<file path=xl/threadedComments/threadedComment5.xml><?xml version="1.0" encoding="utf-8"?>
<ThreadedComments xmlns="http://schemas.microsoft.com/office/spreadsheetml/2018/threadedcomments" xmlns:x="http://schemas.openxmlformats.org/spreadsheetml/2006/main">
  <threadedComment ref="L6" dT="2024-11-07T21:10:36.56" personId="{5657547C-2568-4227-A480-D0231C5ED3C2}" id="{D48821F2-3975-4836-AED3-C75321232460}">
    <text xml:space="preserve">Relacionar la cantidad ( Frecuencias) de actividades por mes </text>
  </threadedComment>
  <threadedComment ref="CX6" dT="2024-11-18T17:21:00.60" personId="{5657547C-2568-4227-A480-D0231C5ED3C2}" id="{6B4EA62F-F2F5-457E-8F7B-0849F4388E44}">
    <text xml:space="preserve">Escala definida para el seguimiento al cumplimiento del plan de acción institucional – PAI
0% - 39% Crítico
40% - 59% Bajo
60% - 79% Moderado
80% - 99% Satisfactorio
100% Óptimo
</text>
  </threadedComment>
  <threadedComment ref="AG8" dT="2024-11-06T13:52:28.07" personId="{5657547C-2568-4227-A480-D0231C5ED3C2}" id="{E91EEF18-901F-4051-B819-392817D262AF}">
    <text xml:space="preserve">Registro de evidencias por mes, utilizar el mismo enlace para la totalidad de las evidencias </text>
  </threadedComment>
  <threadedComment ref="AM8" dT="2024-11-06T13:52:28.07" personId="{5657547C-2568-4227-A480-D0231C5ED3C2}" id="{08A0A49B-D9AA-43B1-9EE6-F6089DBADBCB}">
    <text xml:space="preserve">Registro de evidencias por mes, utilizar el mismo enlace para la totalidad de las evidencias </text>
  </threadedComment>
  <threadedComment ref="AS8" dT="2024-11-06T13:52:28.07" personId="{5657547C-2568-4227-A480-D0231C5ED3C2}" id="{E631A6CB-B315-43EA-82FA-EF09B6C7896C}">
    <text xml:space="preserve">Registro de evidencias por mes, utilizar el mismo enlace para la totalidad de las evidencias </text>
  </threadedComment>
  <threadedComment ref="AY8" dT="2024-11-06T13:52:28.07" personId="{5657547C-2568-4227-A480-D0231C5ED3C2}" id="{32D2FC1F-1C55-49F8-9745-F860AB7BA49C}">
    <text xml:space="preserve">Registro de evidencias por mes, utilizar el mismo enlace para la totalidad de las evidencias </text>
  </threadedComment>
  <threadedComment ref="BE8" dT="2024-11-06T13:52:28.07" personId="{5657547C-2568-4227-A480-D0231C5ED3C2}" id="{6796A29F-3940-45E1-8E35-86FD88847BBC}">
    <text xml:space="preserve">Registro de evidencias por mes, utilizar el mismo enlace para la totalidad de las evidencias </text>
  </threadedComment>
  <threadedComment ref="BK8" dT="2024-11-06T13:52:28.07" personId="{5657547C-2568-4227-A480-D0231C5ED3C2}" id="{59AFCA11-1253-430B-984D-1B3D7A38FBD4}">
    <text xml:space="preserve">Registro de evidencias por mes, utilizar el mismo enlace para la totalidad de las evidencias </text>
  </threadedComment>
  <threadedComment ref="BQ8" dT="2024-11-06T13:52:28.07" personId="{5657547C-2568-4227-A480-D0231C5ED3C2}" id="{AB976334-D9D8-4AD2-9061-7CB323FF0312}">
    <text xml:space="preserve">Registro de evidencias por mes, utilizar el mismo enlace para la totalidad de las evidencias </text>
  </threadedComment>
  <threadedComment ref="BW8" dT="2024-11-06T13:52:28.07" personId="{5657547C-2568-4227-A480-D0231C5ED3C2}" id="{AEA39963-14B8-465D-9D24-A0FF2F958AD9}">
    <text xml:space="preserve">Registro de evidencias por mes, utilizar el mismo enlace para la totalidad de las evidencias </text>
  </threadedComment>
  <threadedComment ref="CC8" dT="2024-11-06T13:52:28.07" personId="{5657547C-2568-4227-A480-D0231C5ED3C2}" id="{7C5E8669-80FA-4A2C-9EB9-4811568DFF64}">
    <text xml:space="preserve">Registro de evidencias por mes, utilizar el mismo enlace para la totalidad de las evidencias </text>
  </threadedComment>
  <threadedComment ref="CI8" dT="2024-11-06T13:52:28.07" personId="{5657547C-2568-4227-A480-D0231C5ED3C2}" id="{09FF6C94-B29F-469D-9CFB-48E8D46B0D1D}">
    <text xml:space="preserve">Registro de evidencias por mes, utilizar el mismo enlace para la totalidad de las evidencias </text>
  </threadedComment>
  <threadedComment ref="CO8" dT="2024-11-06T13:52:28.07" personId="{5657547C-2568-4227-A480-D0231C5ED3C2}" id="{FDF24C47-826A-47D9-AC69-5FDFC5DBEF60}">
    <text xml:space="preserve">Registro de evidencias por mes, utilizar el mismo enlace para la totalidad de las evidencias </text>
  </threadedComment>
  <threadedComment ref="CU8" dT="2024-11-06T13:52:28.07" personId="{5657547C-2568-4227-A480-D0231C5ED3C2}" id="{C7205CBC-5177-4CED-897C-01B7F6202C32}">
    <text xml:space="preserve">Registro de evidencias por mes, utilizar el mismo enlace para la totalidad de las evidencias </text>
  </threadedComment>
</ThreadedComments>
</file>

<file path=xl/threadedComments/threadedComment6.xml><?xml version="1.0" encoding="utf-8"?>
<ThreadedComments xmlns="http://schemas.microsoft.com/office/spreadsheetml/2018/threadedcomments" xmlns:x="http://schemas.openxmlformats.org/spreadsheetml/2006/main">
  <threadedComment ref="L6" dT="2024-11-07T21:10:36.56" personId="{5657547C-2568-4227-A480-D0231C5ED3C2}" id="{CAA2EC93-716F-431A-A24A-35E13BC39A73}">
    <text xml:space="preserve">Relacionar la cantidad ( Frecuencias) de actividades por mes </text>
  </threadedComment>
  <threadedComment ref="CX6" dT="2024-11-18T17:21:00.60" personId="{5657547C-2568-4227-A480-D0231C5ED3C2}" id="{8C16E8F8-6088-41E3-BE9E-A8E805DA921B}">
    <text xml:space="preserve">Escala definida para el seguimiento al cumplimiento del plan de acción institucional – PAI
0% - 39% Crítico
40% - 59% Bajo
60% - 79% Moderado
80% - 99% Satisfactorio
100% Óptimo
</text>
  </threadedComment>
  <threadedComment ref="AG8" dT="2024-11-06T13:52:28.07" personId="{5657547C-2568-4227-A480-D0231C5ED3C2}" id="{2FA98859-76CC-4EAD-A429-DBDD1A2A1629}">
    <text xml:space="preserve">Registro de evidencias por mes, utilizar el mismo enlace para la totalidad de las evidencias </text>
  </threadedComment>
  <threadedComment ref="AM8" dT="2024-11-06T13:52:28.07" personId="{5657547C-2568-4227-A480-D0231C5ED3C2}" id="{EC7F7686-6F26-4B85-BF5E-B8AEA1533EAB}">
    <text xml:space="preserve">Registro de evidencias por mes, utilizar el mismo enlace para la totalidad de las evidencias </text>
  </threadedComment>
  <threadedComment ref="AS8" dT="2024-11-06T13:52:28.07" personId="{5657547C-2568-4227-A480-D0231C5ED3C2}" id="{C9049F80-A3DE-47D6-A182-C1CF8580A65A}">
    <text xml:space="preserve">Registro de evidencias por mes, utilizar el mismo enlace para la totalidad de las evidencias </text>
  </threadedComment>
  <threadedComment ref="AY8" dT="2024-11-06T13:52:28.07" personId="{5657547C-2568-4227-A480-D0231C5ED3C2}" id="{EC324FA0-340E-4E18-8A9F-9CE53E6C5C8F}">
    <text xml:space="preserve">Registro de evidencias por mes, utilizar el mismo enlace para la totalidad de las evidencias </text>
  </threadedComment>
  <threadedComment ref="BE8" dT="2024-11-06T13:52:28.07" personId="{5657547C-2568-4227-A480-D0231C5ED3C2}" id="{93F11E1A-380A-48E6-B7EE-3D9B9D7EB62D}">
    <text xml:space="preserve">Registro de evidencias por mes, utilizar el mismo enlace para la totalidad de las evidencias </text>
  </threadedComment>
  <threadedComment ref="BK8" dT="2024-11-06T13:52:28.07" personId="{5657547C-2568-4227-A480-D0231C5ED3C2}" id="{05ED1B2B-836A-40AF-8665-6D450408CCE6}">
    <text xml:space="preserve">Registro de evidencias por mes, utilizar el mismo enlace para la totalidad de las evidencias </text>
  </threadedComment>
  <threadedComment ref="BQ8" dT="2024-11-06T13:52:28.07" personId="{5657547C-2568-4227-A480-D0231C5ED3C2}" id="{3B240918-B4BB-4BE9-BC35-68C75BCFC1A6}">
    <text xml:space="preserve">Registro de evidencias por mes, utilizar el mismo enlace para la totalidad de las evidencias </text>
  </threadedComment>
  <threadedComment ref="BW8" dT="2024-11-06T13:52:28.07" personId="{5657547C-2568-4227-A480-D0231C5ED3C2}" id="{E9D6B9C9-54C1-4B4B-80E2-26F2F85413D1}">
    <text xml:space="preserve">Registro de evidencias por mes, utilizar el mismo enlace para la totalidad de las evidencias </text>
  </threadedComment>
  <threadedComment ref="CC8" dT="2024-11-06T13:52:28.07" personId="{5657547C-2568-4227-A480-D0231C5ED3C2}" id="{339EBE64-44B2-444E-AADC-50CF62432AC4}">
    <text xml:space="preserve">Registro de evidencias por mes, utilizar el mismo enlace para la totalidad de las evidencias </text>
  </threadedComment>
  <threadedComment ref="CI8" dT="2024-11-06T13:52:28.07" personId="{5657547C-2568-4227-A480-D0231C5ED3C2}" id="{78FC1CA6-D63F-4C79-B998-73839B72325B}">
    <text xml:space="preserve">Registro de evidencias por mes, utilizar el mismo enlace para la totalidad de las evidencias </text>
  </threadedComment>
  <threadedComment ref="CO8" dT="2024-11-06T13:52:28.07" personId="{5657547C-2568-4227-A480-D0231C5ED3C2}" id="{03F06F65-5755-43E3-8E5C-6B3155EBE667}">
    <text xml:space="preserve">Registro de evidencias por mes, utilizar el mismo enlace para la totalidad de las evidencias </text>
  </threadedComment>
  <threadedComment ref="CU8" dT="2024-11-06T13:52:28.07" personId="{5657547C-2568-4227-A480-D0231C5ED3C2}" id="{EA33D0C9-1518-4683-9383-CBC32C2EFACA}">
    <text xml:space="preserve">Registro de evidencias por mes, utilizar el mismo enlace para la totalidad de las evidencias </text>
  </threadedComment>
</ThreadedComments>
</file>

<file path=xl/threadedComments/threadedComment7.xml><?xml version="1.0" encoding="utf-8"?>
<ThreadedComments xmlns="http://schemas.microsoft.com/office/spreadsheetml/2018/threadedcomments" xmlns:x="http://schemas.openxmlformats.org/spreadsheetml/2006/main">
  <threadedComment ref="L6" dT="2024-11-07T21:10:36.56" personId="{5657547C-2568-4227-A480-D0231C5ED3C2}" id="{23DF1C62-4759-4151-8001-D9CC6066F1E5}">
    <text xml:space="preserve">Relacionar la cantidad ( Frecuencias) de actividades por mes </text>
  </threadedComment>
  <threadedComment ref="CX6" dT="2024-11-18T17:21:00.60" personId="{5657547C-2568-4227-A480-D0231C5ED3C2}" id="{2AFBB7F6-70DA-4BE6-BCF1-36022E6B39C0}">
    <text xml:space="preserve">Escala definida para el seguimiento al cumplimiento del plan de acción institucional – PAI
0% - 39% Crítico
40% - 59% Bajo
60% - 79% Moderado
80% - 99% Satisfactorio
100% Óptimo
</text>
  </threadedComment>
  <threadedComment ref="AG8" dT="2024-11-06T13:52:28.07" personId="{5657547C-2568-4227-A480-D0231C5ED3C2}" id="{7083AFB1-19F0-4217-811E-5EFA3F875C92}">
    <text xml:space="preserve">Registro de evidencias por mes, utilizar el mismo enlace para la totalidad de las evidencias </text>
  </threadedComment>
  <threadedComment ref="AM8" dT="2024-11-06T13:52:28.07" personId="{5657547C-2568-4227-A480-D0231C5ED3C2}" id="{EBA13E22-35F2-4C38-8FB7-A9B8BC838F7C}">
    <text xml:space="preserve">Registro de evidencias por mes, utilizar el mismo enlace para la totalidad de las evidencias </text>
  </threadedComment>
  <threadedComment ref="AS8" dT="2024-11-06T13:52:28.07" personId="{5657547C-2568-4227-A480-D0231C5ED3C2}" id="{A63ACF75-744C-4A26-B6D0-4782C6AF3D39}">
    <text xml:space="preserve">Registro de evidencias por mes, utilizar el mismo enlace para la totalidad de las evidencias </text>
  </threadedComment>
  <threadedComment ref="AY8" dT="2024-11-06T13:52:28.07" personId="{5657547C-2568-4227-A480-D0231C5ED3C2}" id="{C9774F1C-7C72-44B2-9C65-F5384FD7BE86}">
    <text xml:space="preserve">Registro de evidencias por mes, utilizar el mismo enlace para la totalidad de las evidencias </text>
  </threadedComment>
  <threadedComment ref="BE8" dT="2024-11-06T13:52:28.07" personId="{5657547C-2568-4227-A480-D0231C5ED3C2}" id="{6EF3CEE1-C6CC-4952-94A3-F53CFB1C6A63}">
    <text xml:space="preserve">Registro de evidencias por mes, utilizar el mismo enlace para la totalidad de las evidencias </text>
  </threadedComment>
  <threadedComment ref="BK8" dT="2024-11-06T13:52:28.07" personId="{5657547C-2568-4227-A480-D0231C5ED3C2}" id="{7CAC5A5A-04F4-4C85-BBBA-2DD0DE79873C}">
    <text xml:space="preserve">Registro de evidencias por mes, utilizar el mismo enlace para la totalidad de las evidencias </text>
  </threadedComment>
  <threadedComment ref="BQ8" dT="2024-11-06T13:52:28.07" personId="{5657547C-2568-4227-A480-D0231C5ED3C2}" id="{1CF70A29-38CA-4B16-A8A9-A1339870221C}">
    <text xml:space="preserve">Registro de evidencias por mes, utilizar el mismo enlace para la totalidad de las evidencias </text>
  </threadedComment>
  <threadedComment ref="BW8" dT="2024-11-06T13:52:28.07" personId="{5657547C-2568-4227-A480-D0231C5ED3C2}" id="{94BBCB70-E353-43EA-8EAA-C35ECDF3646E}">
    <text xml:space="preserve">Registro de evidencias por mes, utilizar el mismo enlace para la totalidad de las evidencias </text>
  </threadedComment>
  <threadedComment ref="CC8" dT="2024-11-06T13:52:28.07" personId="{5657547C-2568-4227-A480-D0231C5ED3C2}" id="{48FE01BD-96F7-4B4B-AFA1-913BC618F878}">
    <text xml:space="preserve">Registro de evidencias por mes, utilizar el mismo enlace para la totalidad de las evidencias </text>
  </threadedComment>
  <threadedComment ref="CI8" dT="2024-11-06T13:52:28.07" personId="{5657547C-2568-4227-A480-D0231C5ED3C2}" id="{4254624A-6759-4FAF-821B-28BE79C87447}">
    <text xml:space="preserve">Registro de evidencias por mes, utilizar el mismo enlace para la totalidad de las evidencias </text>
  </threadedComment>
  <threadedComment ref="CO8" dT="2024-11-06T13:52:28.07" personId="{5657547C-2568-4227-A480-D0231C5ED3C2}" id="{E09F6EFD-23C9-4527-9FB1-9EB5EC80A319}">
    <text xml:space="preserve">Registro de evidencias por mes, utilizar el mismo enlace para la totalidad de las evidencias </text>
  </threadedComment>
  <threadedComment ref="CU8" dT="2024-11-06T13:52:28.07" personId="{5657547C-2568-4227-A480-D0231C5ED3C2}" id="{FE262012-526A-48DA-BF5C-90E941E0228D}">
    <text xml:space="preserve">Registro de evidencias por mes, utilizar el mismo enlace para la totalidad de las evidencias </text>
  </threadedComment>
</ThreadedComments>
</file>

<file path=xl/threadedComments/threadedComment8.xml><?xml version="1.0" encoding="utf-8"?>
<ThreadedComments xmlns="http://schemas.microsoft.com/office/spreadsheetml/2018/threadedcomments" xmlns:x="http://schemas.openxmlformats.org/spreadsheetml/2006/main">
  <threadedComment ref="L9" dT="2024-11-07T21:10:36.56" personId="{5657547C-2568-4227-A480-D0231C5ED3C2}" id="{A7236F37-F4BB-40A6-8A5C-3DB02CE7ED26}">
    <text xml:space="preserve">Relacionar la cantidad ( Frecuencias) de actividades por mes </text>
  </threadedComment>
  <threadedComment ref="CX9" dT="2024-11-18T17:21:00.60" personId="{5657547C-2568-4227-A480-D0231C5ED3C2}" id="{B2A65C8B-EAC9-40DD-8ADF-84A7F4433FBF}">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4E5F38AF-B528-4E09-B429-1145E7468A70}">
    <text xml:space="preserve">Registro de evidencias por mes, utilizar el mismo enlace para la totalidad de las evidencias </text>
  </threadedComment>
  <threadedComment ref="AM11" dT="2024-11-06T13:52:28.07" personId="{5657547C-2568-4227-A480-D0231C5ED3C2}" id="{25341F01-EBA0-4C86-B890-60E8EE29CC15}">
    <text xml:space="preserve">Registro de evidencias por mes, utilizar el mismo enlace para la totalidad de las evidencias </text>
  </threadedComment>
  <threadedComment ref="AS11" dT="2024-11-06T13:52:28.07" personId="{5657547C-2568-4227-A480-D0231C5ED3C2}" id="{E4AB0E07-0699-4E72-A339-67CBB1390655}">
    <text xml:space="preserve">Registro de evidencias por mes, utilizar el mismo enlace para la totalidad de las evidencias </text>
  </threadedComment>
  <threadedComment ref="AY11" dT="2024-11-06T13:52:28.07" personId="{5657547C-2568-4227-A480-D0231C5ED3C2}" id="{082D1F01-F789-4827-9453-1CE0B5DD8EA2}">
    <text xml:space="preserve">Registro de evidencias por mes, utilizar el mismo enlace para la totalidad de las evidencias </text>
  </threadedComment>
  <threadedComment ref="BE11" dT="2024-11-06T13:52:28.07" personId="{5657547C-2568-4227-A480-D0231C5ED3C2}" id="{0D7B879B-6B33-45EA-9CB6-CC423C73742F}">
    <text xml:space="preserve">Registro de evidencias por mes, utilizar el mismo enlace para la totalidad de las evidencias </text>
  </threadedComment>
  <threadedComment ref="BK11" dT="2024-11-06T13:52:28.07" personId="{5657547C-2568-4227-A480-D0231C5ED3C2}" id="{5A389AF7-3810-4A08-B8CA-839AE231AE3C}">
    <text xml:space="preserve">Registro de evidencias por mes, utilizar el mismo enlace para la totalidad de las evidencias </text>
  </threadedComment>
  <threadedComment ref="BQ11" dT="2024-11-06T13:52:28.07" personId="{5657547C-2568-4227-A480-D0231C5ED3C2}" id="{F8E66454-10FD-44D1-9C7B-55F053F68368}">
    <text xml:space="preserve">Registro de evidencias por mes, utilizar el mismo enlace para la totalidad de las evidencias </text>
  </threadedComment>
  <threadedComment ref="BW11" dT="2024-11-06T13:52:28.07" personId="{5657547C-2568-4227-A480-D0231C5ED3C2}" id="{991D6700-CEB1-4D42-BC62-F89F2AC7FCD0}">
    <text xml:space="preserve">Registro de evidencias por mes, utilizar el mismo enlace para la totalidad de las evidencias </text>
  </threadedComment>
  <threadedComment ref="CC11" dT="2024-11-06T13:52:28.07" personId="{5657547C-2568-4227-A480-D0231C5ED3C2}" id="{B8746236-6E66-4368-AE78-5A42FB1DD677}">
    <text xml:space="preserve">Registro de evidencias por mes, utilizar el mismo enlace para la totalidad de las evidencias </text>
  </threadedComment>
  <threadedComment ref="CI11" dT="2024-11-06T13:52:28.07" personId="{5657547C-2568-4227-A480-D0231C5ED3C2}" id="{7A92451F-6971-4CB3-BABD-191D34AEE8F7}">
    <text xml:space="preserve">Registro de evidencias por mes, utilizar el mismo enlace para la totalidad de las evidencias </text>
  </threadedComment>
  <threadedComment ref="CO11" dT="2024-11-06T13:52:28.07" personId="{5657547C-2568-4227-A480-D0231C5ED3C2}" id="{9A6B4D67-C7D5-4E82-8688-764E9DF3AB00}">
    <text xml:space="preserve">Registro de evidencias por mes, utilizar el mismo enlace para la totalidad de las evidencias </text>
  </threadedComment>
  <threadedComment ref="CU11" dT="2024-11-06T13:52:28.07" personId="{5657547C-2568-4227-A480-D0231C5ED3C2}" id="{53A4F1FB-6329-48D1-BF1F-37909D4769F8}">
    <text xml:space="preserve">Registro de evidencias por mes, utilizar el mismo enlace para la totalidad de las evidencias </text>
  </threadedComment>
</ThreadedComments>
</file>

<file path=xl/threadedComments/threadedComment9.xml><?xml version="1.0" encoding="utf-8"?>
<ThreadedComments xmlns="http://schemas.microsoft.com/office/spreadsheetml/2018/threadedcomments" xmlns:x="http://schemas.openxmlformats.org/spreadsheetml/2006/main">
  <threadedComment ref="L9" dT="2024-11-07T21:10:36.56" personId="{5657547C-2568-4227-A480-D0231C5ED3C2}" id="{C4D5E630-F7C6-401F-B62E-4C1C62F32DA1}">
    <text xml:space="preserve">Relacionar la cantidad ( Frecuencias) de actividades por mes </text>
  </threadedComment>
  <threadedComment ref="CX9" dT="2024-11-18T17:21:00.60" personId="{5657547C-2568-4227-A480-D0231C5ED3C2}" id="{52772448-AAF4-4563-9BC2-3514B2E772A0}">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2D1BBB7A-3B0A-40AF-9892-2DAC1868AF92}">
    <text xml:space="preserve">Registro de evidencias por mes, utilizar el mismo enlace para la totalidad de las evidencias </text>
  </threadedComment>
  <threadedComment ref="AM11" dT="2024-11-06T13:52:28.07" personId="{5657547C-2568-4227-A480-D0231C5ED3C2}" id="{2E175230-8EF8-422A-AC81-AE586913D747}">
    <text xml:space="preserve">Registro de evidencias por mes, utilizar el mismo enlace para la totalidad de las evidencias </text>
  </threadedComment>
  <threadedComment ref="AS11" dT="2024-11-06T13:52:28.07" personId="{5657547C-2568-4227-A480-D0231C5ED3C2}" id="{D0C7EA85-023A-4100-978C-3304EF05DFAA}">
    <text xml:space="preserve">Registro de evidencias por mes, utilizar el mismo enlace para la totalidad de las evidencias </text>
  </threadedComment>
  <threadedComment ref="AY11" dT="2024-11-06T13:52:28.07" personId="{5657547C-2568-4227-A480-D0231C5ED3C2}" id="{D09C0B1F-F441-4C0D-AC86-48AA351DF3D7}">
    <text xml:space="preserve">Registro de evidencias por mes, utilizar el mismo enlace para la totalidad de las evidencias </text>
  </threadedComment>
  <threadedComment ref="BE11" dT="2024-11-06T13:52:28.07" personId="{5657547C-2568-4227-A480-D0231C5ED3C2}" id="{9F4A23B0-2202-4AA1-8B4F-7818AE8AFF6D}">
    <text xml:space="preserve">Registro de evidencias por mes, utilizar el mismo enlace para la totalidad de las evidencias </text>
  </threadedComment>
  <threadedComment ref="BK11" dT="2024-11-06T13:52:28.07" personId="{5657547C-2568-4227-A480-D0231C5ED3C2}" id="{20E80010-1789-409D-BB69-20A5768CC944}">
    <text xml:space="preserve">Registro de evidencias por mes, utilizar el mismo enlace para la totalidad de las evidencias </text>
  </threadedComment>
  <threadedComment ref="BQ11" dT="2024-11-06T13:52:28.07" personId="{5657547C-2568-4227-A480-D0231C5ED3C2}" id="{5904C2A5-6C3F-456C-BF14-E785B1544597}">
    <text xml:space="preserve">Registro de evidencias por mes, utilizar el mismo enlace para la totalidad de las evidencias </text>
  </threadedComment>
  <threadedComment ref="BW11" dT="2024-11-06T13:52:28.07" personId="{5657547C-2568-4227-A480-D0231C5ED3C2}" id="{23BD53D3-C2C9-4683-A23B-1B962D7BE9AE}">
    <text xml:space="preserve">Registro de evidencias por mes, utilizar el mismo enlace para la totalidad de las evidencias </text>
  </threadedComment>
  <threadedComment ref="CC11" dT="2024-11-06T13:52:28.07" personId="{5657547C-2568-4227-A480-D0231C5ED3C2}" id="{08C6B02C-262D-4D17-B301-C693AA72E435}">
    <text xml:space="preserve">Registro de evidencias por mes, utilizar el mismo enlace para la totalidad de las evidencias </text>
  </threadedComment>
  <threadedComment ref="CI11" dT="2024-11-06T13:52:28.07" personId="{5657547C-2568-4227-A480-D0231C5ED3C2}" id="{156069F5-866D-44DF-86CA-6F4B286575DB}">
    <text xml:space="preserve">Registro de evidencias por mes, utilizar el mismo enlace para la totalidad de las evidencias </text>
  </threadedComment>
  <threadedComment ref="CO11" dT="2024-11-06T13:52:28.07" personId="{5657547C-2568-4227-A480-D0231C5ED3C2}" id="{FB417286-19F8-4D7E-88CA-BAEE2BFCE0F3}">
    <text xml:space="preserve">Registro de evidencias por mes, utilizar el mismo enlace para la totalidad de las evidencias </text>
  </threadedComment>
  <threadedComment ref="CU11" dT="2024-11-06T13:52:28.07" personId="{5657547C-2568-4227-A480-D0231C5ED3C2}" id="{C2DD1D64-61A6-43FF-906F-34D01CBF2C24}">
    <text xml:space="preserve">Registro de evidencias por mes, utilizar el mismo enlace para la totalidad de las evidencias </text>
  </threadedComment>
</ThreadedComments>
</file>

<file path=xl/threadedComments/threadedComment10.xml><?xml version="1.0" encoding="utf-8"?>
<ThreadedComments xmlns="http://schemas.microsoft.com/office/spreadsheetml/2018/threadedcomments" xmlns:x="http://schemas.openxmlformats.org/spreadsheetml/2006/main">
  <threadedComment ref="L9" dT="2024-11-07T21:10:36.56" personId="{5657547C-2568-4227-A480-D0231C5ED3C2}" id="{5388BEB0-D645-43CB-B0FD-1A3B9EF70F29}">
    <text xml:space="preserve">Relacionar la cantidad ( Frecuencias) de actividades por mes </text>
  </threadedComment>
  <threadedComment ref="CX9" dT="2024-11-18T17:21:00.60" personId="{5657547C-2568-4227-A480-D0231C5ED3C2}" id="{E59D5536-0CBC-43DE-82AB-819D1906BF2B}">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07A171AD-9F45-4896-97CD-B5A57049A929}">
    <text xml:space="preserve">Registro de evidencias por mes, utilizar el mismo enlace para la totalidad de las evidencias </text>
  </threadedComment>
  <threadedComment ref="AM11" dT="2024-11-06T13:52:28.07" personId="{5657547C-2568-4227-A480-D0231C5ED3C2}" id="{89E8E17A-3AA4-481D-861D-960EA0E2B011}">
    <text xml:space="preserve">Registro de evidencias por mes, utilizar el mismo enlace para la totalidad de las evidencias </text>
  </threadedComment>
  <threadedComment ref="AS11" dT="2024-11-06T13:52:28.07" personId="{5657547C-2568-4227-A480-D0231C5ED3C2}" id="{FC712BE5-33B2-4B8E-8151-CD78F696AF60}">
    <text xml:space="preserve">Registro de evidencias por mes, utilizar el mismo enlace para la totalidad de las evidencias </text>
  </threadedComment>
  <threadedComment ref="AY11" dT="2024-11-06T13:52:28.07" personId="{5657547C-2568-4227-A480-D0231C5ED3C2}" id="{DFDED9DD-366D-4B15-A80E-925C7C95D6D9}">
    <text xml:space="preserve">Registro de evidencias por mes, utilizar el mismo enlace para la totalidad de las evidencias </text>
  </threadedComment>
  <threadedComment ref="BE11" dT="2024-11-06T13:52:28.07" personId="{5657547C-2568-4227-A480-D0231C5ED3C2}" id="{798D88A3-BD9E-406D-83CB-E0E94C772CE5}">
    <text xml:space="preserve">Registro de evidencias por mes, utilizar el mismo enlace para la totalidad de las evidencias </text>
  </threadedComment>
  <threadedComment ref="BK11" dT="2024-11-06T13:52:28.07" personId="{5657547C-2568-4227-A480-D0231C5ED3C2}" id="{22DCD5A2-D5B2-43FB-9737-F99172295870}">
    <text xml:space="preserve">Registro de evidencias por mes, utilizar el mismo enlace para la totalidad de las evidencias </text>
  </threadedComment>
  <threadedComment ref="BQ11" dT="2024-11-06T13:52:28.07" personId="{5657547C-2568-4227-A480-D0231C5ED3C2}" id="{F67EC575-88CA-45BE-BB98-7E38D073879C}">
    <text xml:space="preserve">Registro de evidencias por mes, utilizar el mismo enlace para la totalidad de las evidencias </text>
  </threadedComment>
  <threadedComment ref="BW11" dT="2024-11-06T13:52:28.07" personId="{5657547C-2568-4227-A480-D0231C5ED3C2}" id="{E7487363-FDC6-4694-8F20-192D6E62BF5C}">
    <text xml:space="preserve">Registro de evidencias por mes, utilizar el mismo enlace para la totalidad de las evidencias </text>
  </threadedComment>
  <threadedComment ref="CC11" dT="2024-11-06T13:52:28.07" personId="{5657547C-2568-4227-A480-D0231C5ED3C2}" id="{A22DCB60-05DF-4505-A3C6-B1B7C901A2E6}">
    <text xml:space="preserve">Registro de evidencias por mes, utilizar el mismo enlace para la totalidad de las evidencias </text>
  </threadedComment>
  <threadedComment ref="CI11" dT="2024-11-06T13:52:28.07" personId="{5657547C-2568-4227-A480-D0231C5ED3C2}" id="{AD254C8A-00FD-412B-879E-D75F4D49403C}">
    <text xml:space="preserve">Registro de evidencias por mes, utilizar el mismo enlace para la totalidad de las evidencias </text>
  </threadedComment>
  <threadedComment ref="CO11" dT="2024-11-06T13:52:28.07" personId="{5657547C-2568-4227-A480-D0231C5ED3C2}" id="{8ED1B498-7CF4-484D-B969-9CC2D118EDF0}">
    <text xml:space="preserve">Registro de evidencias por mes, utilizar el mismo enlace para la totalidad de las evidencias </text>
  </threadedComment>
  <threadedComment ref="CU11" dT="2024-11-06T13:52:28.07" personId="{5657547C-2568-4227-A480-D0231C5ED3C2}" id="{ED52D9E4-7B9D-4581-B4D7-56F84520F06C}">
    <text xml:space="preserve">Registro de evidencias por mes, utilizar el mismo enlace para la totalidad de las evidencias </text>
  </threadedComment>
</ThreadedComments>
</file>

<file path=xl/threadedComments/threadedComment11.xml><?xml version="1.0" encoding="utf-8"?>
<ThreadedComments xmlns="http://schemas.microsoft.com/office/spreadsheetml/2018/threadedcomments" xmlns:x="http://schemas.openxmlformats.org/spreadsheetml/2006/main">
  <threadedComment ref="L9" dT="2024-11-07T21:10:36.56" personId="{5657547C-2568-4227-A480-D0231C5ED3C2}" id="{6696414E-6FF6-41C1-8C08-76025394DDCA}">
    <text xml:space="preserve">Relacionar la cantidad ( Frecuencias) de actividades por mes </text>
  </threadedComment>
  <threadedComment ref="CX9" dT="2024-11-18T17:21:00.60" personId="{5657547C-2568-4227-A480-D0231C5ED3C2}" id="{31D53D8D-AC23-4F36-BB1C-FF75299EF88F}">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69CC3EEB-6FFE-4726-949C-089E7A759B46}">
    <text xml:space="preserve">Registro de evidencias por mes, utilizar el mismo enlace para la totalidad de las evidencias </text>
  </threadedComment>
  <threadedComment ref="AM11" dT="2024-11-06T13:52:28.07" personId="{5657547C-2568-4227-A480-D0231C5ED3C2}" id="{1F7F7C3B-AEB8-4FFA-9976-8F0EB3F21B11}">
    <text xml:space="preserve">Registro de evidencias por mes, utilizar el mismo enlace para la totalidad de las evidencias </text>
  </threadedComment>
  <threadedComment ref="AS11" dT="2024-11-06T13:52:28.07" personId="{5657547C-2568-4227-A480-D0231C5ED3C2}" id="{36C2CF7E-7886-41CB-81AF-A1BD3A589A5D}">
    <text xml:space="preserve">Registro de evidencias por mes, utilizar el mismo enlace para la totalidad de las evidencias </text>
  </threadedComment>
  <threadedComment ref="AY11" dT="2024-11-06T13:52:28.07" personId="{5657547C-2568-4227-A480-D0231C5ED3C2}" id="{CF9DCC15-5B25-4820-84BA-B6602FC1DA6D}">
    <text xml:space="preserve">Registro de evidencias por mes, utilizar el mismo enlace para la totalidad de las evidencias </text>
  </threadedComment>
  <threadedComment ref="BE11" dT="2024-11-06T13:52:28.07" personId="{5657547C-2568-4227-A480-D0231C5ED3C2}" id="{040EBEAD-6F7C-43BF-98DE-DD4AB54D8DE5}">
    <text xml:space="preserve">Registro de evidencias por mes, utilizar el mismo enlace para la totalidad de las evidencias </text>
  </threadedComment>
  <threadedComment ref="BK11" dT="2024-11-06T13:52:28.07" personId="{5657547C-2568-4227-A480-D0231C5ED3C2}" id="{E275962F-C8D0-46B9-BCCA-12457C6258F8}">
    <text xml:space="preserve">Registro de evidencias por mes, utilizar el mismo enlace para la totalidad de las evidencias </text>
  </threadedComment>
  <threadedComment ref="BQ11" dT="2024-11-06T13:52:28.07" personId="{5657547C-2568-4227-A480-D0231C5ED3C2}" id="{A7E43F4D-0524-417E-9638-92F22D3F49CF}">
    <text xml:space="preserve">Registro de evidencias por mes, utilizar el mismo enlace para la totalidad de las evidencias </text>
  </threadedComment>
  <threadedComment ref="BW11" dT="2024-11-06T13:52:28.07" personId="{5657547C-2568-4227-A480-D0231C5ED3C2}" id="{27F15B56-806B-46B3-85A9-CA3CC386B526}">
    <text xml:space="preserve">Registro de evidencias por mes, utilizar el mismo enlace para la totalidad de las evidencias </text>
  </threadedComment>
  <threadedComment ref="CC11" dT="2024-11-06T13:52:28.07" personId="{5657547C-2568-4227-A480-D0231C5ED3C2}" id="{ECD769D9-02FC-473C-BC26-F367A1B6568B}">
    <text xml:space="preserve">Registro de evidencias por mes, utilizar el mismo enlace para la totalidad de las evidencias </text>
  </threadedComment>
  <threadedComment ref="CI11" dT="2024-11-06T13:52:28.07" personId="{5657547C-2568-4227-A480-D0231C5ED3C2}" id="{B16C5196-5839-456B-8076-245ACF06EEDF}">
    <text xml:space="preserve">Registro de evidencias por mes, utilizar el mismo enlace para la totalidad de las evidencias </text>
  </threadedComment>
  <threadedComment ref="CO11" dT="2024-11-06T13:52:28.07" personId="{5657547C-2568-4227-A480-D0231C5ED3C2}" id="{50B6EC33-B544-49DB-BFC1-3CAF33CA39A6}">
    <text xml:space="preserve">Registro de evidencias por mes, utilizar el mismo enlace para la totalidad de las evidencias </text>
  </threadedComment>
  <threadedComment ref="CU11" dT="2024-11-06T13:52:28.07" personId="{5657547C-2568-4227-A480-D0231C5ED3C2}" id="{6189D09A-5329-44FD-BF6A-19316FEEC11D}">
    <text xml:space="preserve">Registro de evidencias por mes, utilizar el mismo enlace para la totalidad de las evidencias </text>
  </threadedComment>
</ThreadedComments>
</file>

<file path=xl/threadedComments/threadedComment12.xml><?xml version="1.0" encoding="utf-8"?>
<ThreadedComments xmlns="http://schemas.microsoft.com/office/spreadsheetml/2018/threadedcomments" xmlns:x="http://schemas.openxmlformats.org/spreadsheetml/2006/main">
  <threadedComment ref="L9" dT="2024-11-07T21:10:36.56" personId="{5657547C-2568-4227-A480-D0231C5ED3C2}" id="{BAB78614-9ADB-4E82-87BC-6F98A8B333DF}">
    <text xml:space="preserve">Relacionar la cantidad ( Frecuencias) de actividades por mes </text>
  </threadedComment>
  <threadedComment ref="CX9" dT="2024-11-18T17:21:00.60" personId="{5657547C-2568-4227-A480-D0231C5ED3C2}" id="{C4C2AF0D-2070-4D2B-956B-0E553A3AB048}">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232FD0A7-13E9-41EA-A6F5-351C02692521}">
    <text xml:space="preserve">Registro de evidencias por mes, utilizar el mismo enlace para la totalidad de las evidencias </text>
  </threadedComment>
  <threadedComment ref="AM11" dT="2024-11-06T13:52:28.07" personId="{5657547C-2568-4227-A480-D0231C5ED3C2}" id="{D5BD22E6-D09D-4329-B6C1-589B53A0D44E}">
    <text xml:space="preserve">Registro de evidencias por mes, utilizar el mismo enlace para la totalidad de las evidencias </text>
  </threadedComment>
  <threadedComment ref="AS11" dT="2024-11-06T13:52:28.07" personId="{5657547C-2568-4227-A480-D0231C5ED3C2}" id="{43CD1013-BBB5-4F11-957F-F8AD8DE4A9C9}">
    <text xml:space="preserve">Registro de evidencias por mes, utilizar el mismo enlace para la totalidad de las evidencias </text>
  </threadedComment>
  <threadedComment ref="AY11" dT="2024-11-06T13:52:28.07" personId="{5657547C-2568-4227-A480-D0231C5ED3C2}" id="{FDFD4538-478D-4EC5-96FA-085D7B6DA97F}">
    <text xml:space="preserve">Registro de evidencias por mes, utilizar el mismo enlace para la totalidad de las evidencias </text>
  </threadedComment>
  <threadedComment ref="BE11" dT="2024-11-06T13:52:28.07" personId="{5657547C-2568-4227-A480-D0231C5ED3C2}" id="{457D7F2B-C456-4B49-AC2A-764BEFC94730}">
    <text xml:space="preserve">Registro de evidencias por mes, utilizar el mismo enlace para la totalidad de las evidencias </text>
  </threadedComment>
  <threadedComment ref="BK11" dT="2024-11-06T13:52:28.07" personId="{5657547C-2568-4227-A480-D0231C5ED3C2}" id="{F71559F5-0A8C-41F5-B1D7-F5DE53586C39}">
    <text xml:space="preserve">Registro de evidencias por mes, utilizar el mismo enlace para la totalidad de las evidencias </text>
  </threadedComment>
  <threadedComment ref="BQ11" dT="2024-11-06T13:52:28.07" personId="{5657547C-2568-4227-A480-D0231C5ED3C2}" id="{D2D56827-3695-47B6-8427-D9600B0F69CE}">
    <text xml:space="preserve">Registro de evidencias por mes, utilizar el mismo enlace para la totalidad de las evidencias </text>
  </threadedComment>
  <threadedComment ref="BW11" dT="2024-11-06T13:52:28.07" personId="{5657547C-2568-4227-A480-D0231C5ED3C2}" id="{FE70AC28-298B-45D7-8824-B62A02DA2B9A}">
    <text xml:space="preserve">Registro de evidencias por mes, utilizar el mismo enlace para la totalidad de las evidencias </text>
  </threadedComment>
  <threadedComment ref="CC11" dT="2024-11-06T13:52:28.07" personId="{5657547C-2568-4227-A480-D0231C5ED3C2}" id="{9EB8EA30-81CB-4202-89C5-B69F4445F432}">
    <text xml:space="preserve">Registro de evidencias por mes, utilizar el mismo enlace para la totalidad de las evidencias </text>
  </threadedComment>
  <threadedComment ref="CI11" dT="2024-11-06T13:52:28.07" personId="{5657547C-2568-4227-A480-D0231C5ED3C2}" id="{E6CDCF14-E819-41BF-8EB5-DB9C844E02A2}">
    <text xml:space="preserve">Registro de evidencias por mes, utilizar el mismo enlace para la totalidad de las evidencias </text>
  </threadedComment>
  <threadedComment ref="CO11" dT="2024-11-06T13:52:28.07" personId="{5657547C-2568-4227-A480-D0231C5ED3C2}" id="{8C365B96-C055-4B03-8941-30F35A51132C}">
    <text xml:space="preserve">Registro de evidencias por mes, utilizar el mismo enlace para la totalidad de las evidencias </text>
  </threadedComment>
  <threadedComment ref="CU11" dT="2024-11-06T13:52:28.07" personId="{5657547C-2568-4227-A480-D0231C5ED3C2}" id="{C8ABC176-5CD6-4573-B8D4-9879936C54F1}">
    <text xml:space="preserve">Registro de evidencias por mes, utilizar el mismo enlace para la totalidad de las evidencias </text>
  </threadedComment>
</ThreadedComments>
</file>

<file path=xl/threadedComments/threadedComment13.xml><?xml version="1.0" encoding="utf-8"?>
<ThreadedComments xmlns="http://schemas.microsoft.com/office/spreadsheetml/2018/threadedcomments" xmlns:x="http://schemas.openxmlformats.org/spreadsheetml/2006/main">
  <threadedComment ref="L9" dT="2024-11-07T21:10:36.56" personId="{5657547C-2568-4227-A480-D0231C5ED3C2}" id="{618A3FFA-E6E0-483A-99A7-4ECDE6139B3E}">
    <text xml:space="preserve">Relacionar la cantidad ( Frecuencias) de actividades por mes </text>
  </threadedComment>
  <threadedComment ref="CX9" dT="2024-11-18T17:21:00.60" personId="{5657547C-2568-4227-A480-D0231C5ED3C2}" id="{59188516-A941-4C20-BBA6-0EBE2D828A96}">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2944BB74-0D0B-4A47-84A0-3BE213D35A1F}">
    <text xml:space="preserve">Registro de evidencias por mes, utilizar el mismo enlace para la totalidad de las evidencias </text>
  </threadedComment>
  <threadedComment ref="AM11" dT="2024-11-06T13:52:28.07" personId="{5657547C-2568-4227-A480-D0231C5ED3C2}" id="{F8332EC2-8AFD-4648-B34A-171AF820B439}">
    <text xml:space="preserve">Registro de evidencias por mes, utilizar el mismo enlace para la totalidad de las evidencias </text>
  </threadedComment>
  <threadedComment ref="AS11" dT="2024-11-06T13:52:28.07" personId="{5657547C-2568-4227-A480-D0231C5ED3C2}" id="{A06EC0FA-7C4E-4BF1-8C7C-D648A570A3FA}">
    <text xml:space="preserve">Registro de evidencias por mes, utilizar el mismo enlace para la totalidad de las evidencias </text>
  </threadedComment>
  <threadedComment ref="AY11" dT="2024-11-06T13:52:28.07" personId="{5657547C-2568-4227-A480-D0231C5ED3C2}" id="{3F493664-2B17-42D7-929F-31F0C687A21B}">
    <text xml:space="preserve">Registro de evidencias por mes, utilizar el mismo enlace para la totalidad de las evidencias </text>
  </threadedComment>
  <threadedComment ref="BE11" dT="2024-11-06T13:52:28.07" personId="{5657547C-2568-4227-A480-D0231C5ED3C2}" id="{46CE691E-202E-4A4D-B783-7451B463A41C}">
    <text xml:space="preserve">Registro de evidencias por mes, utilizar el mismo enlace para la totalidad de las evidencias </text>
  </threadedComment>
  <threadedComment ref="BK11" dT="2024-11-06T13:52:28.07" personId="{5657547C-2568-4227-A480-D0231C5ED3C2}" id="{D1645DB6-6A78-4E0A-B287-4B696CC64EBB}">
    <text xml:space="preserve">Registro de evidencias por mes, utilizar el mismo enlace para la totalidad de las evidencias </text>
  </threadedComment>
  <threadedComment ref="BQ11" dT="2024-11-06T13:52:28.07" personId="{5657547C-2568-4227-A480-D0231C5ED3C2}" id="{B8351098-7726-49F8-828A-FE8F6D8C2D46}">
    <text xml:space="preserve">Registro de evidencias por mes, utilizar el mismo enlace para la totalidad de las evidencias </text>
  </threadedComment>
  <threadedComment ref="BW11" dT="2024-11-06T13:52:28.07" personId="{5657547C-2568-4227-A480-D0231C5ED3C2}" id="{55E73A3E-8697-4F01-A181-23A96D19130C}">
    <text xml:space="preserve">Registro de evidencias por mes, utilizar el mismo enlace para la totalidad de las evidencias </text>
  </threadedComment>
  <threadedComment ref="CC11" dT="2024-11-06T13:52:28.07" personId="{5657547C-2568-4227-A480-D0231C5ED3C2}" id="{846BDACC-84AE-44A2-8C38-54D94BC07269}">
    <text xml:space="preserve">Registro de evidencias por mes, utilizar el mismo enlace para la totalidad de las evidencias </text>
  </threadedComment>
  <threadedComment ref="CI11" dT="2024-11-06T13:52:28.07" personId="{5657547C-2568-4227-A480-D0231C5ED3C2}" id="{C2A2A58E-E62B-48A7-B16B-D2E48D53B602}">
    <text xml:space="preserve">Registro de evidencias por mes, utilizar el mismo enlace para la totalidad de las evidencias </text>
  </threadedComment>
  <threadedComment ref="CO11" dT="2024-11-06T13:52:28.07" personId="{5657547C-2568-4227-A480-D0231C5ED3C2}" id="{A109A3B6-2C0F-492D-BA5E-5CCB2CEDAAB5}">
    <text xml:space="preserve">Registro de evidencias por mes, utilizar el mismo enlace para la totalidad de las evidencias </text>
  </threadedComment>
  <threadedComment ref="CU11" dT="2024-11-06T13:52:28.07" personId="{5657547C-2568-4227-A480-D0231C5ED3C2}" id="{A667067C-9DEF-4253-A0E3-90F86C6F8DA4}">
    <text xml:space="preserve">Registro de evidencias por mes, utilizar el mismo enlace para la totalidad de las evidencias </text>
  </threadedComment>
</ThreadedComments>
</file>

<file path=xl/threadedComments/threadedComment14.xml><?xml version="1.0" encoding="utf-8"?>
<ThreadedComments xmlns="http://schemas.microsoft.com/office/spreadsheetml/2018/threadedcomments" xmlns:x="http://schemas.openxmlformats.org/spreadsheetml/2006/main">
  <threadedComment ref="L9" dT="2024-11-07T21:10:36.56" personId="{5657547C-2568-4227-A480-D0231C5ED3C2}" id="{9EA4A0F7-8A33-4D9F-8547-9F496D327CB2}">
    <text xml:space="preserve">Relacionar la cantidad ( Frecuencias) de actividades por mes </text>
  </threadedComment>
  <threadedComment ref="CX9" dT="2024-11-18T17:21:00.60" personId="{5657547C-2568-4227-A480-D0231C5ED3C2}" id="{BDF36304-B5ED-4D8A-BDB9-FEF26F211CD0}">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FA346608-8C3E-4697-9ACA-5D2025DEBBFC}">
    <text xml:space="preserve">Registro de evidencias por mes, utilizar el mismo enlace para la totalidad de las evidencias </text>
  </threadedComment>
  <threadedComment ref="AM11" dT="2024-11-06T13:52:28.07" personId="{5657547C-2568-4227-A480-D0231C5ED3C2}" id="{F9278482-6E5E-4E78-9DA6-D275C733195B}">
    <text xml:space="preserve">Registro de evidencias por mes, utilizar el mismo enlace para la totalidad de las evidencias </text>
  </threadedComment>
  <threadedComment ref="AS11" dT="2024-11-06T13:52:28.07" personId="{5657547C-2568-4227-A480-D0231C5ED3C2}" id="{E150A8DC-4F36-4601-B0E0-6760DB80B702}">
    <text xml:space="preserve">Registro de evidencias por mes, utilizar el mismo enlace para la totalidad de las evidencias </text>
  </threadedComment>
  <threadedComment ref="AY11" dT="2024-11-06T13:52:28.07" personId="{5657547C-2568-4227-A480-D0231C5ED3C2}" id="{16CB3330-2256-47CD-A77D-A04F211A9CC6}">
    <text xml:space="preserve">Registro de evidencias por mes, utilizar el mismo enlace para la totalidad de las evidencias </text>
  </threadedComment>
  <threadedComment ref="BE11" dT="2024-11-06T13:52:28.07" personId="{5657547C-2568-4227-A480-D0231C5ED3C2}" id="{27D51B1E-D875-4143-95E8-3EAF50DB5260}">
    <text xml:space="preserve">Registro de evidencias por mes, utilizar el mismo enlace para la totalidad de las evidencias </text>
  </threadedComment>
  <threadedComment ref="BK11" dT="2024-11-06T13:52:28.07" personId="{5657547C-2568-4227-A480-D0231C5ED3C2}" id="{E3F8CB0D-27BD-4139-ABDB-8D2E1E48F772}">
    <text xml:space="preserve">Registro de evidencias por mes, utilizar el mismo enlace para la totalidad de las evidencias </text>
  </threadedComment>
  <threadedComment ref="BQ11" dT="2024-11-06T13:52:28.07" personId="{5657547C-2568-4227-A480-D0231C5ED3C2}" id="{EC126224-430F-458E-A349-BF0D16F55711}">
    <text xml:space="preserve">Registro de evidencias por mes, utilizar el mismo enlace para la totalidad de las evidencias </text>
  </threadedComment>
  <threadedComment ref="BW11" dT="2024-11-06T13:52:28.07" personId="{5657547C-2568-4227-A480-D0231C5ED3C2}" id="{CCEC45D7-8AD2-495D-93B2-498CE57EFD64}">
    <text xml:space="preserve">Registro de evidencias por mes, utilizar el mismo enlace para la totalidad de las evidencias </text>
  </threadedComment>
  <threadedComment ref="CC11" dT="2024-11-06T13:52:28.07" personId="{5657547C-2568-4227-A480-D0231C5ED3C2}" id="{E1063ADC-4F3F-4D8A-9192-46DA566A2015}">
    <text xml:space="preserve">Registro de evidencias por mes, utilizar el mismo enlace para la totalidad de las evidencias </text>
  </threadedComment>
  <threadedComment ref="CI11" dT="2024-11-06T13:52:28.07" personId="{5657547C-2568-4227-A480-D0231C5ED3C2}" id="{065EFAEB-49CF-4737-93B1-ACD95350EE13}">
    <text xml:space="preserve">Registro de evidencias por mes, utilizar el mismo enlace para la totalidad de las evidencias </text>
  </threadedComment>
  <threadedComment ref="CO11" dT="2024-11-06T13:52:28.07" personId="{5657547C-2568-4227-A480-D0231C5ED3C2}" id="{3B493A18-3319-4B92-8309-61FCEE9561B7}">
    <text xml:space="preserve">Registro de evidencias por mes, utilizar el mismo enlace para la totalidad de las evidencias </text>
  </threadedComment>
  <threadedComment ref="CU11" dT="2024-11-06T13:52:28.07" personId="{5657547C-2568-4227-A480-D0231C5ED3C2}" id="{8F3925DD-6482-4DDB-A5A6-5813A900A56C}">
    <text xml:space="preserve">Registro de evidencias por mes, utilizar el mismo enlace para la totalidad de las evidencias </text>
  </threadedComment>
</ThreadedComments>
</file>

<file path=xl/threadedComments/threadedComment15.xml><?xml version="1.0" encoding="utf-8"?>
<ThreadedComments xmlns="http://schemas.microsoft.com/office/spreadsheetml/2018/threadedcomments" xmlns:x="http://schemas.openxmlformats.org/spreadsheetml/2006/main">
  <threadedComment ref="L6" dT="2024-11-07T21:10:36.56" personId="{5657547C-2568-4227-A480-D0231C5ED3C2}" id="{DC8C9918-7ED2-4F4D-AA5B-82B2FB6E7165}">
    <text xml:space="preserve">Relacionar la cantidad ( Frecuencias) de actividades por mes </text>
  </threadedComment>
  <threadedComment ref="CX6" dT="2024-11-18T17:21:00.60" personId="{5657547C-2568-4227-A480-D0231C5ED3C2}" id="{71798771-D74E-4074-8125-A17BBC3BD29E}">
    <text xml:space="preserve">Escala definida para el seguimiento al cumplimiento del plan de acción institucional – PAI
0% - 39% Crítico
40% - 59% Bajo
60% - 79% Moderado
80% - 99% Satisfactorio
100% Óptimo
</text>
  </threadedComment>
  <threadedComment ref="AG8" dT="2024-11-06T13:52:28.07" personId="{5657547C-2568-4227-A480-D0231C5ED3C2}" id="{A56B5E85-A710-47E2-8C39-2970CFE025B1}">
    <text xml:space="preserve">Registro de evidencias por mes, utilizar el mismo enlace para la totalidad de las evidencias </text>
  </threadedComment>
  <threadedComment ref="AM8" dT="2024-11-06T13:52:28.07" personId="{5657547C-2568-4227-A480-D0231C5ED3C2}" id="{80F8DC8B-D042-4950-970E-D37E4E524A20}">
    <text xml:space="preserve">Registro de evidencias por mes, utilizar el mismo enlace para la totalidad de las evidencias </text>
  </threadedComment>
  <threadedComment ref="AS8" dT="2024-11-06T13:52:28.07" personId="{5657547C-2568-4227-A480-D0231C5ED3C2}" id="{F1E1A789-BA80-45BE-8AEF-8636A7A30879}">
    <text xml:space="preserve">Registro de evidencias por mes, utilizar el mismo enlace para la totalidad de las evidencias </text>
  </threadedComment>
  <threadedComment ref="AY8" dT="2024-11-06T13:52:28.07" personId="{5657547C-2568-4227-A480-D0231C5ED3C2}" id="{56A4A2D1-DF78-4EE2-9D19-6C6521EB98F2}">
    <text xml:space="preserve">Registro de evidencias por mes, utilizar el mismo enlace para la totalidad de las evidencias </text>
  </threadedComment>
  <threadedComment ref="BE8" dT="2024-11-06T13:52:28.07" personId="{5657547C-2568-4227-A480-D0231C5ED3C2}" id="{27615588-BCC7-48D6-A360-494F5BB59A10}">
    <text xml:space="preserve">Registro de evidencias por mes, utilizar el mismo enlace para la totalidad de las evidencias </text>
  </threadedComment>
  <threadedComment ref="BK8" dT="2024-11-06T13:52:28.07" personId="{5657547C-2568-4227-A480-D0231C5ED3C2}" id="{1A889A14-6491-4719-964A-AFF6DFF3AAFD}">
    <text xml:space="preserve">Registro de evidencias por mes, utilizar el mismo enlace para la totalidad de las evidencias </text>
  </threadedComment>
  <threadedComment ref="BQ8" dT="2024-11-06T13:52:28.07" personId="{5657547C-2568-4227-A480-D0231C5ED3C2}" id="{CA42F654-F054-4EB0-8034-BA8F0E99E30A}">
    <text xml:space="preserve">Registro de evidencias por mes, utilizar el mismo enlace para la totalidad de las evidencias </text>
  </threadedComment>
  <threadedComment ref="BW8" dT="2024-11-06T13:52:28.07" personId="{5657547C-2568-4227-A480-D0231C5ED3C2}" id="{78CB8BD8-CF0A-47CE-9004-78538A8B18FD}">
    <text xml:space="preserve">Registro de evidencias por mes, utilizar el mismo enlace para la totalidad de las evidencias </text>
  </threadedComment>
  <threadedComment ref="CC8" dT="2024-11-06T13:52:28.07" personId="{5657547C-2568-4227-A480-D0231C5ED3C2}" id="{96D6EEC6-E9DB-4D49-9712-43C8AEEABCA6}">
    <text xml:space="preserve">Registro de evidencias por mes, utilizar el mismo enlace para la totalidad de las evidencias </text>
  </threadedComment>
  <threadedComment ref="CI8" dT="2024-11-06T13:52:28.07" personId="{5657547C-2568-4227-A480-D0231C5ED3C2}" id="{5B19BD0B-CCC1-4B49-B278-55C8F19903AA}">
    <text xml:space="preserve">Registro de evidencias por mes, utilizar el mismo enlace para la totalidad de las evidencias </text>
  </threadedComment>
  <threadedComment ref="CO8" dT="2024-11-06T13:52:28.07" personId="{5657547C-2568-4227-A480-D0231C5ED3C2}" id="{56A4C254-C94C-46C7-A7A3-2AA973D17375}">
    <text xml:space="preserve">Registro de evidencias por mes, utilizar el mismo enlace para la totalidad de las evidencias </text>
  </threadedComment>
  <threadedComment ref="CU8" dT="2024-11-06T13:52:28.07" personId="{5657547C-2568-4227-A480-D0231C5ED3C2}" id="{0735C8D8-0CF4-4B6B-B44D-713F6119BD17}">
    <text xml:space="preserve">Registro de evidencias por mes, utilizar el mismo enlace para la totalidad de las evidencias </text>
  </threadedComment>
</ThreadedComments>
</file>

<file path=xl/threadedComments/threadedComment16.xml><?xml version="1.0" encoding="utf-8"?>
<ThreadedComments xmlns="http://schemas.microsoft.com/office/spreadsheetml/2018/threadedcomments" xmlns:x="http://schemas.openxmlformats.org/spreadsheetml/2006/main">
  <threadedComment ref="L9" dT="2024-11-07T21:10:36.56" personId="{5657547C-2568-4227-A480-D0231C5ED3C2}" id="{0F9CF0F4-72C3-484E-B60B-1330EC9E78F5}">
    <text xml:space="preserve">Relacionar la cantidad ( Frecuencias) de actividades por mes </text>
  </threadedComment>
  <threadedComment ref="CX9" dT="2024-11-18T17:21:00.60" personId="{5657547C-2568-4227-A480-D0231C5ED3C2}" id="{480B0D35-E266-45C8-A0F1-FA0EBBFE4EA7}">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367B1DA0-9EEF-4FE1-9363-48D0365B906E}">
    <text xml:space="preserve">Registro de evidencias por mes, utilizar el mismo enlace para la totalidad de las evidencias </text>
  </threadedComment>
  <threadedComment ref="AM11" dT="2024-11-06T13:52:28.07" personId="{5657547C-2568-4227-A480-D0231C5ED3C2}" id="{AC6ACA98-4677-42A9-954C-3876C69AE5DD}">
    <text xml:space="preserve">Registro de evidencias por mes, utilizar el mismo enlace para la totalidad de las evidencias </text>
  </threadedComment>
  <threadedComment ref="AS11" dT="2024-11-06T13:52:28.07" personId="{5657547C-2568-4227-A480-D0231C5ED3C2}" id="{FBC3DC68-5F1C-4BEB-9379-1A00798A57F8}">
    <text xml:space="preserve">Registro de evidencias por mes, utilizar el mismo enlace para la totalidad de las evidencias </text>
  </threadedComment>
  <threadedComment ref="AY11" dT="2024-11-06T13:52:28.07" personId="{5657547C-2568-4227-A480-D0231C5ED3C2}" id="{A6FD56BD-D8D2-4B69-98F5-C92340279285}">
    <text xml:space="preserve">Registro de evidencias por mes, utilizar el mismo enlace para la totalidad de las evidencias </text>
  </threadedComment>
  <threadedComment ref="BE11" dT="2024-11-06T13:52:28.07" personId="{5657547C-2568-4227-A480-D0231C5ED3C2}" id="{7746E94F-3D13-4E77-8569-092836981252}">
    <text xml:space="preserve">Registro de evidencias por mes, utilizar el mismo enlace para la totalidad de las evidencias </text>
  </threadedComment>
  <threadedComment ref="BK11" dT="2024-11-06T13:52:28.07" personId="{5657547C-2568-4227-A480-D0231C5ED3C2}" id="{0675BAB8-251D-4E8E-8998-5DC242D5152A}">
    <text xml:space="preserve">Registro de evidencias por mes, utilizar el mismo enlace para la totalidad de las evidencias </text>
  </threadedComment>
  <threadedComment ref="BQ11" dT="2024-11-06T13:52:28.07" personId="{5657547C-2568-4227-A480-D0231C5ED3C2}" id="{0D577771-444C-4329-91EF-DD1995F93D8C}">
    <text xml:space="preserve">Registro de evidencias por mes, utilizar el mismo enlace para la totalidad de las evidencias </text>
  </threadedComment>
  <threadedComment ref="BW11" dT="2024-11-06T13:52:28.07" personId="{5657547C-2568-4227-A480-D0231C5ED3C2}" id="{5231501C-27C5-4992-AB34-AB4DBED09FFA}">
    <text xml:space="preserve">Registro de evidencias por mes, utilizar el mismo enlace para la totalidad de las evidencias </text>
  </threadedComment>
  <threadedComment ref="CC11" dT="2024-11-06T13:52:28.07" personId="{5657547C-2568-4227-A480-D0231C5ED3C2}" id="{81DC6251-93B9-48F1-B18C-49CD1535DEE8}">
    <text xml:space="preserve">Registro de evidencias por mes, utilizar el mismo enlace para la totalidad de las evidencias </text>
  </threadedComment>
  <threadedComment ref="CI11" dT="2024-11-06T13:52:28.07" personId="{5657547C-2568-4227-A480-D0231C5ED3C2}" id="{E074300B-4447-4975-9B75-9D11C8DE598F}">
    <text xml:space="preserve">Registro de evidencias por mes, utilizar el mismo enlace para la totalidad de las evidencias </text>
  </threadedComment>
  <threadedComment ref="CO11" dT="2024-11-06T13:52:28.07" personId="{5657547C-2568-4227-A480-D0231C5ED3C2}" id="{561F7663-AB9D-48E4-9A1C-9C28B45A2CB2}">
    <text xml:space="preserve">Registro de evidencias por mes, utilizar el mismo enlace para la totalidad de las evidencias </text>
  </threadedComment>
  <threadedComment ref="CU11" dT="2024-11-06T13:52:28.07" personId="{5657547C-2568-4227-A480-D0231C5ED3C2}" id="{2D2F3887-D246-4686-9BBF-3FE312241018}">
    <text xml:space="preserve">Registro de evidencias por mes, utilizar el mismo enlace para la totalidad de las evidencias </text>
  </threadedComment>
</ThreadedComments>
</file>

<file path=xl/threadedComments/threadedComment17.xml><?xml version="1.0" encoding="utf-8"?>
<ThreadedComments xmlns="http://schemas.microsoft.com/office/spreadsheetml/2018/threadedcomments" xmlns:x="http://schemas.openxmlformats.org/spreadsheetml/2006/main">
  <threadedComment ref="L9" dT="2024-11-07T21:10:36.56" personId="{5657547C-2568-4227-A480-D0231C5ED3C2}" id="{AC61B631-7815-4280-8896-90BD9B1B7C42}">
    <text xml:space="preserve">Relacionar la cantidad ( Frecuencias) de actividades por mes </text>
  </threadedComment>
  <threadedComment ref="CX9" dT="2024-11-18T17:21:00.60" personId="{5657547C-2568-4227-A480-D0231C5ED3C2}" id="{1A0A8AAA-767C-4E67-AA7C-12E2CFCE20CC}">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B93F3492-21C8-42BB-A189-5E2A4F6D4836}">
    <text xml:space="preserve">Registro de evidencias por mes, utilizar el mismo enlace para la totalidad de las evidencias </text>
  </threadedComment>
  <threadedComment ref="AM11" dT="2024-11-06T13:52:28.07" personId="{5657547C-2568-4227-A480-D0231C5ED3C2}" id="{A1A28D80-6D2A-49E0-AFC7-BC62FE6AD7F1}">
    <text xml:space="preserve">Registro de evidencias por mes, utilizar el mismo enlace para la totalidad de las evidencias </text>
  </threadedComment>
  <threadedComment ref="AS11" dT="2024-11-06T13:52:28.07" personId="{5657547C-2568-4227-A480-D0231C5ED3C2}" id="{6E559353-22C4-4837-B173-795DD24457B1}">
    <text xml:space="preserve">Registro de evidencias por mes, utilizar el mismo enlace para la totalidad de las evidencias </text>
  </threadedComment>
  <threadedComment ref="AY11" dT="2024-11-06T13:52:28.07" personId="{5657547C-2568-4227-A480-D0231C5ED3C2}" id="{A02911B6-190B-481B-8DB6-CDCCD488EB1D}">
    <text xml:space="preserve">Registro de evidencias por mes, utilizar el mismo enlace para la totalidad de las evidencias </text>
  </threadedComment>
  <threadedComment ref="BE11" dT="2024-11-06T13:52:28.07" personId="{5657547C-2568-4227-A480-D0231C5ED3C2}" id="{4DFBA33B-D1A4-4697-AEA5-3D1E7AA71007}">
    <text xml:space="preserve">Registro de evidencias por mes, utilizar el mismo enlace para la totalidad de las evidencias </text>
  </threadedComment>
  <threadedComment ref="BK11" dT="2024-11-06T13:52:28.07" personId="{5657547C-2568-4227-A480-D0231C5ED3C2}" id="{4362F652-E692-4E09-8752-FFE3BF078820}">
    <text xml:space="preserve">Registro de evidencias por mes, utilizar el mismo enlace para la totalidad de las evidencias </text>
  </threadedComment>
  <threadedComment ref="BQ11" dT="2024-11-06T13:52:28.07" personId="{5657547C-2568-4227-A480-D0231C5ED3C2}" id="{A3F84782-4659-4D73-977D-7A18566300EA}">
    <text xml:space="preserve">Registro de evidencias por mes, utilizar el mismo enlace para la totalidad de las evidencias </text>
  </threadedComment>
  <threadedComment ref="BW11" dT="2024-11-06T13:52:28.07" personId="{5657547C-2568-4227-A480-D0231C5ED3C2}" id="{D87EFEB9-D6E4-476C-8B82-7AC8FA22AC9B}">
    <text xml:space="preserve">Registro de evidencias por mes, utilizar el mismo enlace para la totalidad de las evidencias </text>
  </threadedComment>
  <threadedComment ref="CC11" dT="2024-11-06T13:52:28.07" personId="{5657547C-2568-4227-A480-D0231C5ED3C2}" id="{08A89EC2-58D2-4A2C-95D7-0701A0F19B1C}">
    <text xml:space="preserve">Registro de evidencias por mes, utilizar el mismo enlace para la totalidad de las evidencias </text>
  </threadedComment>
  <threadedComment ref="CI11" dT="2024-11-06T13:52:28.07" personId="{5657547C-2568-4227-A480-D0231C5ED3C2}" id="{7233E1FE-72E9-4864-A773-8C7AF69BDFEF}">
    <text xml:space="preserve">Registro de evidencias por mes, utilizar el mismo enlace para la totalidad de las evidencias </text>
  </threadedComment>
  <threadedComment ref="CO11" dT="2024-11-06T13:52:28.07" personId="{5657547C-2568-4227-A480-D0231C5ED3C2}" id="{B36D780C-54CA-4ED4-8944-CAA5E53765C2}">
    <text xml:space="preserve">Registro de evidencias por mes, utilizar el mismo enlace para la totalidad de las evidencias </text>
  </threadedComment>
  <threadedComment ref="CU11" dT="2024-11-06T13:52:28.07" personId="{5657547C-2568-4227-A480-D0231C5ED3C2}" id="{90C0DE5D-46FC-4F9F-8273-153CE09DD50C}">
    <text xml:space="preserve">Registro de evidencias por mes, utilizar el mismo enlace para la totalidad de las evidencias </text>
  </threadedComment>
</ThreadedComments>
</file>

<file path=xl/threadedComments/threadedComment18.xml><?xml version="1.0" encoding="utf-8"?>
<ThreadedComments xmlns="http://schemas.microsoft.com/office/spreadsheetml/2018/threadedcomments" xmlns:x="http://schemas.openxmlformats.org/spreadsheetml/2006/main">
  <threadedComment ref="L9" dT="2024-11-07T21:10:36.56" personId="{5657547C-2568-4227-A480-D0231C5ED3C2}" id="{1BD374CB-6266-4B1D-8C86-684425C3819F}">
    <text xml:space="preserve">Relacionar la cantidad ( Frecuencias) de actividades por mes </text>
  </threadedComment>
  <threadedComment ref="CX9" dT="2024-11-18T17:21:00.60" personId="{5657547C-2568-4227-A480-D0231C5ED3C2}" id="{6B58CF86-923F-47D3-8A6D-D37747E5FB3A}">
    <text xml:space="preserve">Escala definida para el seguimiento al cumplimiento del plan de acción institucional – PAI
0% - 39% Crítico
40% - 59% Bajo
60% - 79% Moderado
80% - 99% Satisfactorio
100% Óptimo
</text>
  </threadedComment>
  <threadedComment ref="AG11" dT="2024-11-06T13:52:28.07" personId="{5657547C-2568-4227-A480-D0231C5ED3C2}" id="{EF9ACC20-10DF-4000-8BC8-48498D404F1D}">
    <text xml:space="preserve">Registro de evidencias por mes, utilizar el mismo enlace para la totalidad de las evidencias </text>
  </threadedComment>
  <threadedComment ref="AM11" dT="2024-11-06T13:52:28.07" personId="{5657547C-2568-4227-A480-D0231C5ED3C2}" id="{07812DDD-2500-4DD8-A199-1C9220FDA42F}">
    <text xml:space="preserve">Registro de evidencias por mes, utilizar el mismo enlace para la totalidad de las evidencias </text>
  </threadedComment>
  <threadedComment ref="AS11" dT="2024-11-06T13:52:28.07" personId="{5657547C-2568-4227-A480-D0231C5ED3C2}" id="{61955031-BA18-42D8-B84B-EFC31068E444}">
    <text xml:space="preserve">Registro de evidencias por mes, utilizar el mismo enlace para la totalidad de las evidencias </text>
  </threadedComment>
  <threadedComment ref="AY11" dT="2024-11-06T13:52:28.07" personId="{5657547C-2568-4227-A480-D0231C5ED3C2}" id="{DBF7A9B2-28B5-420E-A7EB-FA56D83AF78F}">
    <text xml:space="preserve">Registro de evidencias por mes, utilizar el mismo enlace para la totalidad de las evidencias </text>
  </threadedComment>
  <threadedComment ref="BE11" dT="2024-11-06T13:52:28.07" personId="{5657547C-2568-4227-A480-D0231C5ED3C2}" id="{D92C2338-22FD-45FD-99DC-B38448629650}">
    <text xml:space="preserve">Registro de evidencias por mes, utilizar el mismo enlace para la totalidad de las evidencias </text>
  </threadedComment>
  <threadedComment ref="BK11" dT="2024-11-06T13:52:28.07" personId="{5657547C-2568-4227-A480-D0231C5ED3C2}" id="{6F50229C-309B-4CBD-B30C-E13232CBD19C}">
    <text xml:space="preserve">Registro de evidencias por mes, utilizar el mismo enlace para la totalidad de las evidencias </text>
  </threadedComment>
  <threadedComment ref="BQ11" dT="2024-11-06T13:52:28.07" personId="{5657547C-2568-4227-A480-D0231C5ED3C2}" id="{BEDD6663-5633-4ACE-A478-0EB1D1D52C31}">
    <text xml:space="preserve">Registro de evidencias por mes, utilizar el mismo enlace para la totalidad de las evidencias </text>
  </threadedComment>
  <threadedComment ref="BW11" dT="2024-11-06T13:52:28.07" personId="{5657547C-2568-4227-A480-D0231C5ED3C2}" id="{DAA9DCDF-245C-4BFC-9AAE-C647F1777377}">
    <text xml:space="preserve">Registro de evidencias por mes, utilizar el mismo enlace para la totalidad de las evidencias </text>
  </threadedComment>
  <threadedComment ref="CC11" dT="2024-11-06T13:52:28.07" personId="{5657547C-2568-4227-A480-D0231C5ED3C2}" id="{F1D137C6-16C8-41E7-8471-E9BCBCC23A2D}">
    <text xml:space="preserve">Registro de evidencias por mes, utilizar el mismo enlace para la totalidad de las evidencias </text>
  </threadedComment>
  <threadedComment ref="CI11" dT="2024-11-06T13:52:28.07" personId="{5657547C-2568-4227-A480-D0231C5ED3C2}" id="{47C11E48-054D-45BD-9B4F-C7DA51ED3E55}">
    <text xml:space="preserve">Registro de evidencias por mes, utilizar el mismo enlace para la totalidad de las evidencias </text>
  </threadedComment>
  <threadedComment ref="CO11" dT="2024-11-06T13:52:28.07" personId="{5657547C-2568-4227-A480-D0231C5ED3C2}" id="{F7B2CBB0-442E-4855-821D-133EE8D1461C}">
    <text xml:space="preserve">Registro de evidencias por mes, utilizar el mismo enlace para la totalidad de las evidencias </text>
  </threadedComment>
  <threadedComment ref="CU11" dT="2024-11-06T13:52:28.07" personId="{5657547C-2568-4227-A480-D0231C5ED3C2}" id="{B1CD937A-45A8-4586-86AD-5654B5A33AF5}">
    <text xml:space="preserve">Registro de evidencias por mes, utilizar el mismo enlace para la totalidad de las evidencias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externalLinkPath" Target="xlFile://Root/personal/david_ospina_uaesp_gov_co/Documents/OAP/PAI/Propuesta%20formulaci&#243;n%20PAI%20Vr%201.xlsx" TargetMode="External"/><Relationship Id="rId6" Type="http://schemas.openxmlformats.org/officeDocument/2006/relationships/comments" Target="../comments1.xml"/><Relationship Id="rId5" Type="http://schemas.openxmlformats.org/officeDocument/2006/relationships/vmlDrawing" Target="../drawings/vmlDrawing3.v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microsoft.com/office/2017/10/relationships/threadedComment" Target="../threadedComments/threadedComment2.xml"/><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microsoft.com/office/2017/10/relationships/threadedComment" Target="../threadedComments/threadedComment3.xml"/><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microsoft.com/office/2017/10/relationships/threadedComment" Target="../threadedComments/threadedComment4.xml"/><Relationship Id="rId5" Type="http://schemas.openxmlformats.org/officeDocument/2006/relationships/comments" Target="../comments5.xml"/><Relationship Id="rId4" Type="http://schemas.openxmlformats.org/officeDocument/2006/relationships/vmlDrawing" Target="../drawings/vmlDrawing11.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microsoft.com/office/2017/10/relationships/threadedComment" Target="../threadedComments/threadedComment5.xml"/><Relationship Id="rId5" Type="http://schemas.openxmlformats.org/officeDocument/2006/relationships/comments" Target="../comments6.xml"/><Relationship Id="rId4" Type="http://schemas.openxmlformats.org/officeDocument/2006/relationships/vmlDrawing" Target="../drawings/vmlDrawing13.v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microsoft.com/office/2017/10/relationships/threadedComment" Target="../threadedComments/threadedComment6.xml"/><Relationship Id="rId5" Type="http://schemas.openxmlformats.org/officeDocument/2006/relationships/comments" Target="../comments7.xml"/><Relationship Id="rId4" Type="http://schemas.openxmlformats.org/officeDocument/2006/relationships/vmlDrawing" Target="../drawings/vmlDrawing15.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0.xml"/><Relationship Id="rId1" Type="http://schemas.openxmlformats.org/officeDocument/2006/relationships/printerSettings" Target="../printerSettings/printerSettings11.bin"/><Relationship Id="rId6" Type="http://schemas.microsoft.com/office/2017/10/relationships/threadedComment" Target="../threadedComments/threadedComment7.xml"/><Relationship Id="rId5" Type="http://schemas.openxmlformats.org/officeDocument/2006/relationships/comments" Target="../comments8.xml"/><Relationship Id="rId4" Type="http://schemas.openxmlformats.org/officeDocument/2006/relationships/vmlDrawing" Target="../drawings/vmlDrawing17.v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1.xml"/><Relationship Id="rId1" Type="http://schemas.openxmlformats.org/officeDocument/2006/relationships/printerSettings" Target="../printerSettings/printerSettings12.bin"/><Relationship Id="rId5" Type="http://schemas.openxmlformats.org/officeDocument/2006/relationships/comments" Target="../comments9.xml"/><Relationship Id="rId4" Type="http://schemas.openxmlformats.org/officeDocument/2006/relationships/vmlDrawing" Target="../drawings/vmlDrawing19.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2.xml"/><Relationship Id="rId1" Type="http://schemas.openxmlformats.org/officeDocument/2006/relationships/printerSettings" Target="../printerSettings/printerSettings13.bin"/><Relationship Id="rId6" Type="http://schemas.microsoft.com/office/2017/10/relationships/threadedComment" Target="../threadedComments/threadedComment8.xml"/><Relationship Id="rId5" Type="http://schemas.openxmlformats.org/officeDocument/2006/relationships/comments" Target="../comments10.xml"/><Relationship Id="rId4" Type="http://schemas.openxmlformats.org/officeDocument/2006/relationships/vmlDrawing" Target="../drawings/vmlDrawing21.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13.xml"/><Relationship Id="rId1" Type="http://schemas.openxmlformats.org/officeDocument/2006/relationships/printerSettings" Target="../printerSettings/printerSettings14.bin"/><Relationship Id="rId6" Type="http://schemas.microsoft.com/office/2017/10/relationships/threadedComment" Target="../threadedComments/threadedComment9.xml"/><Relationship Id="rId5" Type="http://schemas.openxmlformats.org/officeDocument/2006/relationships/comments" Target="../comments11.xml"/><Relationship Id="rId4" Type="http://schemas.openxmlformats.org/officeDocument/2006/relationships/vmlDrawing" Target="../drawings/vmlDrawing23.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14.xml"/><Relationship Id="rId1" Type="http://schemas.openxmlformats.org/officeDocument/2006/relationships/printerSettings" Target="../printerSettings/printerSettings15.bin"/><Relationship Id="rId6" Type="http://schemas.microsoft.com/office/2017/10/relationships/threadedComment" Target="../threadedComments/threadedComment10.xml"/><Relationship Id="rId5" Type="http://schemas.openxmlformats.org/officeDocument/2006/relationships/comments" Target="../comments12.xml"/><Relationship Id="rId4" Type="http://schemas.openxmlformats.org/officeDocument/2006/relationships/vmlDrawing" Target="../drawings/vmlDrawing25.v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15.xml"/><Relationship Id="rId1" Type="http://schemas.openxmlformats.org/officeDocument/2006/relationships/printerSettings" Target="../printerSettings/printerSettings16.bin"/><Relationship Id="rId6" Type="http://schemas.microsoft.com/office/2017/10/relationships/threadedComment" Target="../threadedComments/threadedComment11.xml"/><Relationship Id="rId5" Type="http://schemas.openxmlformats.org/officeDocument/2006/relationships/comments" Target="../comments13.xml"/><Relationship Id="rId4" Type="http://schemas.openxmlformats.org/officeDocument/2006/relationships/vmlDrawing" Target="../drawings/vmlDrawing27.v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16.xml"/><Relationship Id="rId1" Type="http://schemas.openxmlformats.org/officeDocument/2006/relationships/printerSettings" Target="../printerSettings/printerSettings17.bin"/><Relationship Id="rId6" Type="http://schemas.microsoft.com/office/2017/10/relationships/threadedComment" Target="../threadedComments/threadedComment12.xml"/><Relationship Id="rId5" Type="http://schemas.openxmlformats.org/officeDocument/2006/relationships/comments" Target="../comments14.xml"/><Relationship Id="rId4" Type="http://schemas.openxmlformats.org/officeDocument/2006/relationships/vmlDrawing" Target="../drawings/vmlDrawing29.v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17.xml"/><Relationship Id="rId1" Type="http://schemas.openxmlformats.org/officeDocument/2006/relationships/printerSettings" Target="../printerSettings/printerSettings18.bin"/><Relationship Id="rId6" Type="http://schemas.microsoft.com/office/2017/10/relationships/threadedComment" Target="../threadedComments/threadedComment13.xml"/><Relationship Id="rId5" Type="http://schemas.openxmlformats.org/officeDocument/2006/relationships/comments" Target="../comments15.xml"/><Relationship Id="rId4" Type="http://schemas.openxmlformats.org/officeDocument/2006/relationships/vmlDrawing" Target="../drawings/vmlDrawing31.v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18.xml"/><Relationship Id="rId1" Type="http://schemas.openxmlformats.org/officeDocument/2006/relationships/printerSettings" Target="../printerSettings/printerSettings19.bin"/><Relationship Id="rId6" Type="http://schemas.microsoft.com/office/2017/10/relationships/threadedComment" Target="../threadedComments/threadedComment14.xml"/><Relationship Id="rId5" Type="http://schemas.openxmlformats.org/officeDocument/2006/relationships/comments" Target="../comments16.xml"/><Relationship Id="rId4" Type="http://schemas.openxmlformats.org/officeDocument/2006/relationships/vmlDrawing" Target="../drawings/vmlDrawing33.v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19.xml"/><Relationship Id="rId1" Type="http://schemas.openxmlformats.org/officeDocument/2006/relationships/printerSettings" Target="../printerSettings/printerSettings20.bin"/><Relationship Id="rId6" Type="http://schemas.microsoft.com/office/2017/10/relationships/threadedComment" Target="../threadedComments/threadedComment15.xml"/><Relationship Id="rId5" Type="http://schemas.openxmlformats.org/officeDocument/2006/relationships/comments" Target="../comments17.xml"/><Relationship Id="rId4" Type="http://schemas.openxmlformats.org/officeDocument/2006/relationships/vmlDrawing" Target="../drawings/vmlDrawing35.v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20.xml"/><Relationship Id="rId1" Type="http://schemas.openxmlformats.org/officeDocument/2006/relationships/printerSettings" Target="../printerSettings/printerSettings21.bin"/><Relationship Id="rId6" Type="http://schemas.microsoft.com/office/2017/10/relationships/threadedComment" Target="../threadedComments/threadedComment16.xml"/><Relationship Id="rId5" Type="http://schemas.openxmlformats.org/officeDocument/2006/relationships/comments" Target="../comments18.xml"/><Relationship Id="rId4" Type="http://schemas.openxmlformats.org/officeDocument/2006/relationships/vmlDrawing" Target="../drawings/vmlDrawing37.v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21.xml"/><Relationship Id="rId1" Type="http://schemas.openxmlformats.org/officeDocument/2006/relationships/printerSettings" Target="../printerSettings/printerSettings22.bin"/><Relationship Id="rId6" Type="http://schemas.microsoft.com/office/2017/10/relationships/threadedComment" Target="../threadedComments/threadedComment17.xml"/><Relationship Id="rId5" Type="http://schemas.openxmlformats.org/officeDocument/2006/relationships/comments" Target="../comments19.xml"/><Relationship Id="rId4" Type="http://schemas.openxmlformats.org/officeDocument/2006/relationships/vmlDrawing" Target="../drawings/vmlDrawing39.v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22.xml"/><Relationship Id="rId1" Type="http://schemas.openxmlformats.org/officeDocument/2006/relationships/printerSettings" Target="../printerSettings/printerSettings23.bin"/><Relationship Id="rId6" Type="http://schemas.microsoft.com/office/2017/10/relationships/threadedComment" Target="../threadedComments/threadedComment18.xml"/><Relationship Id="rId5" Type="http://schemas.openxmlformats.org/officeDocument/2006/relationships/comments" Target="../comments20.xml"/><Relationship Id="rId4" Type="http://schemas.openxmlformats.org/officeDocument/2006/relationships/vmlDrawing" Target="../drawings/vmlDrawing4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D6"/>
  <sheetViews>
    <sheetView showGridLines="0" showRowColHeaders="0" zoomScale="70" zoomScaleNormal="70" zoomScaleSheetLayoutView="83" zoomScalePageLayoutView="70" workbookViewId="0"/>
  </sheetViews>
  <sheetFormatPr defaultColWidth="9.140625" defaultRowHeight="15"/>
  <cols>
    <col min="1" max="2" width="3.85546875" style="58" customWidth="1"/>
    <col min="3" max="16384" width="9.140625" style="58"/>
  </cols>
  <sheetData>
    <row r="6" spans="4:4" ht="15.6">
      <c r="D6"/>
    </row>
  </sheetData>
  <pageMargins left="0.31496062992125984" right="0.70866141732283472" top="0.62992125984251968" bottom="0.74803149606299213" header="0.31496062992125984" footer="0.31496062992125984"/>
  <pageSetup paperSize="9" scale="33" orientation="portrait" horizontalDpi="1200" verticalDpi="1200" r:id="rId1"/>
  <headerFooter>
    <oddHeader>&amp;L&amp;G
&amp;C&amp;"Arial"&amp;8&amp;K000000 INTERNAL&amp;1#_x000D_&amp;"Calibri"&amp;11&amp;K000000&amp;"Arial,Negrita"&amp;12PLAN DE ACCION INSTITUCIONAL</oddHeader>
    <oddFooter>&amp;L&amp;G&amp;C&amp;N
IPB-A-1&amp;RDES-FM-05
V9</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3:AD39"/>
  <sheetViews>
    <sheetView showGridLines="0" view="pageBreakPreview" zoomScale="70" zoomScaleNormal="90" zoomScaleSheetLayoutView="70" zoomScalePageLayoutView="50" workbookViewId="0">
      <pane xSplit="1" ySplit="4" topLeftCell="B5" activePane="bottomRight" state="frozen"/>
      <selection pane="bottomRight" activeCell="A21" sqref="A21:XFD21"/>
      <selection pane="bottomLeft" activeCell="H6" sqref="H6:H8"/>
      <selection pane="topRight" activeCell="H6" sqref="H6:H8"/>
    </sheetView>
  </sheetViews>
  <sheetFormatPr defaultColWidth="15.42578125" defaultRowHeight="15"/>
  <cols>
    <col min="1" max="1" width="41" style="35" customWidth="1"/>
    <col min="2" max="3" width="18.85546875" style="35" customWidth="1"/>
    <col min="4" max="4" width="18.85546875" style="36" customWidth="1"/>
    <col min="5" max="15" width="18.85546875" style="35" customWidth="1"/>
    <col min="16" max="27" width="23.7109375" style="35" customWidth="1"/>
    <col min="28" max="28" width="23.7109375" style="36" customWidth="1"/>
    <col min="29" max="29" width="23.7109375" style="35" customWidth="1"/>
    <col min="30" max="42" width="15.42578125" style="35"/>
    <col min="43" max="43" width="14.42578125" style="35" customWidth="1"/>
    <col min="44" max="228" width="15.42578125" style="35"/>
    <col min="229" max="229" width="4.42578125" style="35" customWidth="1"/>
    <col min="230" max="230" width="18.42578125" style="35" customWidth="1"/>
    <col min="231" max="231" width="17.42578125" style="35" customWidth="1"/>
    <col min="232" max="232" width="6.42578125" style="35" customWidth="1"/>
    <col min="233" max="233" width="28.42578125" style="35" customWidth="1"/>
    <col min="234" max="234" width="20.42578125" style="35" customWidth="1"/>
    <col min="235" max="235" width="20.140625" style="35" customWidth="1"/>
    <col min="236" max="246" width="7.42578125" style="35" customWidth="1"/>
    <col min="247" max="484" width="15.42578125" style="35"/>
    <col min="485" max="485" width="4.42578125" style="35" customWidth="1"/>
    <col min="486" max="486" width="18.42578125" style="35" customWidth="1"/>
    <col min="487" max="487" width="17.42578125" style="35" customWidth="1"/>
    <col min="488" max="488" width="6.42578125" style="35" customWidth="1"/>
    <col min="489" max="489" width="28.42578125" style="35" customWidth="1"/>
    <col min="490" max="490" width="20.42578125" style="35" customWidth="1"/>
    <col min="491" max="491" width="20.140625" style="35" customWidth="1"/>
    <col min="492" max="502" width="7.42578125" style="35" customWidth="1"/>
    <col min="503" max="740" width="15.42578125" style="35"/>
    <col min="741" max="741" width="4.42578125" style="35" customWidth="1"/>
    <col min="742" max="742" width="18.42578125" style="35" customWidth="1"/>
    <col min="743" max="743" width="17.42578125" style="35" customWidth="1"/>
    <col min="744" max="744" width="6.42578125" style="35" customWidth="1"/>
    <col min="745" max="745" width="28.42578125" style="35" customWidth="1"/>
    <col min="746" max="746" width="20.42578125" style="35" customWidth="1"/>
    <col min="747" max="747" width="20.140625" style="35" customWidth="1"/>
    <col min="748" max="758" width="7.42578125" style="35" customWidth="1"/>
    <col min="759" max="996" width="15.42578125" style="35"/>
    <col min="997" max="997" width="4.42578125" style="35" customWidth="1"/>
    <col min="998" max="998" width="18.42578125" style="35" customWidth="1"/>
    <col min="999" max="999" width="17.42578125" style="35" customWidth="1"/>
    <col min="1000" max="1000" width="6.42578125" style="35" customWidth="1"/>
    <col min="1001" max="1001" width="28.42578125" style="35" customWidth="1"/>
    <col min="1002" max="1002" width="20.42578125" style="35" customWidth="1"/>
    <col min="1003" max="1003" width="20.140625" style="35" customWidth="1"/>
    <col min="1004" max="1014" width="7.42578125" style="35" customWidth="1"/>
    <col min="1015" max="1252" width="15.42578125" style="35"/>
    <col min="1253" max="1253" width="4.42578125" style="35" customWidth="1"/>
    <col min="1254" max="1254" width="18.42578125" style="35" customWidth="1"/>
    <col min="1255" max="1255" width="17.42578125" style="35" customWidth="1"/>
    <col min="1256" max="1256" width="6.42578125" style="35" customWidth="1"/>
    <col min="1257" max="1257" width="28.42578125" style="35" customWidth="1"/>
    <col min="1258" max="1258" width="20.42578125" style="35" customWidth="1"/>
    <col min="1259" max="1259" width="20.140625" style="35" customWidth="1"/>
    <col min="1260" max="1270" width="7.42578125" style="35" customWidth="1"/>
    <col min="1271" max="1508" width="15.42578125" style="35"/>
    <col min="1509" max="1509" width="4.42578125" style="35" customWidth="1"/>
    <col min="1510" max="1510" width="18.42578125" style="35" customWidth="1"/>
    <col min="1511" max="1511" width="17.42578125" style="35" customWidth="1"/>
    <col min="1512" max="1512" width="6.42578125" style="35" customWidth="1"/>
    <col min="1513" max="1513" width="28.42578125" style="35" customWidth="1"/>
    <col min="1514" max="1514" width="20.42578125" style="35" customWidth="1"/>
    <col min="1515" max="1515" width="20.140625" style="35" customWidth="1"/>
    <col min="1516" max="1526" width="7.42578125" style="35" customWidth="1"/>
    <col min="1527" max="1764" width="15.42578125" style="35"/>
    <col min="1765" max="1765" width="4.42578125" style="35" customWidth="1"/>
    <col min="1766" max="1766" width="18.42578125" style="35" customWidth="1"/>
    <col min="1767" max="1767" width="17.42578125" style="35" customWidth="1"/>
    <col min="1768" max="1768" width="6.42578125" style="35" customWidth="1"/>
    <col min="1769" max="1769" width="28.42578125" style="35" customWidth="1"/>
    <col min="1770" max="1770" width="20.42578125" style="35" customWidth="1"/>
    <col min="1771" max="1771" width="20.140625" style="35" customWidth="1"/>
    <col min="1772" max="1782" width="7.42578125" style="35" customWidth="1"/>
    <col min="1783" max="2020" width="15.42578125" style="35"/>
    <col min="2021" max="2021" width="4.42578125" style="35" customWidth="1"/>
    <col min="2022" max="2022" width="18.42578125" style="35" customWidth="1"/>
    <col min="2023" max="2023" width="17.42578125" style="35" customWidth="1"/>
    <col min="2024" max="2024" width="6.42578125" style="35" customWidth="1"/>
    <col min="2025" max="2025" width="28.42578125" style="35" customWidth="1"/>
    <col min="2026" max="2026" width="20.42578125" style="35" customWidth="1"/>
    <col min="2027" max="2027" width="20.140625" style="35" customWidth="1"/>
    <col min="2028" max="2038" width="7.42578125" style="35" customWidth="1"/>
    <col min="2039" max="2276" width="15.42578125" style="35"/>
    <col min="2277" max="2277" width="4.42578125" style="35" customWidth="1"/>
    <col min="2278" max="2278" width="18.42578125" style="35" customWidth="1"/>
    <col min="2279" max="2279" width="17.42578125" style="35" customWidth="1"/>
    <col min="2280" max="2280" width="6.42578125" style="35" customWidth="1"/>
    <col min="2281" max="2281" width="28.42578125" style="35" customWidth="1"/>
    <col min="2282" max="2282" width="20.42578125" style="35" customWidth="1"/>
    <col min="2283" max="2283" width="20.140625" style="35" customWidth="1"/>
    <col min="2284" max="2294" width="7.42578125" style="35" customWidth="1"/>
    <col min="2295" max="2532" width="15.42578125" style="35"/>
    <col min="2533" max="2533" width="4.42578125" style="35" customWidth="1"/>
    <col min="2534" max="2534" width="18.42578125" style="35" customWidth="1"/>
    <col min="2535" max="2535" width="17.42578125" style="35" customWidth="1"/>
    <col min="2536" max="2536" width="6.42578125" style="35" customWidth="1"/>
    <col min="2537" max="2537" width="28.42578125" style="35" customWidth="1"/>
    <col min="2538" max="2538" width="20.42578125" style="35" customWidth="1"/>
    <col min="2539" max="2539" width="20.140625" style="35" customWidth="1"/>
    <col min="2540" max="2550" width="7.42578125" style="35" customWidth="1"/>
    <col min="2551" max="2788" width="15.42578125" style="35"/>
    <col min="2789" max="2789" width="4.42578125" style="35" customWidth="1"/>
    <col min="2790" max="2790" width="18.42578125" style="35" customWidth="1"/>
    <col min="2791" max="2791" width="17.42578125" style="35" customWidth="1"/>
    <col min="2792" max="2792" width="6.42578125" style="35" customWidth="1"/>
    <col min="2793" max="2793" width="28.42578125" style="35" customWidth="1"/>
    <col min="2794" max="2794" width="20.42578125" style="35" customWidth="1"/>
    <col min="2795" max="2795" width="20.140625" style="35" customWidth="1"/>
    <col min="2796" max="2806" width="7.42578125" style="35" customWidth="1"/>
    <col min="2807" max="3044" width="15.42578125" style="35"/>
    <col min="3045" max="3045" width="4.42578125" style="35" customWidth="1"/>
    <col min="3046" max="3046" width="18.42578125" style="35" customWidth="1"/>
    <col min="3047" max="3047" width="17.42578125" style="35" customWidth="1"/>
    <col min="3048" max="3048" width="6.42578125" style="35" customWidth="1"/>
    <col min="3049" max="3049" width="28.42578125" style="35" customWidth="1"/>
    <col min="3050" max="3050" width="20.42578125" style="35" customWidth="1"/>
    <col min="3051" max="3051" width="20.140625" style="35" customWidth="1"/>
    <col min="3052" max="3062" width="7.42578125" style="35" customWidth="1"/>
    <col min="3063" max="3300" width="15.42578125" style="35"/>
    <col min="3301" max="3301" width="4.42578125" style="35" customWidth="1"/>
    <col min="3302" max="3302" width="18.42578125" style="35" customWidth="1"/>
    <col min="3303" max="3303" width="17.42578125" style="35" customWidth="1"/>
    <col min="3304" max="3304" width="6.42578125" style="35" customWidth="1"/>
    <col min="3305" max="3305" width="28.42578125" style="35" customWidth="1"/>
    <col min="3306" max="3306" width="20.42578125" style="35" customWidth="1"/>
    <col min="3307" max="3307" width="20.140625" style="35" customWidth="1"/>
    <col min="3308" max="3318" width="7.42578125" style="35" customWidth="1"/>
    <col min="3319" max="3556" width="15.42578125" style="35"/>
    <col min="3557" max="3557" width="4.42578125" style="35" customWidth="1"/>
    <col min="3558" max="3558" width="18.42578125" style="35" customWidth="1"/>
    <col min="3559" max="3559" width="17.42578125" style="35" customWidth="1"/>
    <col min="3560" max="3560" width="6.42578125" style="35" customWidth="1"/>
    <col min="3561" max="3561" width="28.42578125" style="35" customWidth="1"/>
    <col min="3562" max="3562" width="20.42578125" style="35" customWidth="1"/>
    <col min="3563" max="3563" width="20.140625" style="35" customWidth="1"/>
    <col min="3564" max="3574" width="7.42578125" style="35" customWidth="1"/>
    <col min="3575" max="3812" width="15.42578125" style="35"/>
    <col min="3813" max="3813" width="4.42578125" style="35" customWidth="1"/>
    <col min="3814" max="3814" width="18.42578125" style="35" customWidth="1"/>
    <col min="3815" max="3815" width="17.42578125" style="35" customWidth="1"/>
    <col min="3816" max="3816" width="6.42578125" style="35" customWidth="1"/>
    <col min="3817" max="3817" width="28.42578125" style="35" customWidth="1"/>
    <col min="3818" max="3818" width="20.42578125" style="35" customWidth="1"/>
    <col min="3819" max="3819" width="20.140625" style="35" customWidth="1"/>
    <col min="3820" max="3830" width="7.42578125" style="35" customWidth="1"/>
    <col min="3831" max="4068" width="15.42578125" style="35"/>
    <col min="4069" max="4069" width="4.42578125" style="35" customWidth="1"/>
    <col min="4070" max="4070" width="18.42578125" style="35" customWidth="1"/>
    <col min="4071" max="4071" width="17.42578125" style="35" customWidth="1"/>
    <col min="4072" max="4072" width="6.42578125" style="35" customWidth="1"/>
    <col min="4073" max="4073" width="28.42578125" style="35" customWidth="1"/>
    <col min="4074" max="4074" width="20.42578125" style="35" customWidth="1"/>
    <col min="4075" max="4075" width="20.140625" style="35" customWidth="1"/>
    <col min="4076" max="4086" width="7.42578125" style="35" customWidth="1"/>
    <col min="4087" max="4324" width="15.42578125" style="35"/>
    <col min="4325" max="4325" width="4.42578125" style="35" customWidth="1"/>
    <col min="4326" max="4326" width="18.42578125" style="35" customWidth="1"/>
    <col min="4327" max="4327" width="17.42578125" style="35" customWidth="1"/>
    <col min="4328" max="4328" width="6.42578125" style="35" customWidth="1"/>
    <col min="4329" max="4329" width="28.42578125" style="35" customWidth="1"/>
    <col min="4330" max="4330" width="20.42578125" style="35" customWidth="1"/>
    <col min="4331" max="4331" width="20.140625" style="35" customWidth="1"/>
    <col min="4332" max="4342" width="7.42578125" style="35" customWidth="1"/>
    <col min="4343" max="4580" width="15.42578125" style="35"/>
    <col min="4581" max="4581" width="4.42578125" style="35" customWidth="1"/>
    <col min="4582" max="4582" width="18.42578125" style="35" customWidth="1"/>
    <col min="4583" max="4583" width="17.42578125" style="35" customWidth="1"/>
    <col min="4584" max="4584" width="6.42578125" style="35" customWidth="1"/>
    <col min="4585" max="4585" width="28.42578125" style="35" customWidth="1"/>
    <col min="4586" max="4586" width="20.42578125" style="35" customWidth="1"/>
    <col min="4587" max="4587" width="20.140625" style="35" customWidth="1"/>
    <col min="4588" max="4598" width="7.42578125" style="35" customWidth="1"/>
    <col min="4599" max="4836" width="15.42578125" style="35"/>
    <col min="4837" max="4837" width="4.42578125" style="35" customWidth="1"/>
    <col min="4838" max="4838" width="18.42578125" style="35" customWidth="1"/>
    <col min="4839" max="4839" width="17.42578125" style="35" customWidth="1"/>
    <col min="4840" max="4840" width="6.42578125" style="35" customWidth="1"/>
    <col min="4841" max="4841" width="28.42578125" style="35" customWidth="1"/>
    <col min="4842" max="4842" width="20.42578125" style="35" customWidth="1"/>
    <col min="4843" max="4843" width="20.140625" style="35" customWidth="1"/>
    <col min="4844" max="4854" width="7.42578125" style="35" customWidth="1"/>
    <col min="4855" max="5092" width="15.42578125" style="35"/>
    <col min="5093" max="5093" width="4.42578125" style="35" customWidth="1"/>
    <col min="5094" max="5094" width="18.42578125" style="35" customWidth="1"/>
    <col min="5095" max="5095" width="17.42578125" style="35" customWidth="1"/>
    <col min="5096" max="5096" width="6.42578125" style="35" customWidth="1"/>
    <col min="5097" max="5097" width="28.42578125" style="35" customWidth="1"/>
    <col min="5098" max="5098" width="20.42578125" style="35" customWidth="1"/>
    <col min="5099" max="5099" width="20.140625" style="35" customWidth="1"/>
    <col min="5100" max="5110" width="7.42578125" style="35" customWidth="1"/>
    <col min="5111" max="5348" width="15.42578125" style="35"/>
    <col min="5349" max="5349" width="4.42578125" style="35" customWidth="1"/>
    <col min="5350" max="5350" width="18.42578125" style="35" customWidth="1"/>
    <col min="5351" max="5351" width="17.42578125" style="35" customWidth="1"/>
    <col min="5352" max="5352" width="6.42578125" style="35" customWidth="1"/>
    <col min="5353" max="5353" width="28.42578125" style="35" customWidth="1"/>
    <col min="5354" max="5354" width="20.42578125" style="35" customWidth="1"/>
    <col min="5355" max="5355" width="20.140625" style="35" customWidth="1"/>
    <col min="5356" max="5366" width="7.42578125" style="35" customWidth="1"/>
    <col min="5367" max="5604" width="15.42578125" style="35"/>
    <col min="5605" max="5605" width="4.42578125" style="35" customWidth="1"/>
    <col min="5606" max="5606" width="18.42578125" style="35" customWidth="1"/>
    <col min="5607" max="5607" width="17.42578125" style="35" customWidth="1"/>
    <col min="5608" max="5608" width="6.42578125" style="35" customWidth="1"/>
    <col min="5609" max="5609" width="28.42578125" style="35" customWidth="1"/>
    <col min="5610" max="5610" width="20.42578125" style="35" customWidth="1"/>
    <col min="5611" max="5611" width="20.140625" style="35" customWidth="1"/>
    <col min="5612" max="5622" width="7.42578125" style="35" customWidth="1"/>
    <col min="5623" max="5860" width="15.42578125" style="35"/>
    <col min="5861" max="5861" width="4.42578125" style="35" customWidth="1"/>
    <col min="5862" max="5862" width="18.42578125" style="35" customWidth="1"/>
    <col min="5863" max="5863" width="17.42578125" style="35" customWidth="1"/>
    <col min="5864" max="5864" width="6.42578125" style="35" customWidth="1"/>
    <col min="5865" max="5865" width="28.42578125" style="35" customWidth="1"/>
    <col min="5866" max="5866" width="20.42578125" style="35" customWidth="1"/>
    <col min="5867" max="5867" width="20.140625" style="35" customWidth="1"/>
    <col min="5868" max="5878" width="7.42578125" style="35" customWidth="1"/>
    <col min="5879" max="6116" width="15.42578125" style="35"/>
    <col min="6117" max="6117" width="4.42578125" style="35" customWidth="1"/>
    <col min="6118" max="6118" width="18.42578125" style="35" customWidth="1"/>
    <col min="6119" max="6119" width="17.42578125" style="35" customWidth="1"/>
    <col min="6120" max="6120" width="6.42578125" style="35" customWidth="1"/>
    <col min="6121" max="6121" width="28.42578125" style="35" customWidth="1"/>
    <col min="6122" max="6122" width="20.42578125" style="35" customWidth="1"/>
    <col min="6123" max="6123" width="20.140625" style="35" customWidth="1"/>
    <col min="6124" max="6134" width="7.42578125" style="35" customWidth="1"/>
    <col min="6135" max="6372" width="15.42578125" style="35"/>
    <col min="6373" max="6373" width="4.42578125" style="35" customWidth="1"/>
    <col min="6374" max="6374" width="18.42578125" style="35" customWidth="1"/>
    <col min="6375" max="6375" width="17.42578125" style="35" customWidth="1"/>
    <col min="6376" max="6376" width="6.42578125" style="35" customWidth="1"/>
    <col min="6377" max="6377" width="28.42578125" style="35" customWidth="1"/>
    <col min="6378" max="6378" width="20.42578125" style="35" customWidth="1"/>
    <col min="6379" max="6379" width="20.140625" style="35" customWidth="1"/>
    <col min="6380" max="6390" width="7.42578125" style="35" customWidth="1"/>
    <col min="6391" max="6628" width="15.42578125" style="35"/>
    <col min="6629" max="6629" width="4.42578125" style="35" customWidth="1"/>
    <col min="6630" max="6630" width="18.42578125" style="35" customWidth="1"/>
    <col min="6631" max="6631" width="17.42578125" style="35" customWidth="1"/>
    <col min="6632" max="6632" width="6.42578125" style="35" customWidth="1"/>
    <col min="6633" max="6633" width="28.42578125" style="35" customWidth="1"/>
    <col min="6634" max="6634" width="20.42578125" style="35" customWidth="1"/>
    <col min="6635" max="6635" width="20.140625" style="35" customWidth="1"/>
    <col min="6636" max="6646" width="7.42578125" style="35" customWidth="1"/>
    <col min="6647" max="6884" width="15.42578125" style="35"/>
    <col min="6885" max="6885" width="4.42578125" style="35" customWidth="1"/>
    <col min="6886" max="6886" width="18.42578125" style="35" customWidth="1"/>
    <col min="6887" max="6887" width="17.42578125" style="35" customWidth="1"/>
    <col min="6888" max="6888" width="6.42578125" style="35" customWidth="1"/>
    <col min="6889" max="6889" width="28.42578125" style="35" customWidth="1"/>
    <col min="6890" max="6890" width="20.42578125" style="35" customWidth="1"/>
    <col min="6891" max="6891" width="20.140625" style="35" customWidth="1"/>
    <col min="6892" max="6902" width="7.42578125" style="35" customWidth="1"/>
    <col min="6903" max="7140" width="15.42578125" style="35"/>
    <col min="7141" max="7141" width="4.42578125" style="35" customWidth="1"/>
    <col min="7142" max="7142" width="18.42578125" style="35" customWidth="1"/>
    <col min="7143" max="7143" width="17.42578125" style="35" customWidth="1"/>
    <col min="7144" max="7144" width="6.42578125" style="35" customWidth="1"/>
    <col min="7145" max="7145" width="28.42578125" style="35" customWidth="1"/>
    <col min="7146" max="7146" width="20.42578125" style="35" customWidth="1"/>
    <col min="7147" max="7147" width="20.140625" style="35" customWidth="1"/>
    <col min="7148" max="7158" width="7.42578125" style="35" customWidth="1"/>
    <col min="7159" max="7396" width="15.42578125" style="35"/>
    <col min="7397" max="7397" width="4.42578125" style="35" customWidth="1"/>
    <col min="7398" max="7398" width="18.42578125" style="35" customWidth="1"/>
    <col min="7399" max="7399" width="17.42578125" style="35" customWidth="1"/>
    <col min="7400" max="7400" width="6.42578125" style="35" customWidth="1"/>
    <col min="7401" max="7401" width="28.42578125" style="35" customWidth="1"/>
    <col min="7402" max="7402" width="20.42578125" style="35" customWidth="1"/>
    <col min="7403" max="7403" width="20.140625" style="35" customWidth="1"/>
    <col min="7404" max="7414" width="7.42578125" style="35" customWidth="1"/>
    <col min="7415" max="7652" width="15.42578125" style="35"/>
    <col min="7653" max="7653" width="4.42578125" style="35" customWidth="1"/>
    <col min="7654" max="7654" width="18.42578125" style="35" customWidth="1"/>
    <col min="7655" max="7655" width="17.42578125" style="35" customWidth="1"/>
    <col min="7656" max="7656" width="6.42578125" style="35" customWidth="1"/>
    <col min="7657" max="7657" width="28.42578125" style="35" customWidth="1"/>
    <col min="7658" max="7658" width="20.42578125" style="35" customWidth="1"/>
    <col min="7659" max="7659" width="20.140625" style="35" customWidth="1"/>
    <col min="7660" max="7670" width="7.42578125" style="35" customWidth="1"/>
    <col min="7671" max="7908" width="15.42578125" style="35"/>
    <col min="7909" max="7909" width="4.42578125" style="35" customWidth="1"/>
    <col min="7910" max="7910" width="18.42578125" style="35" customWidth="1"/>
    <col min="7911" max="7911" width="17.42578125" style="35" customWidth="1"/>
    <col min="7912" max="7912" width="6.42578125" style="35" customWidth="1"/>
    <col min="7913" max="7913" width="28.42578125" style="35" customWidth="1"/>
    <col min="7914" max="7914" width="20.42578125" style="35" customWidth="1"/>
    <col min="7915" max="7915" width="20.140625" style="35" customWidth="1"/>
    <col min="7916" max="7926" width="7.42578125" style="35" customWidth="1"/>
    <col min="7927" max="8164" width="15.42578125" style="35"/>
    <col min="8165" max="8165" width="4.42578125" style="35" customWidth="1"/>
    <col min="8166" max="8166" width="18.42578125" style="35" customWidth="1"/>
    <col min="8167" max="8167" width="17.42578125" style="35" customWidth="1"/>
    <col min="8168" max="8168" width="6.42578125" style="35" customWidth="1"/>
    <col min="8169" max="8169" width="28.42578125" style="35" customWidth="1"/>
    <col min="8170" max="8170" width="20.42578125" style="35" customWidth="1"/>
    <col min="8171" max="8171" width="20.140625" style="35" customWidth="1"/>
    <col min="8172" max="8182" width="7.42578125" style="35" customWidth="1"/>
    <col min="8183" max="8420" width="15.42578125" style="35"/>
    <col min="8421" max="8421" width="4.42578125" style="35" customWidth="1"/>
    <col min="8422" max="8422" width="18.42578125" style="35" customWidth="1"/>
    <col min="8423" max="8423" width="17.42578125" style="35" customWidth="1"/>
    <col min="8424" max="8424" width="6.42578125" style="35" customWidth="1"/>
    <col min="8425" max="8425" width="28.42578125" style="35" customWidth="1"/>
    <col min="8426" max="8426" width="20.42578125" style="35" customWidth="1"/>
    <col min="8427" max="8427" width="20.140625" style="35" customWidth="1"/>
    <col min="8428" max="8438" width="7.42578125" style="35" customWidth="1"/>
    <col min="8439" max="8676" width="15.42578125" style="35"/>
    <col min="8677" max="8677" width="4.42578125" style="35" customWidth="1"/>
    <col min="8678" max="8678" width="18.42578125" style="35" customWidth="1"/>
    <col min="8679" max="8679" width="17.42578125" style="35" customWidth="1"/>
    <col min="8680" max="8680" width="6.42578125" style="35" customWidth="1"/>
    <col min="8681" max="8681" width="28.42578125" style="35" customWidth="1"/>
    <col min="8682" max="8682" width="20.42578125" style="35" customWidth="1"/>
    <col min="8683" max="8683" width="20.140625" style="35" customWidth="1"/>
    <col min="8684" max="8694" width="7.42578125" style="35" customWidth="1"/>
    <col min="8695" max="8932" width="15.42578125" style="35"/>
    <col min="8933" max="8933" width="4.42578125" style="35" customWidth="1"/>
    <col min="8934" max="8934" width="18.42578125" style="35" customWidth="1"/>
    <col min="8935" max="8935" width="17.42578125" style="35" customWidth="1"/>
    <col min="8936" max="8936" width="6.42578125" style="35" customWidth="1"/>
    <col min="8937" max="8937" width="28.42578125" style="35" customWidth="1"/>
    <col min="8938" max="8938" width="20.42578125" style="35" customWidth="1"/>
    <col min="8939" max="8939" width="20.140625" style="35" customWidth="1"/>
    <col min="8940" max="8950" width="7.42578125" style="35" customWidth="1"/>
    <col min="8951" max="9188" width="15.42578125" style="35"/>
    <col min="9189" max="9189" width="4.42578125" style="35" customWidth="1"/>
    <col min="9190" max="9190" width="18.42578125" style="35" customWidth="1"/>
    <col min="9191" max="9191" width="17.42578125" style="35" customWidth="1"/>
    <col min="9192" max="9192" width="6.42578125" style="35" customWidth="1"/>
    <col min="9193" max="9193" width="28.42578125" style="35" customWidth="1"/>
    <col min="9194" max="9194" width="20.42578125" style="35" customWidth="1"/>
    <col min="9195" max="9195" width="20.140625" style="35" customWidth="1"/>
    <col min="9196" max="9206" width="7.42578125" style="35" customWidth="1"/>
    <col min="9207" max="9444" width="15.42578125" style="35"/>
    <col min="9445" max="9445" width="4.42578125" style="35" customWidth="1"/>
    <col min="9446" max="9446" width="18.42578125" style="35" customWidth="1"/>
    <col min="9447" max="9447" width="17.42578125" style="35" customWidth="1"/>
    <col min="9448" max="9448" width="6.42578125" style="35" customWidth="1"/>
    <col min="9449" max="9449" width="28.42578125" style="35" customWidth="1"/>
    <col min="9450" max="9450" width="20.42578125" style="35" customWidth="1"/>
    <col min="9451" max="9451" width="20.140625" style="35" customWidth="1"/>
    <col min="9452" max="9462" width="7.42578125" style="35" customWidth="1"/>
    <col min="9463" max="9700" width="15.42578125" style="35"/>
    <col min="9701" max="9701" width="4.42578125" style="35" customWidth="1"/>
    <col min="9702" max="9702" width="18.42578125" style="35" customWidth="1"/>
    <col min="9703" max="9703" width="17.42578125" style="35" customWidth="1"/>
    <col min="9704" max="9704" width="6.42578125" style="35" customWidth="1"/>
    <col min="9705" max="9705" width="28.42578125" style="35" customWidth="1"/>
    <col min="9706" max="9706" width="20.42578125" style="35" customWidth="1"/>
    <col min="9707" max="9707" width="20.140625" style="35" customWidth="1"/>
    <col min="9708" max="9718" width="7.42578125" style="35" customWidth="1"/>
    <col min="9719" max="9956" width="15.42578125" style="35"/>
    <col min="9957" max="9957" width="4.42578125" style="35" customWidth="1"/>
    <col min="9958" max="9958" width="18.42578125" style="35" customWidth="1"/>
    <col min="9959" max="9959" width="17.42578125" style="35" customWidth="1"/>
    <col min="9960" max="9960" width="6.42578125" style="35" customWidth="1"/>
    <col min="9961" max="9961" width="28.42578125" style="35" customWidth="1"/>
    <col min="9962" max="9962" width="20.42578125" style="35" customWidth="1"/>
    <col min="9963" max="9963" width="20.140625" style="35" customWidth="1"/>
    <col min="9964" max="9974" width="7.42578125" style="35" customWidth="1"/>
    <col min="9975" max="10212" width="15.42578125" style="35"/>
    <col min="10213" max="10213" width="4.42578125" style="35" customWidth="1"/>
    <col min="10214" max="10214" width="18.42578125" style="35" customWidth="1"/>
    <col min="10215" max="10215" width="17.42578125" style="35" customWidth="1"/>
    <col min="10216" max="10216" width="6.42578125" style="35" customWidth="1"/>
    <col min="10217" max="10217" width="28.42578125" style="35" customWidth="1"/>
    <col min="10218" max="10218" width="20.42578125" style="35" customWidth="1"/>
    <col min="10219" max="10219" width="20.140625" style="35" customWidth="1"/>
    <col min="10220" max="10230" width="7.42578125" style="35" customWidth="1"/>
    <col min="10231" max="10468" width="15.42578125" style="35"/>
    <col min="10469" max="10469" width="4.42578125" style="35" customWidth="1"/>
    <col min="10470" max="10470" width="18.42578125" style="35" customWidth="1"/>
    <col min="10471" max="10471" width="17.42578125" style="35" customWidth="1"/>
    <col min="10472" max="10472" width="6.42578125" style="35" customWidth="1"/>
    <col min="10473" max="10473" width="28.42578125" style="35" customWidth="1"/>
    <col min="10474" max="10474" width="20.42578125" style="35" customWidth="1"/>
    <col min="10475" max="10475" width="20.140625" style="35" customWidth="1"/>
    <col min="10476" max="10486" width="7.42578125" style="35" customWidth="1"/>
    <col min="10487" max="10724" width="15.42578125" style="35"/>
    <col min="10725" max="10725" width="4.42578125" style="35" customWidth="1"/>
    <col min="10726" max="10726" width="18.42578125" style="35" customWidth="1"/>
    <col min="10727" max="10727" width="17.42578125" style="35" customWidth="1"/>
    <col min="10728" max="10728" width="6.42578125" style="35" customWidth="1"/>
    <col min="10729" max="10729" width="28.42578125" style="35" customWidth="1"/>
    <col min="10730" max="10730" width="20.42578125" style="35" customWidth="1"/>
    <col min="10731" max="10731" width="20.140625" style="35" customWidth="1"/>
    <col min="10732" max="10742" width="7.42578125" style="35" customWidth="1"/>
    <col min="10743" max="10980" width="15.42578125" style="35"/>
    <col min="10981" max="10981" width="4.42578125" style="35" customWidth="1"/>
    <col min="10982" max="10982" width="18.42578125" style="35" customWidth="1"/>
    <col min="10983" max="10983" width="17.42578125" style="35" customWidth="1"/>
    <col min="10984" max="10984" width="6.42578125" style="35" customWidth="1"/>
    <col min="10985" max="10985" width="28.42578125" style="35" customWidth="1"/>
    <col min="10986" max="10986" width="20.42578125" style="35" customWidth="1"/>
    <col min="10987" max="10987" width="20.140625" style="35" customWidth="1"/>
    <col min="10988" max="10998" width="7.42578125" style="35" customWidth="1"/>
    <col min="10999" max="11236" width="15.42578125" style="35"/>
    <col min="11237" max="11237" width="4.42578125" style="35" customWidth="1"/>
    <col min="11238" max="11238" width="18.42578125" style="35" customWidth="1"/>
    <col min="11239" max="11239" width="17.42578125" style="35" customWidth="1"/>
    <col min="11240" max="11240" width="6.42578125" style="35" customWidth="1"/>
    <col min="11241" max="11241" width="28.42578125" style="35" customWidth="1"/>
    <col min="11242" max="11242" width="20.42578125" style="35" customWidth="1"/>
    <col min="11243" max="11243" width="20.140625" style="35" customWidth="1"/>
    <col min="11244" max="11254" width="7.42578125" style="35" customWidth="1"/>
    <col min="11255" max="11492" width="15.42578125" style="35"/>
    <col min="11493" max="11493" width="4.42578125" style="35" customWidth="1"/>
    <col min="11494" max="11494" width="18.42578125" style="35" customWidth="1"/>
    <col min="11495" max="11495" width="17.42578125" style="35" customWidth="1"/>
    <col min="11496" max="11496" width="6.42578125" style="35" customWidth="1"/>
    <col min="11497" max="11497" width="28.42578125" style="35" customWidth="1"/>
    <col min="11498" max="11498" width="20.42578125" style="35" customWidth="1"/>
    <col min="11499" max="11499" width="20.140625" style="35" customWidth="1"/>
    <col min="11500" max="11510" width="7.42578125" style="35" customWidth="1"/>
    <col min="11511" max="11748" width="15.42578125" style="35"/>
    <col min="11749" max="11749" width="4.42578125" style="35" customWidth="1"/>
    <col min="11750" max="11750" width="18.42578125" style="35" customWidth="1"/>
    <col min="11751" max="11751" width="17.42578125" style="35" customWidth="1"/>
    <col min="11752" max="11752" width="6.42578125" style="35" customWidth="1"/>
    <col min="11753" max="11753" width="28.42578125" style="35" customWidth="1"/>
    <col min="11754" max="11754" width="20.42578125" style="35" customWidth="1"/>
    <col min="11755" max="11755" width="20.140625" style="35" customWidth="1"/>
    <col min="11756" max="11766" width="7.42578125" style="35" customWidth="1"/>
    <col min="11767" max="12004" width="15.42578125" style="35"/>
    <col min="12005" max="12005" width="4.42578125" style="35" customWidth="1"/>
    <col min="12006" max="12006" width="18.42578125" style="35" customWidth="1"/>
    <col min="12007" max="12007" width="17.42578125" style="35" customWidth="1"/>
    <col min="12008" max="12008" width="6.42578125" style="35" customWidth="1"/>
    <col min="12009" max="12009" width="28.42578125" style="35" customWidth="1"/>
    <col min="12010" max="12010" width="20.42578125" style="35" customWidth="1"/>
    <col min="12011" max="12011" width="20.140625" style="35" customWidth="1"/>
    <col min="12012" max="12022" width="7.42578125" style="35" customWidth="1"/>
    <col min="12023" max="12260" width="15.42578125" style="35"/>
    <col min="12261" max="12261" width="4.42578125" style="35" customWidth="1"/>
    <col min="12262" max="12262" width="18.42578125" style="35" customWidth="1"/>
    <col min="12263" max="12263" width="17.42578125" style="35" customWidth="1"/>
    <col min="12264" max="12264" width="6.42578125" style="35" customWidth="1"/>
    <col min="12265" max="12265" width="28.42578125" style="35" customWidth="1"/>
    <col min="12266" max="12266" width="20.42578125" style="35" customWidth="1"/>
    <col min="12267" max="12267" width="20.140625" style="35" customWidth="1"/>
    <col min="12268" max="12278" width="7.42578125" style="35" customWidth="1"/>
    <col min="12279" max="12516" width="15.42578125" style="35"/>
    <col min="12517" max="12517" width="4.42578125" style="35" customWidth="1"/>
    <col min="12518" max="12518" width="18.42578125" style="35" customWidth="1"/>
    <col min="12519" max="12519" width="17.42578125" style="35" customWidth="1"/>
    <col min="12520" max="12520" width="6.42578125" style="35" customWidth="1"/>
    <col min="12521" max="12521" width="28.42578125" style="35" customWidth="1"/>
    <col min="12522" max="12522" width="20.42578125" style="35" customWidth="1"/>
    <col min="12523" max="12523" width="20.140625" style="35" customWidth="1"/>
    <col min="12524" max="12534" width="7.42578125" style="35" customWidth="1"/>
    <col min="12535" max="12772" width="15.42578125" style="35"/>
    <col min="12773" max="12773" width="4.42578125" style="35" customWidth="1"/>
    <col min="12774" max="12774" width="18.42578125" style="35" customWidth="1"/>
    <col min="12775" max="12775" width="17.42578125" style="35" customWidth="1"/>
    <col min="12776" max="12776" width="6.42578125" style="35" customWidth="1"/>
    <col min="12777" max="12777" width="28.42578125" style="35" customWidth="1"/>
    <col min="12778" max="12778" width="20.42578125" style="35" customWidth="1"/>
    <col min="12779" max="12779" width="20.140625" style="35" customWidth="1"/>
    <col min="12780" max="12790" width="7.42578125" style="35" customWidth="1"/>
    <col min="12791" max="13028" width="15.42578125" style="35"/>
    <col min="13029" max="13029" width="4.42578125" style="35" customWidth="1"/>
    <col min="13030" max="13030" width="18.42578125" style="35" customWidth="1"/>
    <col min="13031" max="13031" width="17.42578125" style="35" customWidth="1"/>
    <col min="13032" max="13032" width="6.42578125" style="35" customWidth="1"/>
    <col min="13033" max="13033" width="28.42578125" style="35" customWidth="1"/>
    <col min="13034" max="13034" width="20.42578125" style="35" customWidth="1"/>
    <col min="13035" max="13035" width="20.140625" style="35" customWidth="1"/>
    <col min="13036" max="13046" width="7.42578125" style="35" customWidth="1"/>
    <col min="13047" max="13284" width="15.42578125" style="35"/>
    <col min="13285" max="13285" width="4.42578125" style="35" customWidth="1"/>
    <col min="13286" max="13286" width="18.42578125" style="35" customWidth="1"/>
    <col min="13287" max="13287" width="17.42578125" style="35" customWidth="1"/>
    <col min="13288" max="13288" width="6.42578125" style="35" customWidth="1"/>
    <col min="13289" max="13289" width="28.42578125" style="35" customWidth="1"/>
    <col min="13290" max="13290" width="20.42578125" style="35" customWidth="1"/>
    <col min="13291" max="13291" width="20.140625" style="35" customWidth="1"/>
    <col min="13292" max="13302" width="7.42578125" style="35" customWidth="1"/>
    <col min="13303" max="13540" width="15.42578125" style="35"/>
    <col min="13541" max="13541" width="4.42578125" style="35" customWidth="1"/>
    <col min="13542" max="13542" width="18.42578125" style="35" customWidth="1"/>
    <col min="13543" max="13543" width="17.42578125" style="35" customWidth="1"/>
    <col min="13544" max="13544" width="6.42578125" style="35" customWidth="1"/>
    <col min="13545" max="13545" width="28.42578125" style="35" customWidth="1"/>
    <col min="13546" max="13546" width="20.42578125" style="35" customWidth="1"/>
    <col min="13547" max="13547" width="20.140625" style="35" customWidth="1"/>
    <col min="13548" max="13558" width="7.42578125" style="35" customWidth="1"/>
    <col min="13559" max="13796" width="15.42578125" style="35"/>
    <col min="13797" max="13797" width="4.42578125" style="35" customWidth="1"/>
    <col min="13798" max="13798" width="18.42578125" style="35" customWidth="1"/>
    <col min="13799" max="13799" width="17.42578125" style="35" customWidth="1"/>
    <col min="13800" max="13800" width="6.42578125" style="35" customWidth="1"/>
    <col min="13801" max="13801" width="28.42578125" style="35" customWidth="1"/>
    <col min="13802" max="13802" width="20.42578125" style="35" customWidth="1"/>
    <col min="13803" max="13803" width="20.140625" style="35" customWidth="1"/>
    <col min="13804" max="13814" width="7.42578125" style="35" customWidth="1"/>
    <col min="13815" max="14052" width="15.42578125" style="35"/>
    <col min="14053" max="14053" width="4.42578125" style="35" customWidth="1"/>
    <col min="14054" max="14054" width="18.42578125" style="35" customWidth="1"/>
    <col min="14055" max="14055" width="17.42578125" style="35" customWidth="1"/>
    <col min="14056" max="14056" width="6.42578125" style="35" customWidth="1"/>
    <col min="14057" max="14057" width="28.42578125" style="35" customWidth="1"/>
    <col min="14058" max="14058" width="20.42578125" style="35" customWidth="1"/>
    <col min="14059" max="14059" width="20.140625" style="35" customWidth="1"/>
    <col min="14060" max="14070" width="7.42578125" style="35" customWidth="1"/>
    <col min="14071" max="14308" width="15.42578125" style="35"/>
    <col min="14309" max="14309" width="4.42578125" style="35" customWidth="1"/>
    <col min="14310" max="14310" width="18.42578125" style="35" customWidth="1"/>
    <col min="14311" max="14311" width="17.42578125" style="35" customWidth="1"/>
    <col min="14312" max="14312" width="6.42578125" style="35" customWidth="1"/>
    <col min="14313" max="14313" width="28.42578125" style="35" customWidth="1"/>
    <col min="14314" max="14314" width="20.42578125" style="35" customWidth="1"/>
    <col min="14315" max="14315" width="20.140625" style="35" customWidth="1"/>
    <col min="14316" max="14326" width="7.42578125" style="35" customWidth="1"/>
    <col min="14327" max="14564" width="15.42578125" style="35"/>
    <col min="14565" max="14565" width="4.42578125" style="35" customWidth="1"/>
    <col min="14566" max="14566" width="18.42578125" style="35" customWidth="1"/>
    <col min="14567" max="14567" width="17.42578125" style="35" customWidth="1"/>
    <col min="14568" max="14568" width="6.42578125" style="35" customWidth="1"/>
    <col min="14569" max="14569" width="28.42578125" style="35" customWidth="1"/>
    <col min="14570" max="14570" width="20.42578125" style="35" customWidth="1"/>
    <col min="14571" max="14571" width="20.140625" style="35" customWidth="1"/>
    <col min="14572" max="14582" width="7.42578125" style="35" customWidth="1"/>
    <col min="14583" max="14820" width="15.42578125" style="35"/>
    <col min="14821" max="14821" width="4.42578125" style="35" customWidth="1"/>
    <col min="14822" max="14822" width="18.42578125" style="35" customWidth="1"/>
    <col min="14823" max="14823" width="17.42578125" style="35" customWidth="1"/>
    <col min="14824" max="14824" width="6.42578125" style="35" customWidth="1"/>
    <col min="14825" max="14825" width="28.42578125" style="35" customWidth="1"/>
    <col min="14826" max="14826" width="20.42578125" style="35" customWidth="1"/>
    <col min="14827" max="14827" width="20.140625" style="35" customWidth="1"/>
    <col min="14828" max="14838" width="7.42578125" style="35" customWidth="1"/>
    <col min="14839" max="15076" width="15.42578125" style="35"/>
    <col min="15077" max="15077" width="4.42578125" style="35" customWidth="1"/>
    <col min="15078" max="15078" width="18.42578125" style="35" customWidth="1"/>
    <col min="15079" max="15079" width="17.42578125" style="35" customWidth="1"/>
    <col min="15080" max="15080" width="6.42578125" style="35" customWidth="1"/>
    <col min="15081" max="15081" width="28.42578125" style="35" customWidth="1"/>
    <col min="15082" max="15082" width="20.42578125" style="35" customWidth="1"/>
    <col min="15083" max="15083" width="20.140625" style="35" customWidth="1"/>
    <col min="15084" max="15094" width="7.42578125" style="35" customWidth="1"/>
    <col min="15095" max="15332" width="15.42578125" style="35"/>
    <col min="15333" max="15333" width="4.42578125" style="35" customWidth="1"/>
    <col min="15334" max="15334" width="18.42578125" style="35" customWidth="1"/>
    <col min="15335" max="15335" width="17.42578125" style="35" customWidth="1"/>
    <col min="15336" max="15336" width="6.42578125" style="35" customWidth="1"/>
    <col min="15337" max="15337" width="28.42578125" style="35" customWidth="1"/>
    <col min="15338" max="15338" width="20.42578125" style="35" customWidth="1"/>
    <col min="15339" max="15339" width="20.140625" style="35" customWidth="1"/>
    <col min="15340" max="15350" width="7.42578125" style="35" customWidth="1"/>
    <col min="15351" max="15588" width="15.42578125" style="35"/>
    <col min="15589" max="15589" width="4.42578125" style="35" customWidth="1"/>
    <col min="15590" max="15590" width="18.42578125" style="35" customWidth="1"/>
    <col min="15591" max="15591" width="17.42578125" style="35" customWidth="1"/>
    <col min="15592" max="15592" width="6.42578125" style="35" customWidth="1"/>
    <col min="15593" max="15593" width="28.42578125" style="35" customWidth="1"/>
    <col min="15594" max="15594" width="20.42578125" style="35" customWidth="1"/>
    <col min="15595" max="15595" width="20.140625" style="35" customWidth="1"/>
    <col min="15596" max="15606" width="7.42578125" style="35" customWidth="1"/>
    <col min="15607" max="15844" width="15.42578125" style="35"/>
    <col min="15845" max="15845" width="4.42578125" style="35" customWidth="1"/>
    <col min="15846" max="15846" width="18.42578125" style="35" customWidth="1"/>
    <col min="15847" max="15847" width="17.42578125" style="35" customWidth="1"/>
    <col min="15848" max="15848" width="6.42578125" style="35" customWidth="1"/>
    <col min="15849" max="15849" width="28.42578125" style="35" customWidth="1"/>
    <col min="15850" max="15850" width="20.42578125" style="35" customWidth="1"/>
    <col min="15851" max="15851" width="20.140625" style="35" customWidth="1"/>
    <col min="15852" max="15862" width="7.42578125" style="35" customWidth="1"/>
    <col min="15863" max="16100" width="15.42578125" style="35"/>
    <col min="16101" max="16101" width="4.42578125" style="35" customWidth="1"/>
    <col min="16102" max="16102" width="18.42578125" style="35" customWidth="1"/>
    <col min="16103" max="16103" width="17.42578125" style="35" customWidth="1"/>
    <col min="16104" max="16104" width="6.42578125" style="35" customWidth="1"/>
    <col min="16105" max="16105" width="28.42578125" style="35" customWidth="1"/>
    <col min="16106" max="16106" width="20.42578125" style="35" customWidth="1"/>
    <col min="16107" max="16107" width="20.140625" style="35" customWidth="1"/>
    <col min="16108" max="16118" width="7.42578125" style="35" customWidth="1"/>
    <col min="16119" max="16384" width="15.42578125" style="35"/>
  </cols>
  <sheetData>
    <row r="3" spans="1:29" ht="33" customHeight="1" thickBot="1"/>
    <row r="4" spans="1:29" ht="81.75" customHeight="1">
      <c r="A4" s="37" t="s">
        <v>0</v>
      </c>
      <c r="B4" s="38" t="s">
        <v>1</v>
      </c>
      <c r="C4" s="38" t="s">
        <v>2</v>
      </c>
      <c r="D4" s="39" t="s">
        <v>3</v>
      </c>
      <c r="E4" s="40" t="s">
        <v>4</v>
      </c>
      <c r="F4" s="41" t="s">
        <v>5</v>
      </c>
      <c r="G4" s="42" t="s">
        <v>6</v>
      </c>
      <c r="H4" s="39" t="s">
        <v>7</v>
      </c>
      <c r="I4" s="40" t="s">
        <v>8</v>
      </c>
      <c r="J4" s="41" t="s">
        <v>9</v>
      </c>
      <c r="K4" s="42" t="s">
        <v>10</v>
      </c>
      <c r="L4" s="40" t="s">
        <v>11</v>
      </c>
      <c r="M4" s="40" t="s">
        <v>12</v>
      </c>
      <c r="N4" s="41" t="s">
        <v>13</v>
      </c>
      <c r="O4" s="42" t="s">
        <v>14</v>
      </c>
      <c r="P4" s="39" t="s">
        <v>15</v>
      </c>
      <c r="Q4" s="40" t="s">
        <v>16</v>
      </c>
      <c r="R4" s="41" t="s">
        <v>17</v>
      </c>
      <c r="S4" s="42" t="s">
        <v>18</v>
      </c>
      <c r="T4" s="39" t="s">
        <v>19</v>
      </c>
      <c r="U4" s="40" t="s">
        <v>20</v>
      </c>
      <c r="V4" s="41" t="s">
        <v>21</v>
      </c>
      <c r="W4" s="42" t="s">
        <v>22</v>
      </c>
      <c r="X4" s="39" t="s">
        <v>23</v>
      </c>
      <c r="Y4" s="40" t="s">
        <v>24</v>
      </c>
      <c r="Z4" s="41" t="s">
        <v>25</v>
      </c>
      <c r="AA4" s="42" t="s">
        <v>26</v>
      </c>
      <c r="AB4" s="33" t="s">
        <v>27</v>
      </c>
      <c r="AC4" s="34" t="s">
        <v>28</v>
      </c>
    </row>
    <row r="5" spans="1:29" s="46" customFormat="1" ht="102" customHeight="1">
      <c r="A5" s="43" t="s">
        <v>29</v>
      </c>
      <c r="B5" s="44" t="s">
        <v>30</v>
      </c>
      <c r="C5" s="45" t="s">
        <v>31</v>
      </c>
      <c r="D5" s="31"/>
      <c r="E5" s="31"/>
      <c r="F5" s="31"/>
      <c r="G5" s="31"/>
      <c r="H5" s="31"/>
      <c r="I5" s="31"/>
      <c r="J5" s="31"/>
      <c r="K5" s="31"/>
      <c r="L5" s="31"/>
      <c r="M5" s="31"/>
      <c r="N5" s="31"/>
      <c r="O5" s="31"/>
      <c r="P5" s="31"/>
      <c r="Q5" s="31"/>
      <c r="R5" s="31"/>
      <c r="S5" s="31"/>
      <c r="T5" s="31"/>
      <c r="U5" s="31"/>
      <c r="V5" s="31"/>
      <c r="W5" s="31"/>
      <c r="X5" s="31"/>
      <c r="Y5" s="31"/>
      <c r="Z5" s="31"/>
      <c r="AA5" s="31"/>
      <c r="AB5" s="26">
        <f>+E5+G5+I5+K5+M5+O5+Q5+S5+U5+W5+Y5+AA5</f>
        <v>0</v>
      </c>
      <c r="AC5" s="32">
        <f>+D5+F5+H5+J5+L5+N5+P5+R5+T5+X5+Z5+V5</f>
        <v>0</v>
      </c>
    </row>
    <row r="6" spans="1:29" s="46" customFormat="1" ht="102" customHeight="1">
      <c r="A6" s="47" t="s">
        <v>32</v>
      </c>
      <c r="B6" s="90" t="s">
        <v>33</v>
      </c>
      <c r="C6" s="45" t="s">
        <v>34</v>
      </c>
      <c r="D6" s="31"/>
      <c r="E6" s="31"/>
      <c r="F6" s="31"/>
      <c r="G6" s="31"/>
      <c r="H6" s="31"/>
      <c r="I6" s="31"/>
      <c r="J6" s="31"/>
      <c r="K6" s="31"/>
      <c r="L6" s="31"/>
      <c r="M6" s="31"/>
      <c r="N6" s="31"/>
      <c r="O6" s="31"/>
      <c r="P6" s="31"/>
      <c r="Q6" s="31"/>
      <c r="R6" s="31"/>
      <c r="S6" s="31"/>
      <c r="T6" s="31"/>
      <c r="U6" s="31"/>
      <c r="V6" s="31"/>
      <c r="W6" s="31"/>
      <c r="X6" s="31"/>
      <c r="Y6" s="31"/>
      <c r="Z6" s="31"/>
      <c r="AA6" s="31"/>
      <c r="AB6" s="26">
        <f>+(E6+G6+I6+K6+M6+O6+Q7+S6+U7+W6+Y6+AA6)/6</f>
        <v>0</v>
      </c>
      <c r="AC6" s="32">
        <f>+(F6+H6+J6+L6+N6+P6+R7+T6+V7+X6+Z6+AB6)/6</f>
        <v>0</v>
      </c>
    </row>
    <row r="7" spans="1:29" ht="102" customHeight="1">
      <c r="A7" s="47" t="s">
        <v>35</v>
      </c>
      <c r="B7" s="44" t="s">
        <v>30</v>
      </c>
      <c r="C7" s="45" t="s">
        <v>36</v>
      </c>
      <c r="D7" s="31"/>
      <c r="E7" s="31"/>
      <c r="F7" s="31"/>
      <c r="G7" s="31"/>
      <c r="H7" s="31"/>
      <c r="I7" s="31"/>
      <c r="J7" s="31"/>
      <c r="K7" s="31"/>
      <c r="L7" s="31"/>
      <c r="M7" s="31"/>
      <c r="N7" s="31"/>
      <c r="O7" s="31"/>
      <c r="P7" s="31"/>
      <c r="Q7" s="31"/>
      <c r="R7" s="31"/>
      <c r="S7" s="31"/>
      <c r="T7" s="31"/>
      <c r="U7" s="31"/>
      <c r="V7" s="31"/>
      <c r="W7" s="31"/>
      <c r="X7" s="31"/>
      <c r="Y7" s="31"/>
      <c r="Z7" s="31"/>
      <c r="AA7" s="31"/>
      <c r="AB7" s="26">
        <f>+E7+G7+I7+K7+M7+O7+Q7+S7+U7+W7+Y7+AA7</f>
        <v>0</v>
      </c>
      <c r="AC7" s="32">
        <f>+D7+F7+H7+J7+L7+N7+P7+R7+T7+X7+Z7+V7</f>
        <v>0</v>
      </c>
    </row>
    <row r="8" spans="1:29" ht="102" customHeight="1">
      <c r="A8" s="47" t="s">
        <v>37</v>
      </c>
      <c r="B8" s="44" t="s">
        <v>30</v>
      </c>
      <c r="C8" s="45" t="s">
        <v>36</v>
      </c>
      <c r="D8" s="31"/>
      <c r="E8" s="31"/>
      <c r="F8" s="31"/>
      <c r="G8" s="31"/>
      <c r="H8" s="31"/>
      <c r="I8" s="31"/>
      <c r="J8" s="31"/>
      <c r="K8" s="31"/>
      <c r="L8" s="31"/>
      <c r="M8" s="31"/>
      <c r="N8" s="31"/>
      <c r="O8" s="31"/>
      <c r="P8" s="31"/>
      <c r="Q8" s="31"/>
      <c r="R8" s="31"/>
      <c r="S8" s="31"/>
      <c r="T8" s="31"/>
      <c r="U8" s="31"/>
      <c r="V8" s="31"/>
      <c r="W8" s="31"/>
      <c r="X8" s="31"/>
      <c r="Y8" s="31"/>
      <c r="Z8" s="31"/>
      <c r="AA8" s="31"/>
      <c r="AB8" s="26">
        <f>+E8+G8+I8+K8+M8+O8+Q8+S8+U8+W8+Y8+AA8</f>
        <v>0</v>
      </c>
      <c r="AC8" s="32">
        <f t="shared" ref="AC8:AC23" si="0">+D8+F8+H8+J8+L8+N8+P8+R8+T8+X8+Z8+V8</f>
        <v>0</v>
      </c>
    </row>
    <row r="9" spans="1:29" ht="102" customHeight="1">
      <c r="A9" s="47" t="s">
        <v>38</v>
      </c>
      <c r="B9" s="44" t="s">
        <v>30</v>
      </c>
      <c r="C9" s="45" t="s">
        <v>36</v>
      </c>
      <c r="D9" s="31"/>
      <c r="E9" s="31"/>
      <c r="F9" s="31"/>
      <c r="G9" s="31"/>
      <c r="H9" s="31"/>
      <c r="I9" s="31"/>
      <c r="J9" s="31"/>
      <c r="K9" s="31"/>
      <c r="L9" s="31"/>
      <c r="M9" s="31"/>
      <c r="N9" s="31"/>
      <c r="O9" s="31"/>
      <c r="P9" s="31"/>
      <c r="Q9" s="31"/>
      <c r="R9" s="31"/>
      <c r="S9" s="31"/>
      <c r="T9" s="31"/>
      <c r="U9" s="31"/>
      <c r="V9" s="31"/>
      <c r="W9" s="31"/>
      <c r="X9" s="31"/>
      <c r="Y9" s="31"/>
      <c r="Z9" s="31"/>
      <c r="AA9" s="31"/>
      <c r="AB9" s="26">
        <f t="shared" ref="AB9:AB11" si="1">+E9+G9+I9+K9+M9+O9+Q9+S9+U9+W9+Y9+AA9</f>
        <v>0</v>
      </c>
      <c r="AC9" s="32">
        <f t="shared" si="0"/>
        <v>0</v>
      </c>
    </row>
    <row r="10" spans="1:29" ht="102" customHeight="1">
      <c r="A10" s="47" t="s">
        <v>39</v>
      </c>
      <c r="B10" s="44" t="s">
        <v>30</v>
      </c>
      <c r="C10" s="45" t="s">
        <v>36</v>
      </c>
      <c r="D10" s="31"/>
      <c r="E10" s="31"/>
      <c r="F10" s="31"/>
      <c r="G10" s="31"/>
      <c r="H10" s="31"/>
      <c r="I10" s="31"/>
      <c r="J10" s="31"/>
      <c r="K10" s="31"/>
      <c r="L10" s="31"/>
      <c r="M10" s="31"/>
      <c r="N10" s="31"/>
      <c r="O10" s="31"/>
      <c r="P10" s="31"/>
      <c r="Q10" s="31"/>
      <c r="R10" s="31"/>
      <c r="S10" s="31"/>
      <c r="T10" s="31"/>
      <c r="U10" s="31"/>
      <c r="V10" s="31"/>
      <c r="W10" s="31"/>
      <c r="X10" s="31"/>
      <c r="Y10" s="31"/>
      <c r="Z10" s="31"/>
      <c r="AA10" s="31"/>
      <c r="AB10" s="26">
        <f t="shared" si="1"/>
        <v>0</v>
      </c>
      <c r="AC10" s="32">
        <f t="shared" si="0"/>
        <v>0</v>
      </c>
    </row>
    <row r="11" spans="1:29" ht="102" customHeight="1">
      <c r="A11" s="47" t="s">
        <v>40</v>
      </c>
      <c r="B11" s="44" t="s">
        <v>30</v>
      </c>
      <c r="C11" s="45" t="s">
        <v>36</v>
      </c>
      <c r="D11" s="31"/>
      <c r="E11" s="31"/>
      <c r="F11" s="31"/>
      <c r="G11" s="31"/>
      <c r="H11" s="31"/>
      <c r="I11" s="31"/>
      <c r="J11" s="31"/>
      <c r="K11" s="31"/>
      <c r="L11" s="31"/>
      <c r="M11" s="31"/>
      <c r="N11" s="31"/>
      <c r="O11" s="31"/>
      <c r="P11" s="31"/>
      <c r="Q11" s="31"/>
      <c r="R11" s="31"/>
      <c r="S11" s="31"/>
      <c r="T11" s="31"/>
      <c r="U11" s="31"/>
      <c r="V11" s="31"/>
      <c r="W11" s="31"/>
      <c r="X11" s="31"/>
      <c r="Y11" s="31"/>
      <c r="Z11" s="31"/>
      <c r="AA11" s="31"/>
      <c r="AB11" s="26">
        <f t="shared" si="1"/>
        <v>0</v>
      </c>
      <c r="AC11" s="32">
        <f t="shared" si="0"/>
        <v>0</v>
      </c>
    </row>
    <row r="12" spans="1:29" ht="102" customHeight="1">
      <c r="A12" s="47" t="s">
        <v>41</v>
      </c>
      <c r="B12" s="90" t="s">
        <v>33</v>
      </c>
      <c r="C12" s="45" t="s">
        <v>42</v>
      </c>
      <c r="D12" s="31"/>
      <c r="E12" s="31"/>
      <c r="F12" s="31"/>
      <c r="G12" s="31"/>
      <c r="H12" s="31"/>
      <c r="I12" s="31"/>
      <c r="J12" s="31"/>
      <c r="K12" s="31"/>
      <c r="L12" s="31"/>
      <c r="M12" s="31"/>
      <c r="N12" s="31"/>
      <c r="O12" s="31"/>
      <c r="P12" s="31"/>
      <c r="Q12" s="31"/>
      <c r="R12" s="31"/>
      <c r="S12" s="31"/>
      <c r="T12" s="31"/>
      <c r="U12" s="31"/>
      <c r="V12" s="31"/>
      <c r="W12" s="31"/>
      <c r="X12" s="31"/>
      <c r="Y12" s="31"/>
      <c r="Z12" s="31"/>
      <c r="AA12" s="31"/>
      <c r="AB12" s="26">
        <f>+E12+G12+I12+K12+M12+O12+Q12+S12+U12+W12+Y12+AA12</f>
        <v>0</v>
      </c>
      <c r="AC12" s="32">
        <f t="shared" si="0"/>
        <v>0</v>
      </c>
    </row>
    <row r="13" spans="1:29" ht="102" customHeight="1">
      <c r="A13" s="47" t="s">
        <v>43</v>
      </c>
      <c r="B13" s="44" t="s">
        <v>44</v>
      </c>
      <c r="C13" s="45" t="s">
        <v>45</v>
      </c>
      <c r="D13" s="31"/>
      <c r="E13" s="31"/>
      <c r="F13" s="31"/>
      <c r="G13" s="31"/>
      <c r="H13" s="31"/>
      <c r="I13" s="31"/>
      <c r="J13" s="31"/>
      <c r="K13" s="31"/>
      <c r="L13" s="31"/>
      <c r="M13" s="31"/>
      <c r="N13" s="31"/>
      <c r="O13" s="31"/>
      <c r="P13" s="31"/>
      <c r="Q13" s="31"/>
      <c r="R13" s="31"/>
      <c r="S13" s="31"/>
      <c r="T13" s="31"/>
      <c r="U13" s="31"/>
      <c r="V13" s="31"/>
      <c r="W13" s="31"/>
      <c r="X13" s="31"/>
      <c r="Y13" s="31"/>
      <c r="Z13" s="31"/>
      <c r="AA13" s="31"/>
      <c r="AB13" s="26">
        <f t="shared" ref="AB13:AB14" si="2">+E13+G13+I13+K13+M13+O13+Q13+S13+U13+W13+Y13+AA13</f>
        <v>0</v>
      </c>
      <c r="AC13" s="32">
        <f t="shared" si="0"/>
        <v>0</v>
      </c>
    </row>
    <row r="14" spans="1:29" ht="102" customHeight="1">
      <c r="A14" s="47" t="s">
        <v>46</v>
      </c>
      <c r="B14" s="44" t="s">
        <v>44</v>
      </c>
      <c r="C14" s="45" t="s">
        <v>45</v>
      </c>
      <c r="D14" s="31"/>
      <c r="E14" s="31"/>
      <c r="F14" s="31"/>
      <c r="G14" s="31"/>
      <c r="H14" s="31"/>
      <c r="I14" s="31"/>
      <c r="J14" s="31"/>
      <c r="K14" s="31"/>
      <c r="L14" s="31"/>
      <c r="M14" s="31"/>
      <c r="N14" s="31"/>
      <c r="O14" s="31"/>
      <c r="P14" s="31"/>
      <c r="Q14" s="31"/>
      <c r="R14" s="31"/>
      <c r="S14" s="31"/>
      <c r="T14" s="31"/>
      <c r="U14" s="31"/>
      <c r="V14" s="31"/>
      <c r="W14" s="31"/>
      <c r="X14" s="31"/>
      <c r="Y14" s="31"/>
      <c r="Z14" s="31"/>
      <c r="AA14" s="31"/>
      <c r="AB14" s="26">
        <f t="shared" si="2"/>
        <v>0</v>
      </c>
      <c r="AC14" s="32">
        <f>+D14+F14+H14+J14+L14+N14+P14+R14+T14+X14+Z14+V14</f>
        <v>0</v>
      </c>
    </row>
    <row r="15" spans="1:29" ht="102" customHeight="1">
      <c r="A15" s="47" t="s">
        <v>47</v>
      </c>
      <c r="B15" s="44" t="s">
        <v>44</v>
      </c>
      <c r="C15" s="45" t="s">
        <v>45</v>
      </c>
      <c r="D15" s="31"/>
      <c r="E15" s="31"/>
      <c r="F15" s="31"/>
      <c r="G15" s="31"/>
      <c r="H15" s="31"/>
      <c r="I15" s="31"/>
      <c r="J15" s="31"/>
      <c r="K15" s="31"/>
      <c r="L15" s="31"/>
      <c r="M15" s="31"/>
      <c r="N15" s="31"/>
      <c r="O15" s="31"/>
      <c r="P15" s="31"/>
      <c r="Q15" s="31"/>
      <c r="R15" s="31"/>
      <c r="S15" s="31"/>
      <c r="T15" s="31"/>
      <c r="U15" s="31"/>
      <c r="V15" s="31"/>
      <c r="W15" s="31"/>
      <c r="X15" s="31"/>
      <c r="Y15" s="31"/>
      <c r="Z15" s="31"/>
      <c r="AA15" s="31"/>
      <c r="AB15" s="26">
        <f>+E15+G15+I15+K15+M15+O15+Q15+S15+U15+W15+Y15+AA15</f>
        <v>0</v>
      </c>
      <c r="AC15" s="32">
        <f t="shared" si="0"/>
        <v>0</v>
      </c>
    </row>
    <row r="16" spans="1:29" ht="102" customHeight="1">
      <c r="A16" s="48" t="s">
        <v>48</v>
      </c>
      <c r="B16" s="44" t="s">
        <v>33</v>
      </c>
      <c r="C16" s="45" t="s">
        <v>42</v>
      </c>
      <c r="D16" s="31"/>
      <c r="E16" s="31"/>
      <c r="F16" s="31"/>
      <c r="G16" s="31"/>
      <c r="H16" s="31"/>
      <c r="I16" s="31"/>
      <c r="J16" s="31"/>
      <c r="K16" s="31"/>
      <c r="L16" s="31"/>
      <c r="M16" s="31"/>
      <c r="N16" s="31"/>
      <c r="O16" s="31"/>
      <c r="P16" s="31"/>
      <c r="Q16" s="31"/>
      <c r="R16" s="31"/>
      <c r="S16" s="31"/>
      <c r="T16" s="31"/>
      <c r="U16" s="31"/>
      <c r="V16" s="31"/>
      <c r="W16" s="31"/>
      <c r="X16" s="31"/>
      <c r="Y16" s="31"/>
      <c r="Z16" s="31"/>
      <c r="AA16" s="31"/>
      <c r="AB16" s="26">
        <f>+E16+G16+I16+K16+M16+O16+Q16+S16+U16+W16+Y16+AA16</f>
        <v>0</v>
      </c>
      <c r="AC16" s="32">
        <f>+D16+F16+H16+J16+L16+N16+P16+R16+T16+X16+Z16+V16</f>
        <v>0</v>
      </c>
    </row>
    <row r="17" spans="1:30" ht="102" customHeight="1">
      <c r="A17" s="48" t="s">
        <v>49</v>
      </c>
      <c r="B17" s="44" t="s">
        <v>33</v>
      </c>
      <c r="C17" s="45" t="s">
        <v>42</v>
      </c>
      <c r="D17" s="31"/>
      <c r="E17" s="31"/>
      <c r="F17" s="31"/>
      <c r="G17" s="31"/>
      <c r="H17" s="31"/>
      <c r="I17" s="31"/>
      <c r="J17" s="31"/>
      <c r="K17" s="31"/>
      <c r="L17" s="31"/>
      <c r="M17" s="31"/>
      <c r="N17" s="31"/>
      <c r="O17" s="31"/>
      <c r="P17" s="31"/>
      <c r="Q17" s="31"/>
      <c r="R17" s="31"/>
      <c r="S17" s="31"/>
      <c r="T17" s="31"/>
      <c r="U17" s="31"/>
      <c r="V17" s="31"/>
      <c r="W17" s="31"/>
      <c r="X17" s="31"/>
      <c r="Y17" s="31"/>
      <c r="Z17" s="31"/>
      <c r="AA17" s="31"/>
      <c r="AB17" s="26">
        <f t="shared" ref="AB17" si="3">+E17+G17+I17+K17+M17+O17+Q17+S17+U17+W17+Y17+AA17</f>
        <v>0</v>
      </c>
      <c r="AC17" s="32">
        <f t="shared" si="0"/>
        <v>0</v>
      </c>
    </row>
    <row r="18" spans="1:30" ht="102" customHeight="1">
      <c r="A18" s="48" t="s">
        <v>50</v>
      </c>
      <c r="B18" s="49" t="s">
        <v>33</v>
      </c>
      <c r="C18" s="50" t="s">
        <v>51</v>
      </c>
      <c r="D18" s="31"/>
      <c r="E18" s="31"/>
      <c r="F18" s="31"/>
      <c r="G18" s="31"/>
      <c r="H18" s="31"/>
      <c r="I18" s="31"/>
      <c r="J18" s="31"/>
      <c r="K18" s="31"/>
      <c r="L18" s="31"/>
      <c r="M18" s="31"/>
      <c r="N18" s="31"/>
      <c r="O18" s="31"/>
      <c r="P18" s="31"/>
      <c r="Q18" s="31"/>
      <c r="R18" s="31"/>
      <c r="S18" s="31"/>
      <c r="T18" s="31"/>
      <c r="U18" s="31"/>
      <c r="V18" s="31"/>
      <c r="W18" s="31"/>
      <c r="X18" s="31"/>
      <c r="Y18" s="31"/>
      <c r="Z18" s="31"/>
      <c r="AA18" s="31"/>
      <c r="AB18" s="26">
        <f>+E18+G18+I18+K18+M18+O18+Q18+S18+U18+W18+Y18+AA18</f>
        <v>0</v>
      </c>
      <c r="AC18" s="32">
        <f t="shared" si="0"/>
        <v>0</v>
      </c>
    </row>
    <row r="19" spans="1:30" ht="102" customHeight="1">
      <c r="A19" s="48" t="s">
        <v>52</v>
      </c>
      <c r="B19" s="44" t="s">
        <v>30</v>
      </c>
      <c r="C19" s="45" t="s">
        <v>36</v>
      </c>
      <c r="D19" s="31"/>
      <c r="E19" s="31"/>
      <c r="F19" s="31"/>
      <c r="G19" s="31"/>
      <c r="H19" s="31"/>
      <c r="I19" s="31"/>
      <c r="J19" s="31"/>
      <c r="K19" s="31"/>
      <c r="L19" s="31"/>
      <c r="M19" s="31"/>
      <c r="N19" s="31"/>
      <c r="O19" s="31"/>
      <c r="P19" s="183"/>
      <c r="Q19" s="183"/>
      <c r="R19" s="31"/>
      <c r="S19" s="31"/>
      <c r="T19" s="31"/>
      <c r="U19" s="31"/>
      <c r="V19" s="31"/>
      <c r="W19" s="31"/>
      <c r="X19" s="31"/>
      <c r="Y19" s="31"/>
      <c r="Z19" s="31"/>
      <c r="AA19" s="31"/>
      <c r="AB19" s="26">
        <f t="shared" ref="AB19:AB20" si="4">+E19+G19+I19+K19+M19+O19+Q19+S19+U19+W19+Y19+AA19</f>
        <v>0</v>
      </c>
      <c r="AC19" s="32">
        <f>+D19+F19+H19+J19+L19+N19+P19+R20+T20+X19+Z19+V19</f>
        <v>0</v>
      </c>
    </row>
    <row r="20" spans="1:30" s="36" customFormat="1" ht="102" customHeight="1">
      <c r="A20" s="70" t="s">
        <v>53</v>
      </c>
      <c r="B20" s="44" t="s">
        <v>54</v>
      </c>
      <c r="C20" s="45" t="s">
        <v>55</v>
      </c>
      <c r="D20" s="31"/>
      <c r="E20" s="31"/>
      <c r="F20" s="31"/>
      <c r="G20" s="31"/>
      <c r="H20" s="31"/>
      <c r="I20" s="31"/>
      <c r="J20" s="31"/>
      <c r="K20" s="31"/>
      <c r="L20" s="31"/>
      <c r="M20" s="31"/>
      <c r="N20" s="31"/>
      <c r="O20" s="31"/>
      <c r="P20" s="31"/>
      <c r="Q20" s="31"/>
      <c r="R20" s="31"/>
      <c r="S20" s="31"/>
      <c r="T20" s="31"/>
      <c r="U20" s="31"/>
      <c r="V20" s="31"/>
      <c r="W20" s="31"/>
      <c r="X20" s="31"/>
      <c r="Y20" s="31"/>
      <c r="Z20" s="31"/>
      <c r="AA20" s="31"/>
      <c r="AB20" s="26">
        <f t="shared" si="4"/>
        <v>0</v>
      </c>
      <c r="AC20" s="32" t="e">
        <f>+D20+F20+H20+J20+L20+N20+P20+#REF!+#REF!+X20+Z20+V20</f>
        <v>#REF!</v>
      </c>
    </row>
    <row r="21" spans="1:30" ht="102" customHeight="1">
      <c r="A21" s="51" t="s">
        <v>56</v>
      </c>
      <c r="B21" s="44" t="s">
        <v>30</v>
      </c>
      <c r="C21" s="45" t="s">
        <v>31</v>
      </c>
      <c r="D21" s="31"/>
      <c r="E21" s="31"/>
      <c r="F21" s="31"/>
      <c r="G21" s="31"/>
      <c r="H21" s="31"/>
      <c r="I21" s="31"/>
      <c r="J21" s="31"/>
      <c r="K21" s="31"/>
      <c r="L21" s="31"/>
      <c r="M21" s="31"/>
      <c r="N21" s="31"/>
      <c r="O21" s="31"/>
      <c r="P21" s="31"/>
      <c r="Q21" s="31"/>
      <c r="R21" s="31"/>
      <c r="S21" s="31"/>
      <c r="T21" s="31"/>
      <c r="U21" s="31"/>
      <c r="V21" s="31"/>
      <c r="W21" s="31"/>
      <c r="X21" s="31"/>
      <c r="Y21" s="31"/>
      <c r="Z21" s="31"/>
      <c r="AA21" s="31"/>
      <c r="AB21" s="26">
        <f t="shared" ref="AB21:AB23" si="5">+E21+G21+I21+K21+M21+O21+Q21+S21+U21+W21+Y21+AA21</f>
        <v>0</v>
      </c>
      <c r="AC21" s="32">
        <f>+D21+F21+H21+J21+L21+N21+P21+R21+T21+X21+Z21+V21</f>
        <v>0</v>
      </c>
    </row>
    <row r="22" spans="1:30" ht="102" customHeight="1">
      <c r="A22" s="51" t="s">
        <v>57</v>
      </c>
      <c r="B22" s="44" t="s">
        <v>58</v>
      </c>
      <c r="C22" s="45" t="s">
        <v>59</v>
      </c>
      <c r="D22" s="31"/>
      <c r="E22" s="31"/>
      <c r="F22" s="31"/>
      <c r="G22" s="31"/>
      <c r="H22" s="31"/>
      <c r="I22" s="31"/>
      <c r="J22" s="31"/>
      <c r="K22" s="31"/>
      <c r="L22" s="31"/>
      <c r="M22" s="31"/>
      <c r="N22" s="31"/>
      <c r="O22" s="31"/>
      <c r="P22" s="31"/>
      <c r="Q22" s="31"/>
      <c r="R22" s="31"/>
      <c r="S22" s="31"/>
      <c r="T22" s="31"/>
      <c r="U22" s="31"/>
      <c r="V22" s="31"/>
      <c r="W22" s="31"/>
      <c r="X22" s="31"/>
      <c r="Y22" s="31"/>
      <c r="Z22" s="31"/>
      <c r="AA22" s="31"/>
      <c r="AB22" s="26">
        <f t="shared" si="5"/>
        <v>0</v>
      </c>
      <c r="AC22" s="32">
        <f t="shared" si="0"/>
        <v>0</v>
      </c>
    </row>
    <row r="23" spans="1:30" ht="102" customHeight="1" thickBot="1">
      <c r="A23" s="52" t="s">
        <v>60</v>
      </c>
      <c r="B23" s="53" t="s">
        <v>30</v>
      </c>
      <c r="C23" s="54" t="s">
        <v>61</v>
      </c>
      <c r="D23" s="31"/>
      <c r="E23" s="31"/>
      <c r="F23" s="31"/>
      <c r="G23" s="31"/>
      <c r="H23" s="31"/>
      <c r="I23" s="31"/>
      <c r="J23" s="31"/>
      <c r="K23" s="31"/>
      <c r="L23" s="31"/>
      <c r="M23" s="31"/>
      <c r="N23" s="31"/>
      <c r="O23" s="31"/>
      <c r="P23" s="31"/>
      <c r="Q23" s="31"/>
      <c r="R23" s="31"/>
      <c r="S23" s="31"/>
      <c r="T23" s="31"/>
      <c r="U23" s="31"/>
      <c r="V23" s="31"/>
      <c r="W23" s="31"/>
      <c r="X23" s="31"/>
      <c r="Y23" s="31"/>
      <c r="Z23" s="31"/>
      <c r="AA23" s="31"/>
      <c r="AB23" s="26">
        <f t="shared" si="5"/>
        <v>0</v>
      </c>
      <c r="AC23" s="32">
        <f t="shared" si="0"/>
        <v>0</v>
      </c>
      <c r="AD23" s="28"/>
    </row>
    <row r="24" spans="1:30">
      <c r="A24" s="55"/>
    </row>
    <row r="25" spans="1:30" ht="30">
      <c r="A25" s="56" t="s">
        <v>62</v>
      </c>
    </row>
    <row r="26" spans="1:30" s="36" customFormat="1" ht="30">
      <c r="A26" s="57" t="s">
        <v>63</v>
      </c>
      <c r="B26" s="35"/>
      <c r="C26" s="35"/>
      <c r="E26" s="35"/>
    </row>
    <row r="27" spans="1:30" s="36" customFormat="1">
      <c r="A27" s="35"/>
      <c r="B27" s="35"/>
      <c r="C27" s="35"/>
      <c r="E27" s="35"/>
    </row>
    <row r="28" spans="1:30" s="36" customFormat="1">
      <c r="A28" s="35"/>
      <c r="B28" s="35"/>
      <c r="E28" s="35"/>
    </row>
    <row r="29" spans="1:30" s="36" customFormat="1">
      <c r="A29" s="35"/>
      <c r="B29" s="35"/>
      <c r="C29" s="35"/>
      <c r="E29" s="35"/>
    </row>
    <row r="30" spans="1:30" s="36" customFormat="1">
      <c r="A30" s="35"/>
      <c r="B30" s="35"/>
      <c r="C30" s="35"/>
      <c r="E30" s="35"/>
    </row>
    <row r="31" spans="1:30" s="36" customFormat="1">
      <c r="A31" s="35"/>
      <c r="B31" s="35"/>
      <c r="C31" s="35"/>
      <c r="E31" s="35"/>
    </row>
    <row r="32" spans="1:30" s="36" customFormat="1">
      <c r="A32" s="35"/>
      <c r="B32" s="35"/>
      <c r="C32" s="35"/>
      <c r="E32" s="35"/>
    </row>
    <row r="33" spans="1:5" s="36" customFormat="1">
      <c r="A33" s="35"/>
      <c r="B33" s="35"/>
      <c r="C33" s="35"/>
      <c r="E33" s="35"/>
    </row>
    <row r="34" spans="1:5" s="36" customFormat="1">
      <c r="A34" s="35"/>
      <c r="B34" s="35"/>
      <c r="C34" s="35"/>
      <c r="E34" s="35"/>
    </row>
    <row r="35" spans="1:5" s="36" customFormat="1">
      <c r="A35" s="35"/>
      <c r="B35" s="35"/>
      <c r="C35" s="35"/>
      <c r="E35" s="35"/>
    </row>
    <row r="36" spans="1:5" s="36" customFormat="1">
      <c r="A36" s="35"/>
      <c r="B36" s="35"/>
      <c r="C36" s="35"/>
      <c r="E36" s="35"/>
    </row>
    <row r="37" spans="1:5" s="36" customFormat="1">
      <c r="A37" s="35"/>
      <c r="B37" s="35"/>
      <c r="C37" s="35"/>
      <c r="E37" s="35"/>
    </row>
    <row r="38" spans="1:5" s="36" customFormat="1">
      <c r="A38" s="35"/>
      <c r="B38" s="35"/>
      <c r="C38" s="35"/>
      <c r="E38" s="35"/>
    </row>
    <row r="39" spans="1:5" s="36" customFormat="1">
      <c r="A39" s="35"/>
      <c r="B39" s="35"/>
      <c r="C39" s="35"/>
      <c r="E39" s="35"/>
    </row>
  </sheetData>
  <sheetProtection formatCells="0" formatColumns="0" formatRows="0" insertColumns="0" insertRows="0" insertHyperlinks="0" deleteColumns="0" deleteRows="0" sort="0" autoFilter="0" pivotTables="0"/>
  <autoFilter ref="A4:WUX23" xr:uid="{00000000-0009-0000-0000-000001000000}"/>
  <dataConsolidate function="average">
    <dataRefs count="1">
      <dataRef ref="O9:O17" sheet="PINAR" r:id="rId1"/>
    </dataRefs>
  </dataConsolidate>
  <phoneticPr fontId="25" type="noConversion"/>
  <conditionalFormatting sqref="AB5:AB23">
    <cfRule type="cellIs" dxfId="26" priority="1" operator="equal">
      <formula>1</formula>
    </cfRule>
    <cfRule type="colorScale" priority="2">
      <colorScale>
        <cfvo type="num" val="0"/>
        <cfvo type="num" val="0.6"/>
        <cfvo type="num" val="0.99"/>
        <color rgb="FFC00000"/>
        <color rgb="FFFFEB84"/>
        <color rgb="FF1DA275"/>
      </colorScale>
    </cfRule>
  </conditionalFormatting>
  <pageMargins left="0.31496062992125984" right="0.70866141732283472" top="0.62992125984251968" bottom="0.74803149606299213" header="0.31496062992125984" footer="0.31496062992125984"/>
  <pageSetup paperSize="9" scale="32" fitToHeight="0" orientation="portrait" r:id="rId2"/>
  <headerFooter>
    <oddHeader>&amp;L&amp;G
&amp;C&amp;"Arial"&amp;8&amp;K000000 INTERNAL&amp;1#_x000D_&amp;"Calibri"&amp;11&amp;K000000&amp;"Arial,Negrita"&amp;12PLAN DE ACCION INSTITUCIONAL</oddHeader>
    <oddFooter>&amp;L&amp;G&amp;C&amp;N
IPB-A-1&amp;RDES-FM-05
V9</oddFooter>
  </headerFooter>
  <drawing r:id="rId3"/>
  <legacyDrawing r:id="rId4"/>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I23"/>
  <sheetViews>
    <sheetView zoomScaleNormal="100" workbookViewId="0">
      <selection activeCell="F3" sqref="F3"/>
    </sheetView>
  </sheetViews>
  <sheetFormatPr defaultColWidth="11.42578125" defaultRowHeight="14.45"/>
  <cols>
    <col min="1" max="1" width="38.7109375" bestFit="1" customWidth="1"/>
    <col min="2" max="2" width="51.7109375" customWidth="1"/>
    <col min="3" max="3" width="39.42578125" customWidth="1"/>
    <col min="4" max="4" width="43.140625" customWidth="1"/>
    <col min="5" max="5" width="34.140625" customWidth="1"/>
    <col min="6" max="6" width="45.7109375" customWidth="1"/>
    <col min="7" max="7" width="32.28515625" customWidth="1"/>
    <col min="8" max="8" width="39.140625" style="17" customWidth="1"/>
    <col min="9" max="9" width="25.42578125" customWidth="1"/>
  </cols>
  <sheetData>
    <row r="1" spans="1:9" s="15" customFormat="1" ht="28.9">
      <c r="A1" s="6" t="s">
        <v>64</v>
      </c>
      <c r="B1" s="9" t="s">
        <v>65</v>
      </c>
      <c r="C1" s="9" t="s">
        <v>66</v>
      </c>
      <c r="D1" s="18" t="s">
        <v>67</v>
      </c>
      <c r="E1" s="6" t="s">
        <v>68</v>
      </c>
      <c r="F1" s="6" t="s">
        <v>69</v>
      </c>
      <c r="G1" s="24" t="s">
        <v>70</v>
      </c>
      <c r="H1" s="18" t="s">
        <v>71</v>
      </c>
      <c r="I1" s="19" t="s">
        <v>72</v>
      </c>
    </row>
    <row r="2" spans="1:9" ht="100.9">
      <c r="A2" s="10" t="s">
        <v>42</v>
      </c>
      <c r="B2" s="3" t="s">
        <v>73</v>
      </c>
      <c r="C2" s="7" t="s">
        <v>74</v>
      </c>
      <c r="D2" s="8" t="s">
        <v>75</v>
      </c>
      <c r="E2" s="11" t="s">
        <v>76</v>
      </c>
      <c r="F2" s="21" t="s">
        <v>77</v>
      </c>
      <c r="G2" s="25" t="s">
        <v>78</v>
      </c>
      <c r="H2" s="22" t="s">
        <v>79</v>
      </c>
      <c r="I2" s="2" t="s">
        <v>80</v>
      </c>
    </row>
    <row r="3" spans="1:9" ht="72">
      <c r="A3" s="10" t="s">
        <v>81</v>
      </c>
      <c r="B3" s="3" t="s">
        <v>82</v>
      </c>
      <c r="C3" s="7" t="s">
        <v>83</v>
      </c>
      <c r="D3" s="8" t="s">
        <v>84</v>
      </c>
      <c r="E3" s="12" t="s">
        <v>85</v>
      </c>
      <c r="F3" s="21" t="s">
        <v>86</v>
      </c>
      <c r="G3" s="25" t="s">
        <v>87</v>
      </c>
      <c r="H3" s="22" t="s">
        <v>88</v>
      </c>
      <c r="I3" s="2" t="s">
        <v>89</v>
      </c>
    </row>
    <row r="4" spans="1:9" ht="72">
      <c r="A4" s="10" t="s">
        <v>51</v>
      </c>
      <c r="B4" s="4" t="s">
        <v>90</v>
      </c>
      <c r="C4" s="7" t="s">
        <v>91</v>
      </c>
      <c r="D4" s="8" t="s">
        <v>92</v>
      </c>
      <c r="E4" s="11" t="s">
        <v>93</v>
      </c>
      <c r="F4" s="21" t="s">
        <v>94</v>
      </c>
      <c r="G4" s="25" t="s">
        <v>95</v>
      </c>
      <c r="H4" s="22" t="s">
        <v>96</v>
      </c>
      <c r="I4" s="2" t="s">
        <v>97</v>
      </c>
    </row>
    <row r="5" spans="1:9" ht="158.44999999999999">
      <c r="A5" s="10" t="s">
        <v>98</v>
      </c>
      <c r="B5" s="5" t="s">
        <v>99</v>
      </c>
      <c r="C5" s="7" t="s">
        <v>100</v>
      </c>
      <c r="D5" s="8" t="s">
        <v>101</v>
      </c>
      <c r="E5" s="11" t="s">
        <v>102</v>
      </c>
      <c r="F5" s="21" t="s">
        <v>103</v>
      </c>
      <c r="G5" s="25" t="s">
        <v>104</v>
      </c>
      <c r="H5" s="22" t="s">
        <v>105</v>
      </c>
      <c r="I5" s="2" t="s">
        <v>106</v>
      </c>
    </row>
    <row r="6" spans="1:9" ht="72">
      <c r="A6" s="10" t="s">
        <v>107</v>
      </c>
      <c r="B6" s="20" t="s">
        <v>108</v>
      </c>
      <c r="C6" s="7" t="s">
        <v>109</v>
      </c>
      <c r="D6" s="8" t="s">
        <v>110</v>
      </c>
      <c r="E6" s="11" t="s">
        <v>111</v>
      </c>
      <c r="F6" s="21" t="s">
        <v>112</v>
      </c>
      <c r="G6" s="25" t="s">
        <v>113</v>
      </c>
      <c r="H6" s="22" t="s">
        <v>114</v>
      </c>
      <c r="I6" s="2" t="s">
        <v>115</v>
      </c>
    </row>
    <row r="7" spans="1:9" ht="100.9">
      <c r="A7" s="10" t="s">
        <v>116</v>
      </c>
      <c r="C7" s="7" t="s">
        <v>108</v>
      </c>
      <c r="D7" s="8" t="s">
        <v>117</v>
      </c>
      <c r="E7" s="10" t="s">
        <v>108</v>
      </c>
      <c r="F7" s="21" t="s">
        <v>118</v>
      </c>
      <c r="G7" s="25" t="s">
        <v>119</v>
      </c>
      <c r="H7" s="23" t="s">
        <v>108</v>
      </c>
    </row>
    <row r="8" spans="1:9" ht="39.6">
      <c r="A8" s="10" t="s">
        <v>120</v>
      </c>
      <c r="D8" s="8" t="s">
        <v>121</v>
      </c>
      <c r="F8" s="21" t="s">
        <v>122</v>
      </c>
      <c r="G8" s="16" t="s">
        <v>108</v>
      </c>
    </row>
    <row r="9" spans="1:9" ht="86.45">
      <c r="A9" s="10" t="s">
        <v>123</v>
      </c>
      <c r="D9" s="8" t="s">
        <v>124</v>
      </c>
      <c r="F9" s="13" t="s">
        <v>125</v>
      </c>
    </row>
    <row r="10" spans="1:9" ht="43.15">
      <c r="A10" s="10" t="s">
        <v>126</v>
      </c>
      <c r="D10" s="8" t="s">
        <v>127</v>
      </c>
      <c r="F10" s="14" t="s">
        <v>128</v>
      </c>
    </row>
    <row r="11" spans="1:9" ht="100.9">
      <c r="A11" s="10" t="s">
        <v>31</v>
      </c>
      <c r="D11" s="8" t="s">
        <v>129</v>
      </c>
      <c r="F11" s="14" t="s">
        <v>130</v>
      </c>
    </row>
    <row r="12" spans="1:9" ht="43.15">
      <c r="A12" s="10" t="s">
        <v>36</v>
      </c>
      <c r="D12" s="8" t="s">
        <v>131</v>
      </c>
      <c r="F12" s="14" t="s">
        <v>132</v>
      </c>
    </row>
    <row r="13" spans="1:9" ht="66">
      <c r="A13" s="10" t="s">
        <v>133</v>
      </c>
      <c r="D13" s="8" t="s">
        <v>134</v>
      </c>
      <c r="F13" s="13" t="s">
        <v>135</v>
      </c>
    </row>
    <row r="14" spans="1:9" ht="92.45">
      <c r="A14" s="10" t="s">
        <v>61</v>
      </c>
      <c r="D14" s="8" t="s">
        <v>108</v>
      </c>
      <c r="F14" s="13" t="s">
        <v>136</v>
      </c>
    </row>
    <row r="15" spans="1:9" ht="66">
      <c r="A15" s="10" t="s">
        <v>45</v>
      </c>
      <c r="F15" s="13" t="s">
        <v>137</v>
      </c>
    </row>
    <row r="16" spans="1:9" ht="52.9">
      <c r="A16" s="10" t="s">
        <v>138</v>
      </c>
      <c r="F16" s="13" t="s">
        <v>139</v>
      </c>
    </row>
    <row r="17" spans="1:6" ht="52.9">
      <c r="A17" s="10" t="s">
        <v>59</v>
      </c>
      <c r="F17" s="13" t="s">
        <v>140</v>
      </c>
    </row>
    <row r="18" spans="1:6" ht="39.6">
      <c r="A18" s="10" t="s">
        <v>108</v>
      </c>
      <c r="F18" s="13" t="s">
        <v>141</v>
      </c>
    </row>
    <row r="19" spans="1:6" ht="39.6">
      <c r="F19" s="13" t="s">
        <v>142</v>
      </c>
    </row>
    <row r="20" spans="1:6" ht="39.6">
      <c r="F20" s="13" t="s">
        <v>143</v>
      </c>
    </row>
    <row r="21" spans="1:6" ht="39.6">
      <c r="F21" s="13" t="s">
        <v>144</v>
      </c>
    </row>
    <row r="22" spans="1:6" ht="39.6">
      <c r="F22" s="13" t="s">
        <v>145</v>
      </c>
    </row>
    <row r="23" spans="1:6">
      <c r="F23" s="13" t="s">
        <v>108</v>
      </c>
    </row>
  </sheetData>
  <pageMargins left="0.7" right="0.7" top="0.75" bottom="0.75" header="0.3" footer="0.3"/>
  <pageSetup paperSize="9" orientation="portrait" horizontalDpi="4294967293" verticalDpi="4294967293" r:id="rId1"/>
  <headerFooter>
    <oddHeader>&amp;C&amp;"Arial"&amp;8&amp;K000000 INTERNAL&amp;1#_x000D_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21"/>
  <sheetViews>
    <sheetView zoomScale="70" zoomScaleNormal="70" workbookViewId="0">
      <pane xSplit="7" ySplit="5" topLeftCell="AO7" activePane="bottomRight" state="frozen"/>
      <selection pane="bottomRight" activeCell="AR10" sqref="AR10"/>
      <selection pane="bottomLeft" activeCell="A6" sqref="A6"/>
      <selection pane="topRight" activeCell="H1" sqref="H1"/>
    </sheetView>
  </sheetViews>
  <sheetFormatPr defaultColWidth="11.42578125" defaultRowHeight="14.45"/>
  <cols>
    <col min="1" max="1" width="25.140625" bestFit="1" customWidth="1"/>
    <col min="2" max="15" width="18.85546875" customWidth="1"/>
    <col min="16" max="16" width="11.42578125" bestFit="1" customWidth="1"/>
    <col min="17" max="25" width="16" customWidth="1"/>
    <col min="26" max="26" width="16.28515625" bestFit="1" customWidth="1"/>
    <col min="27" max="27" width="20.7109375" bestFit="1" customWidth="1"/>
    <col min="28" max="28" width="17.42578125" bestFit="1" customWidth="1"/>
    <col min="29" max="29" width="16.28515625" bestFit="1" customWidth="1"/>
    <col min="30" max="30" width="20.7109375" bestFit="1" customWidth="1"/>
    <col min="31" max="31" width="17.42578125" bestFit="1" customWidth="1"/>
    <col min="32" max="32" width="16.28515625" bestFit="1" customWidth="1"/>
    <col min="33" max="33" width="20.7109375" bestFit="1" customWidth="1"/>
    <col min="34" max="34" width="17.42578125" bestFit="1" customWidth="1"/>
    <col min="35" max="35" width="16.28515625" bestFit="1" customWidth="1"/>
    <col min="36" max="36" width="20.7109375" bestFit="1" customWidth="1"/>
    <col min="37" max="37" width="17.42578125" bestFit="1" customWidth="1"/>
    <col min="38" max="38" width="16.28515625" bestFit="1" customWidth="1"/>
    <col min="39" max="39" width="20.7109375" bestFit="1" customWidth="1"/>
    <col min="40" max="40" width="17.42578125" bestFit="1" customWidth="1"/>
    <col min="42" max="42" width="13.42578125" customWidth="1"/>
    <col min="43" max="43" width="14.42578125" customWidth="1"/>
    <col min="44" max="44" width="50.85546875" customWidth="1"/>
  </cols>
  <sheetData>
    <row r="1" spans="1:44" ht="15" thickBot="1">
      <c r="A1" s="371" t="s">
        <v>0</v>
      </c>
      <c r="B1" s="370" t="s">
        <v>3</v>
      </c>
      <c r="C1" s="370" t="s">
        <v>4</v>
      </c>
      <c r="D1" s="373" t="s">
        <v>5</v>
      </c>
      <c r="E1" s="373" t="s">
        <v>6</v>
      </c>
      <c r="F1" s="370" t="s">
        <v>7</v>
      </c>
      <c r="G1" s="370" t="s">
        <v>8</v>
      </c>
      <c r="H1" s="373" t="s">
        <v>9</v>
      </c>
      <c r="I1" s="373" t="s">
        <v>10</v>
      </c>
      <c r="J1" s="370" t="s">
        <v>11</v>
      </c>
      <c r="K1" s="370" t="s">
        <v>12</v>
      </c>
      <c r="L1" s="373" t="s">
        <v>13</v>
      </c>
      <c r="M1" s="373" t="s">
        <v>14</v>
      </c>
      <c r="N1" s="370" t="s">
        <v>15</v>
      </c>
      <c r="O1" s="370" t="s">
        <v>16</v>
      </c>
      <c r="P1" s="373" t="s">
        <v>17</v>
      </c>
      <c r="Q1" s="373" t="s">
        <v>18</v>
      </c>
      <c r="R1" s="370" t="s">
        <v>19</v>
      </c>
      <c r="S1" s="370" t="s">
        <v>20</v>
      </c>
      <c r="T1" s="370" t="s">
        <v>21</v>
      </c>
      <c r="U1" s="370" t="s">
        <v>22</v>
      </c>
      <c r="V1" s="370" t="s">
        <v>23</v>
      </c>
      <c r="W1" s="370" t="s">
        <v>24</v>
      </c>
      <c r="X1" s="370" t="s">
        <v>25</v>
      </c>
      <c r="Y1" s="370" t="s">
        <v>26</v>
      </c>
      <c r="Z1" s="377" t="s">
        <v>146</v>
      </c>
      <c r="AA1" s="377"/>
      <c r="AB1" s="377"/>
      <c r="AC1" s="378" t="s">
        <v>147</v>
      </c>
      <c r="AD1" s="378"/>
      <c r="AE1" s="378"/>
      <c r="AF1" s="377" t="s">
        <v>148</v>
      </c>
      <c r="AG1" s="377"/>
      <c r="AH1" s="377"/>
      <c r="AI1" s="379" t="s">
        <v>149</v>
      </c>
      <c r="AJ1" s="380"/>
      <c r="AK1" s="381"/>
      <c r="AL1" s="374" t="s">
        <v>150</v>
      </c>
      <c r="AM1" s="375"/>
      <c r="AN1" s="376"/>
    </row>
    <row r="2" spans="1:44" ht="42" thickBot="1">
      <c r="A2" s="372"/>
      <c r="B2" s="370"/>
      <c r="C2" s="370"/>
      <c r="D2" s="373"/>
      <c r="E2" s="373"/>
      <c r="F2" s="370"/>
      <c r="G2" s="370"/>
      <c r="H2" s="373"/>
      <c r="I2" s="373"/>
      <c r="J2" s="370"/>
      <c r="K2" s="370"/>
      <c r="L2" s="373"/>
      <c r="M2" s="373"/>
      <c r="N2" s="370"/>
      <c r="O2" s="370"/>
      <c r="P2" s="373"/>
      <c r="Q2" s="373"/>
      <c r="R2" s="370"/>
      <c r="S2" s="370"/>
      <c r="T2" s="370"/>
      <c r="U2" s="370"/>
      <c r="V2" s="370"/>
      <c r="W2" s="370"/>
      <c r="X2" s="370"/>
      <c r="Y2" s="370"/>
      <c r="Z2" s="96" t="s">
        <v>151</v>
      </c>
      <c r="AA2" s="97" t="s">
        <v>152</v>
      </c>
      <c r="AB2" s="97" t="s">
        <v>153</v>
      </c>
      <c r="AC2" s="1" t="s">
        <v>151</v>
      </c>
      <c r="AD2" s="1" t="s">
        <v>152</v>
      </c>
      <c r="AE2" s="93" t="s">
        <v>153</v>
      </c>
      <c r="AF2" s="97" t="s">
        <v>151</v>
      </c>
      <c r="AG2" s="97" t="s">
        <v>152</v>
      </c>
      <c r="AH2" s="97" t="s">
        <v>153</v>
      </c>
      <c r="AI2" s="1" t="s">
        <v>151</v>
      </c>
      <c r="AJ2" s="1" t="s">
        <v>152</v>
      </c>
      <c r="AK2" s="93" t="s">
        <v>153</v>
      </c>
      <c r="AL2" s="98" t="s">
        <v>151</v>
      </c>
      <c r="AM2" s="98" t="s">
        <v>152</v>
      </c>
      <c r="AN2" s="98" t="s">
        <v>153</v>
      </c>
      <c r="AP2" s="100" t="s">
        <v>154</v>
      </c>
      <c r="AQ2" s="101" t="s">
        <v>155</v>
      </c>
      <c r="AR2" s="101" t="s">
        <v>156</v>
      </c>
    </row>
    <row r="3" spans="1:44" ht="69.599999999999994" thickBot="1">
      <c r="A3" s="113" t="s">
        <v>29</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v>1</v>
      </c>
      <c r="AN3" s="94"/>
      <c r="AP3" s="102" t="s">
        <v>157</v>
      </c>
      <c r="AQ3" s="103" t="s">
        <v>158</v>
      </c>
      <c r="AR3" s="104" t="s">
        <v>159</v>
      </c>
    </row>
    <row r="4" spans="1:44" ht="69">
      <c r="A4" s="114" t="s">
        <v>32</v>
      </c>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178"/>
      <c r="AM4" s="94">
        <v>1</v>
      </c>
      <c r="AN4" s="94"/>
      <c r="AP4" s="105" t="s">
        <v>160</v>
      </c>
      <c r="AQ4" s="106" t="s">
        <v>161</v>
      </c>
      <c r="AR4" s="104" t="s">
        <v>162</v>
      </c>
    </row>
    <row r="5" spans="1:44" ht="69.599999999999994" thickBot="1">
      <c r="A5" s="114" t="s">
        <v>35</v>
      </c>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v>1</v>
      </c>
      <c r="AN5" s="94"/>
      <c r="AP5" s="107" t="s">
        <v>163</v>
      </c>
      <c r="AQ5" s="108" t="s">
        <v>164</v>
      </c>
      <c r="AR5" s="104" t="s">
        <v>165</v>
      </c>
    </row>
    <row r="6" spans="1:44" ht="69.599999999999994" thickBot="1">
      <c r="A6" s="114" t="s">
        <v>37</v>
      </c>
      <c r="B6" s="94"/>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v>1</v>
      </c>
      <c r="AN6" s="94"/>
      <c r="AP6" s="109" t="s">
        <v>166</v>
      </c>
      <c r="AQ6" s="110" t="s">
        <v>167</v>
      </c>
      <c r="AR6" s="104" t="s">
        <v>168</v>
      </c>
    </row>
    <row r="7" spans="1:44" ht="69.599999999999994" thickBot="1">
      <c r="A7" s="114" t="s">
        <v>38</v>
      </c>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v>1</v>
      </c>
      <c r="AN7" s="94"/>
      <c r="AP7" s="111">
        <v>1</v>
      </c>
      <c r="AQ7" s="112" t="s">
        <v>169</v>
      </c>
      <c r="AR7" s="104" t="s">
        <v>170</v>
      </c>
    </row>
    <row r="8" spans="1:44" ht="27.6">
      <c r="A8" s="114" t="s">
        <v>39</v>
      </c>
      <c r="B8" s="94"/>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v>1</v>
      </c>
      <c r="AN8" s="94"/>
    </row>
    <row r="9" spans="1:44" ht="41.45">
      <c r="A9" s="114" t="s">
        <v>40</v>
      </c>
      <c r="B9" s="94"/>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v>1</v>
      </c>
      <c r="AN9" s="94"/>
    </row>
    <row r="10" spans="1:44" ht="41.45">
      <c r="A10" s="114" t="s">
        <v>41</v>
      </c>
      <c r="B10" s="94"/>
      <c r="C10" s="94"/>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v>1</v>
      </c>
      <c r="AN10" s="94"/>
    </row>
    <row r="11" spans="1:44" ht="55.15">
      <c r="A11" s="114" t="s">
        <v>43</v>
      </c>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v>1</v>
      </c>
      <c r="AN11" s="94"/>
    </row>
    <row r="12" spans="1:44" ht="41.45">
      <c r="A12" s="114" t="s">
        <v>46</v>
      </c>
      <c r="B12" s="94"/>
      <c r="C12" s="94"/>
      <c r="D12" s="94"/>
      <c r="E12" s="94"/>
      <c r="F12" s="94"/>
      <c r="G12" s="94"/>
      <c r="H12" s="94"/>
      <c r="I12" s="94"/>
      <c r="J12" s="94"/>
      <c r="K12" s="94"/>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c r="AK12" s="94"/>
      <c r="AL12" s="94"/>
      <c r="AM12" s="94">
        <v>1</v>
      </c>
      <c r="AN12" s="94"/>
    </row>
    <row r="13" spans="1:44" ht="41.45">
      <c r="A13" s="114" t="s">
        <v>47</v>
      </c>
      <c r="B13" s="94"/>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v>1</v>
      </c>
      <c r="AN13" s="94"/>
    </row>
    <row r="14" spans="1:44" ht="41.45">
      <c r="A14" s="115" t="s">
        <v>48</v>
      </c>
      <c r="B14" s="94"/>
      <c r="C14" s="94"/>
      <c r="D14" s="94"/>
      <c r="E14" s="94"/>
      <c r="F14" s="94"/>
      <c r="G14" s="94"/>
      <c r="H14" s="94"/>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v>1</v>
      </c>
      <c r="AN14" s="94"/>
    </row>
    <row r="15" spans="1:44" ht="41.45">
      <c r="A15" s="115" t="s">
        <v>49</v>
      </c>
      <c r="B15" s="94"/>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v>1</v>
      </c>
      <c r="AN15" s="94"/>
    </row>
    <row r="16" spans="1:44" ht="27.6">
      <c r="A16" s="115" t="s">
        <v>50</v>
      </c>
      <c r="B16" s="94"/>
      <c r="C16" s="94"/>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v>1</v>
      </c>
      <c r="AN16" s="94"/>
    </row>
    <row r="17" spans="1:40">
      <c r="A17" s="115" t="s">
        <v>52</v>
      </c>
      <c r="B17" s="94"/>
      <c r="C17" s="94"/>
      <c r="D17" s="94"/>
      <c r="E17" s="94"/>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v>1</v>
      </c>
      <c r="AN17" s="94"/>
    </row>
    <row r="18" spans="1:40" ht="27.6">
      <c r="A18" s="116" t="s">
        <v>53</v>
      </c>
      <c r="B18" s="94"/>
      <c r="C18" s="94"/>
      <c r="D18" s="94"/>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v>1</v>
      </c>
      <c r="AN18" s="94"/>
    </row>
    <row r="19" spans="1:40" ht="41.45">
      <c r="A19" s="117" t="s">
        <v>56</v>
      </c>
      <c r="B19" s="94"/>
      <c r="C19" s="94"/>
      <c r="D19" s="94"/>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v>1</v>
      </c>
      <c r="AN19" s="94"/>
    </row>
    <row r="20" spans="1:40">
      <c r="A20" s="117" t="s">
        <v>57</v>
      </c>
      <c r="B20" s="94"/>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v>1</v>
      </c>
      <c r="AN20" s="94"/>
    </row>
    <row r="21" spans="1:40" ht="42" thickBot="1">
      <c r="A21" s="118" t="s">
        <v>60</v>
      </c>
      <c r="B21" s="94"/>
      <c r="C21" s="94"/>
      <c r="D21" s="94"/>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v>1</v>
      </c>
      <c r="AN21" s="94"/>
    </row>
  </sheetData>
  <mergeCells count="30">
    <mergeCell ref="Y1:Y2"/>
    <mergeCell ref="AL1:AN1"/>
    <mergeCell ref="S1:S2"/>
    <mergeCell ref="T1:T2"/>
    <mergeCell ref="U1:U2"/>
    <mergeCell ref="V1:V2"/>
    <mergeCell ref="W1:W2"/>
    <mergeCell ref="X1:X2"/>
    <mergeCell ref="Z1:AB1"/>
    <mergeCell ref="AC1:AE1"/>
    <mergeCell ref="AF1:AH1"/>
    <mergeCell ref="AI1:AK1"/>
    <mergeCell ref="R1:R2"/>
    <mergeCell ref="G1:G2"/>
    <mergeCell ref="H1:H2"/>
    <mergeCell ref="I1:I2"/>
    <mergeCell ref="J1:J2"/>
    <mergeCell ref="K1:K2"/>
    <mergeCell ref="L1:L2"/>
    <mergeCell ref="M1:M2"/>
    <mergeCell ref="N1:N2"/>
    <mergeCell ref="O1:O2"/>
    <mergeCell ref="P1:P2"/>
    <mergeCell ref="Q1:Q2"/>
    <mergeCell ref="F1:F2"/>
    <mergeCell ref="A1:A2"/>
    <mergeCell ref="B1:B2"/>
    <mergeCell ref="C1:C2"/>
    <mergeCell ref="D1:D2"/>
    <mergeCell ref="E1:E2"/>
  </mergeCells>
  <conditionalFormatting sqref="AB3">
    <cfRule type="cellIs" dxfId="25" priority="1" operator="equal">
      <formula>$AQ$3</formula>
    </cfRule>
  </conditionalFormatting>
  <conditionalFormatting sqref="AE3">
    <cfRule type="cellIs" dxfId="24" priority="2" operator="equal">
      <formula>$AQ$3</formula>
    </cfRule>
  </conditionalFormatting>
  <conditionalFormatting sqref="AH3">
    <cfRule type="cellIs" dxfId="23" priority="3" operator="equal">
      <formula>$AQ$3</formula>
    </cfRule>
  </conditionalFormatting>
  <conditionalFormatting sqref="AK3">
    <cfRule type="cellIs" dxfId="22" priority="5" operator="equal">
      <formula>$AQ$3</formula>
    </cfRule>
  </conditionalFormatting>
  <conditionalFormatting sqref="AN3">
    <cfRule type="cellIs" dxfId="21" priority="6" operator="equal">
      <formula>$AQ$3</formula>
    </cfRule>
  </conditionalFormatting>
  <dataValidations count="1">
    <dataValidation type="list" allowBlank="1" showInputMessage="1" showErrorMessage="1" sqref="AH3:AH21 AB3:AB21 AE3:AE21 AK3:AK21 AN3:AN21" xr:uid="{00000000-0002-0000-0300-000000000000}">
      <formula1>$AQ$3:$AQ$7</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DB3C9-1544-47F6-B503-7411ED0AACE5}">
  <sheetPr>
    <tabColor rgb="FF7030A0"/>
  </sheetPr>
  <dimension ref="A1:AR25"/>
  <sheetViews>
    <sheetView topLeftCell="E1" zoomScale="85" zoomScaleNormal="85" workbookViewId="0">
      <pane ySplit="11" topLeftCell="A12" activePane="bottomLeft" state="frozen"/>
      <selection pane="bottomLeft" activeCell="M13" sqref="M13"/>
      <selection activeCell="I1" sqref="I1"/>
    </sheetView>
  </sheetViews>
  <sheetFormatPr defaultColWidth="11.42578125" defaultRowHeight="15"/>
  <cols>
    <col min="1" max="1" width="2.7109375" style="308" customWidth="1"/>
    <col min="2" max="2" width="25.140625" style="308" bestFit="1" customWidth="1"/>
    <col min="3" max="3" width="35.85546875" style="308" bestFit="1" customWidth="1"/>
    <col min="4" max="4" width="16.7109375" style="308" customWidth="1"/>
    <col min="5" max="5" width="26.85546875" style="308" customWidth="1"/>
    <col min="6" max="6" width="13.42578125" style="308" customWidth="1"/>
    <col min="7" max="7" width="18.140625" style="308" bestFit="1" customWidth="1"/>
    <col min="8" max="8" width="14.85546875" style="308" customWidth="1"/>
    <col min="9" max="9" width="20.28515625" style="308" bestFit="1" customWidth="1"/>
    <col min="10" max="10" width="34.42578125" style="308" customWidth="1"/>
    <col min="11" max="11" width="19.28515625" style="308" bestFit="1" customWidth="1"/>
    <col min="12" max="12" width="19.7109375" style="308" bestFit="1" customWidth="1"/>
    <col min="13" max="13" width="25.140625" style="308" bestFit="1" customWidth="1"/>
    <col min="14" max="14" width="18.28515625" style="308" bestFit="1" customWidth="1"/>
    <col min="15" max="15" width="15" style="308" bestFit="1" customWidth="1"/>
    <col min="16" max="16" width="18.140625" style="308" bestFit="1" customWidth="1"/>
    <col min="17" max="17" width="24.140625" style="308" customWidth="1"/>
    <col min="18" max="18" width="14.28515625" style="308" customWidth="1"/>
    <col min="19" max="19" width="24.42578125" style="308" bestFit="1" customWidth="1"/>
    <col min="20" max="20" width="24.28515625" style="308" bestFit="1" customWidth="1"/>
    <col min="21" max="21" width="24.28515625" style="308" customWidth="1"/>
    <col min="22" max="22" width="26.7109375" style="308" customWidth="1"/>
    <col min="23" max="26" width="24.28515625" style="308" customWidth="1"/>
    <col min="27" max="27" width="25.28515625" style="308" bestFit="1" customWidth="1"/>
    <col min="28" max="28" width="26.140625" style="308" bestFit="1" customWidth="1"/>
    <col min="29" max="29" width="28.28515625" style="308" bestFit="1" customWidth="1"/>
    <col min="30" max="30" width="21.7109375" style="308" customWidth="1"/>
    <col min="31" max="31" width="7.28515625" style="308" bestFit="1" customWidth="1"/>
    <col min="32" max="32" width="9.28515625" style="308" bestFit="1" customWidth="1"/>
    <col min="33" max="33" width="7.42578125" style="308" bestFit="1" customWidth="1"/>
    <col min="34" max="34" width="5.85546875" style="308" bestFit="1" customWidth="1"/>
    <col min="35" max="36" width="6.7109375" style="308" bestFit="1" customWidth="1"/>
    <col min="37" max="37" width="6" style="308" bestFit="1" customWidth="1"/>
    <col min="38" max="38" width="8.42578125" style="308" bestFit="1" customWidth="1"/>
    <col min="39" max="39" width="12.85546875" style="308" bestFit="1" customWidth="1"/>
    <col min="40" max="40" width="9.5703125" style="308" bestFit="1" customWidth="1"/>
    <col min="41" max="41" width="12.28515625" style="308" bestFit="1" customWidth="1"/>
    <col min="42" max="42" width="11.42578125" style="308" bestFit="1" customWidth="1"/>
    <col min="43" max="43" width="42.28515625" style="308" bestFit="1" customWidth="1"/>
    <col min="44" max="44" width="25.140625" style="308" bestFit="1" customWidth="1"/>
    <col min="45" max="16384" width="11.42578125" style="308"/>
  </cols>
  <sheetData>
    <row r="1" spans="1:44" ht="15.6">
      <c r="A1" s="306"/>
      <c r="B1" s="382" t="s">
        <v>32</v>
      </c>
      <c r="C1" s="382"/>
      <c r="D1" s="382"/>
      <c r="E1" s="382"/>
      <c r="F1" s="382"/>
      <c r="G1" s="382"/>
      <c r="H1" s="382"/>
      <c r="I1" s="382"/>
      <c r="J1" s="382"/>
      <c r="K1" s="382"/>
      <c r="L1" s="382"/>
      <c r="M1" s="382"/>
      <c r="N1" s="382"/>
      <c r="O1" s="382"/>
      <c r="P1" s="382"/>
      <c r="Q1" s="382"/>
      <c r="R1" s="382"/>
      <c r="S1" s="307"/>
      <c r="T1" s="307"/>
      <c r="U1" s="307"/>
      <c r="V1" s="307"/>
      <c r="W1" s="307"/>
      <c r="X1" s="307"/>
      <c r="Y1" s="307"/>
      <c r="Z1" s="307"/>
      <c r="AA1" s="307"/>
      <c r="AB1" s="307"/>
      <c r="AC1" s="307"/>
      <c r="AD1" s="307"/>
    </row>
    <row r="2" spans="1:44" ht="15.6">
      <c r="A2" s="306"/>
      <c r="B2" s="307"/>
      <c r="C2" s="307"/>
      <c r="D2" s="307"/>
      <c r="E2" s="307"/>
      <c r="F2" s="307"/>
      <c r="G2" s="307"/>
      <c r="H2" s="307"/>
      <c r="I2" s="307"/>
      <c r="J2" s="307"/>
      <c r="K2" s="307"/>
      <c r="L2" s="307"/>
      <c r="M2" s="307"/>
      <c r="N2" s="307"/>
      <c r="O2" s="307"/>
      <c r="P2" s="307"/>
      <c r="Q2" s="307"/>
      <c r="R2" s="307"/>
      <c r="S2" s="307"/>
      <c r="T2" s="307"/>
      <c r="U2" s="307"/>
      <c r="V2" s="307"/>
      <c r="W2" s="307"/>
      <c r="X2" s="307"/>
      <c r="Y2" s="307"/>
      <c r="Z2" s="307"/>
      <c r="AA2" s="307"/>
      <c r="AB2" s="307"/>
      <c r="AC2" s="307"/>
      <c r="AD2" s="307"/>
    </row>
    <row r="3" spans="1:44" ht="15.6" thickBot="1">
      <c r="A3" s="306"/>
      <c r="B3" s="306"/>
      <c r="C3" s="306"/>
      <c r="D3" s="306"/>
      <c r="E3" s="306"/>
      <c r="F3" s="306"/>
      <c r="G3" s="306"/>
      <c r="H3" s="306"/>
      <c r="I3" s="306"/>
      <c r="J3" s="306"/>
      <c r="K3" s="306"/>
      <c r="L3" s="306"/>
      <c r="M3" s="306"/>
      <c r="N3" s="306"/>
      <c r="O3" s="306"/>
      <c r="P3" s="306"/>
      <c r="Q3" s="306"/>
      <c r="R3" s="306"/>
      <c r="S3" s="306"/>
      <c r="T3" s="306"/>
      <c r="U3" s="306"/>
      <c r="V3" s="306"/>
      <c r="W3" s="306"/>
      <c r="X3" s="306"/>
      <c r="Y3" s="306"/>
      <c r="Z3" s="306"/>
      <c r="AA3" s="306"/>
      <c r="AB3" s="306"/>
      <c r="AC3" s="306"/>
      <c r="AD3" s="306"/>
    </row>
    <row r="4" spans="1:44" ht="30.6" customHeight="1" thickBot="1">
      <c r="A4" s="306"/>
      <c r="B4" s="309" t="s">
        <v>171</v>
      </c>
      <c r="C4" s="383" t="s">
        <v>172</v>
      </c>
      <c r="D4" s="383"/>
      <c r="E4" s="383"/>
      <c r="F4" s="383"/>
      <c r="G4" s="383"/>
      <c r="H4" s="383"/>
      <c r="I4" s="383"/>
      <c r="J4" s="383"/>
      <c r="K4" s="383"/>
      <c r="L4" s="383"/>
      <c r="M4" s="383"/>
      <c r="N4" s="383"/>
      <c r="O4" s="383"/>
      <c r="P4" s="383"/>
      <c r="Q4" s="383"/>
      <c r="R4" s="383"/>
      <c r="S4" s="310"/>
      <c r="T4" s="310"/>
      <c r="U4" s="310"/>
      <c r="V4" s="310"/>
      <c r="W4" s="310"/>
      <c r="X4" s="310"/>
      <c r="Y4" s="310"/>
      <c r="Z4" s="310"/>
      <c r="AA4" s="310"/>
      <c r="AB4" s="310"/>
      <c r="AC4" s="310"/>
      <c r="AD4" s="310"/>
    </row>
    <row r="5" spans="1:44" ht="15.6">
      <c r="A5" s="306"/>
      <c r="B5" s="311"/>
      <c r="C5" s="310"/>
      <c r="D5" s="310"/>
      <c r="E5" s="310"/>
      <c r="F5" s="310"/>
      <c r="G5" s="310"/>
      <c r="H5" s="310"/>
      <c r="I5" s="310"/>
      <c r="J5" s="310"/>
      <c r="K5" s="310"/>
      <c r="L5" s="310"/>
      <c r="M5" s="310"/>
      <c r="N5" s="310"/>
      <c r="O5" s="310"/>
      <c r="P5" s="310"/>
      <c r="Q5" s="310"/>
      <c r="R5" s="310"/>
      <c r="S5" s="310"/>
      <c r="T5" s="310"/>
      <c r="U5" s="310"/>
      <c r="V5" s="310"/>
      <c r="W5" s="310"/>
      <c r="X5" s="310"/>
      <c r="Y5" s="310"/>
      <c r="Z5" s="310"/>
      <c r="AA5" s="310"/>
      <c r="AB5" s="310"/>
      <c r="AC5" s="310"/>
      <c r="AD5" s="310"/>
    </row>
    <row r="6" spans="1:44" ht="15.6">
      <c r="A6" s="306"/>
      <c r="B6" s="311"/>
      <c r="C6" s="310"/>
      <c r="D6" s="310"/>
      <c r="E6" s="310"/>
      <c r="F6" s="310"/>
      <c r="G6" s="310"/>
      <c r="H6" s="310"/>
      <c r="I6" s="310"/>
      <c r="J6" s="310"/>
      <c r="K6" s="310"/>
      <c r="L6" s="310"/>
      <c r="M6" s="310"/>
      <c r="N6" s="310"/>
      <c r="O6" s="310"/>
      <c r="P6" s="310"/>
      <c r="Q6" s="310"/>
      <c r="R6" s="310"/>
      <c r="S6" s="310"/>
      <c r="T6" s="310"/>
      <c r="U6" s="310"/>
      <c r="V6" s="310"/>
      <c r="W6" s="310"/>
      <c r="X6" s="310"/>
      <c r="Y6" s="310"/>
      <c r="Z6" s="310"/>
      <c r="AA6" s="310"/>
      <c r="AB6" s="310"/>
      <c r="AC6" s="310"/>
      <c r="AD6" s="310"/>
    </row>
    <row r="7" spans="1:44" s="306" customFormat="1" ht="15.6" customHeight="1">
      <c r="B7" s="384" t="s">
        <v>173</v>
      </c>
      <c r="C7" s="384"/>
      <c r="D7" s="384"/>
      <c r="E7" s="384"/>
      <c r="F7" s="385" t="s">
        <v>174</v>
      </c>
      <c r="G7" s="385"/>
      <c r="H7" s="385"/>
      <c r="I7" s="385"/>
      <c r="J7" s="385"/>
      <c r="K7" s="385"/>
      <c r="L7" s="385"/>
      <c r="M7" s="385"/>
      <c r="N7" s="385"/>
      <c r="O7" s="385"/>
      <c r="P7" s="385"/>
      <c r="Q7" s="385"/>
      <c r="R7" s="385"/>
      <c r="S7" s="385"/>
      <c r="T7" s="386" t="s">
        <v>175</v>
      </c>
      <c r="U7" s="387"/>
      <c r="V7" s="387"/>
      <c r="W7" s="387"/>
      <c r="X7" s="387"/>
      <c r="Y7" s="387"/>
      <c r="Z7" s="387"/>
      <c r="AA7" s="387"/>
      <c r="AB7" s="387"/>
      <c r="AC7" s="387"/>
      <c r="AD7" s="388"/>
      <c r="AE7" s="397" t="s">
        <v>176</v>
      </c>
      <c r="AF7" s="397"/>
      <c r="AG7" s="397"/>
      <c r="AH7" s="397"/>
      <c r="AI7" s="397"/>
      <c r="AJ7" s="397"/>
      <c r="AK7" s="397"/>
      <c r="AL7" s="397"/>
      <c r="AM7" s="397"/>
      <c r="AN7" s="397"/>
      <c r="AO7" s="397"/>
      <c r="AP7" s="397"/>
      <c r="AQ7" s="395" t="s">
        <v>177</v>
      </c>
      <c r="AR7" s="395"/>
    </row>
    <row r="8" spans="1:44" s="306" customFormat="1" ht="16.149999999999999" customHeight="1">
      <c r="A8" s="312"/>
      <c r="B8" s="395" t="s">
        <v>178</v>
      </c>
      <c r="C8" s="395"/>
      <c r="D8" s="395"/>
      <c r="E8" s="395"/>
      <c r="F8" s="396" t="s">
        <v>179</v>
      </c>
      <c r="G8" s="396"/>
      <c r="H8" s="396"/>
      <c r="I8" s="396"/>
      <c r="J8" s="396"/>
      <c r="K8" s="396"/>
      <c r="L8" s="396"/>
      <c r="M8" s="396"/>
      <c r="N8" s="396"/>
      <c r="O8" s="396"/>
      <c r="P8" s="396"/>
      <c r="Q8" s="396"/>
      <c r="R8" s="396"/>
      <c r="S8" s="396"/>
      <c r="T8" s="389"/>
      <c r="U8" s="390"/>
      <c r="V8" s="390"/>
      <c r="W8" s="390"/>
      <c r="X8" s="390"/>
      <c r="Y8" s="390"/>
      <c r="Z8" s="390"/>
      <c r="AA8" s="390"/>
      <c r="AB8" s="390"/>
      <c r="AC8" s="390"/>
      <c r="AD8" s="391"/>
      <c r="AE8" s="397" t="s">
        <v>180</v>
      </c>
      <c r="AF8" s="397"/>
      <c r="AG8" s="397"/>
      <c r="AH8" s="397"/>
      <c r="AI8" s="397"/>
      <c r="AJ8" s="397"/>
      <c r="AK8" s="397"/>
      <c r="AL8" s="397"/>
      <c r="AM8" s="397"/>
      <c r="AN8" s="397"/>
      <c r="AO8" s="397"/>
      <c r="AP8" s="397"/>
      <c r="AQ8" s="395"/>
      <c r="AR8" s="395"/>
    </row>
    <row r="9" spans="1:44" s="306" customFormat="1" ht="48" customHeight="1">
      <c r="A9" s="312"/>
      <c r="B9" s="395" t="s">
        <v>181</v>
      </c>
      <c r="C9" s="395" t="s">
        <v>182</v>
      </c>
      <c r="D9" s="395" t="s">
        <v>183</v>
      </c>
      <c r="E9" s="395" t="s">
        <v>184</v>
      </c>
      <c r="F9" s="399" t="s">
        <v>185</v>
      </c>
      <c r="G9" s="399"/>
      <c r="H9" s="399"/>
      <c r="I9" s="399"/>
      <c r="J9" s="399"/>
      <c r="K9" s="399"/>
      <c r="L9" s="399"/>
      <c r="M9" s="399"/>
      <c r="N9" s="396"/>
      <c r="O9" s="396"/>
      <c r="P9" s="396"/>
      <c r="Q9" s="396"/>
      <c r="R9" s="396"/>
      <c r="S9" s="396"/>
      <c r="T9" s="392"/>
      <c r="U9" s="393"/>
      <c r="V9" s="393"/>
      <c r="W9" s="393"/>
      <c r="X9" s="393"/>
      <c r="Y9" s="393"/>
      <c r="Z9" s="393"/>
      <c r="AA9" s="393"/>
      <c r="AB9" s="393"/>
      <c r="AC9" s="393"/>
      <c r="AD9" s="394"/>
      <c r="AE9" s="397" t="s">
        <v>186</v>
      </c>
      <c r="AF9" s="397" t="s">
        <v>187</v>
      </c>
      <c r="AG9" s="397" t="s">
        <v>188</v>
      </c>
      <c r="AH9" s="397" t="s">
        <v>189</v>
      </c>
      <c r="AI9" s="397" t="s">
        <v>190</v>
      </c>
      <c r="AJ9" s="397" t="s">
        <v>191</v>
      </c>
      <c r="AK9" s="397" t="s">
        <v>192</v>
      </c>
      <c r="AL9" s="397" t="s">
        <v>193</v>
      </c>
      <c r="AM9" s="397" t="s">
        <v>194</v>
      </c>
      <c r="AN9" s="397" t="s">
        <v>195</v>
      </c>
      <c r="AO9" s="397" t="s">
        <v>196</v>
      </c>
      <c r="AP9" s="397" t="s">
        <v>197</v>
      </c>
      <c r="AQ9" s="395" t="s">
        <v>198</v>
      </c>
      <c r="AR9" s="406" t="s">
        <v>199</v>
      </c>
    </row>
    <row r="10" spans="1:44" s="306" customFormat="1" ht="58.9" customHeight="1">
      <c r="A10" s="312"/>
      <c r="B10" s="395"/>
      <c r="C10" s="395"/>
      <c r="D10" s="395"/>
      <c r="E10" s="395"/>
      <c r="F10" s="385" t="s">
        <v>200</v>
      </c>
      <c r="G10" s="385"/>
      <c r="H10" s="385"/>
      <c r="I10" s="385"/>
      <c r="J10" s="314" t="s">
        <v>201</v>
      </c>
      <c r="K10" s="314"/>
      <c r="L10" s="396" t="s">
        <v>202</v>
      </c>
      <c r="M10" s="396"/>
      <c r="N10" s="396"/>
      <c r="O10" s="396"/>
      <c r="P10" s="313"/>
      <c r="Q10" s="396" t="s">
        <v>203</v>
      </c>
      <c r="R10" s="396"/>
      <c r="S10" s="396"/>
      <c r="T10" s="401" t="s">
        <v>204</v>
      </c>
      <c r="U10" s="402"/>
      <c r="V10" s="402"/>
      <c r="W10" s="402"/>
      <c r="X10" s="402"/>
      <c r="Y10" s="402"/>
      <c r="Z10" s="402"/>
      <c r="AA10" s="402"/>
      <c r="AB10" s="402"/>
      <c r="AC10" s="402"/>
      <c r="AD10" s="403"/>
      <c r="AE10" s="397"/>
      <c r="AF10" s="397"/>
      <c r="AG10" s="397"/>
      <c r="AH10" s="397"/>
      <c r="AI10" s="397"/>
      <c r="AJ10" s="397"/>
      <c r="AK10" s="397"/>
      <c r="AL10" s="397"/>
      <c r="AM10" s="397"/>
      <c r="AN10" s="397"/>
      <c r="AO10" s="397"/>
      <c r="AP10" s="397"/>
      <c r="AQ10" s="395"/>
      <c r="AR10" s="406"/>
    </row>
    <row r="11" spans="1:44" s="306" customFormat="1" ht="105" customHeight="1">
      <c r="A11" s="312"/>
      <c r="B11" s="398"/>
      <c r="C11" s="398"/>
      <c r="D11" s="398"/>
      <c r="E11" s="398"/>
      <c r="F11" s="315" t="s">
        <v>205</v>
      </c>
      <c r="G11" s="315" t="s">
        <v>206</v>
      </c>
      <c r="H11" s="315" t="s">
        <v>207</v>
      </c>
      <c r="I11" s="315" t="s">
        <v>208</v>
      </c>
      <c r="J11" s="315" t="s">
        <v>209</v>
      </c>
      <c r="K11" s="315" t="s">
        <v>210</v>
      </c>
      <c r="L11" s="315" t="s">
        <v>211</v>
      </c>
      <c r="M11" s="315" t="s">
        <v>212</v>
      </c>
      <c r="N11" s="315" t="s">
        <v>213</v>
      </c>
      <c r="O11" s="315" t="s">
        <v>214</v>
      </c>
      <c r="P11" s="315" t="s">
        <v>215</v>
      </c>
      <c r="Q11" s="404" t="s">
        <v>216</v>
      </c>
      <c r="R11" s="404"/>
      <c r="S11" s="315" t="s">
        <v>217</v>
      </c>
      <c r="T11" s="332" t="s">
        <v>218</v>
      </c>
      <c r="U11" s="332" t="s">
        <v>219</v>
      </c>
      <c r="V11" s="332" t="s">
        <v>220</v>
      </c>
      <c r="W11" s="332" t="s">
        <v>221</v>
      </c>
      <c r="X11" s="332" t="s">
        <v>222</v>
      </c>
      <c r="Y11" s="332" t="s">
        <v>223</v>
      </c>
      <c r="Z11" s="332" t="s">
        <v>224</v>
      </c>
      <c r="AA11" s="332" t="s">
        <v>225</v>
      </c>
      <c r="AB11" s="332" t="s">
        <v>226</v>
      </c>
      <c r="AC11" s="332" t="s">
        <v>227</v>
      </c>
      <c r="AD11" s="332" t="s">
        <v>228</v>
      </c>
      <c r="AE11" s="400"/>
      <c r="AF11" s="400"/>
      <c r="AG11" s="400"/>
      <c r="AH11" s="400"/>
      <c r="AI11" s="400"/>
      <c r="AJ11" s="400"/>
      <c r="AK11" s="400"/>
      <c r="AL11" s="400"/>
      <c r="AM11" s="400"/>
      <c r="AN11" s="400"/>
      <c r="AO11" s="400"/>
      <c r="AP11" s="400"/>
      <c r="AQ11" s="398"/>
      <c r="AR11" s="407"/>
    </row>
    <row r="12" spans="1:44" ht="135">
      <c r="A12" s="316"/>
      <c r="B12" s="333" t="s">
        <v>229</v>
      </c>
      <c r="C12" s="333" t="s">
        <v>230</v>
      </c>
      <c r="D12" s="333">
        <v>9</v>
      </c>
      <c r="E12" s="334">
        <v>998100000</v>
      </c>
      <c r="F12" s="335">
        <v>2</v>
      </c>
      <c r="G12" s="334">
        <v>200000000</v>
      </c>
      <c r="H12" s="335">
        <f>+D12+F12</f>
        <v>11</v>
      </c>
      <c r="I12" s="334">
        <f>+E12+G12</f>
        <v>1198100000</v>
      </c>
      <c r="J12" s="335">
        <v>7</v>
      </c>
      <c r="K12" s="334">
        <v>700000000</v>
      </c>
      <c r="L12" s="335">
        <v>5</v>
      </c>
      <c r="M12" s="336">
        <f>+L12/J12</f>
        <v>0.7142857142857143</v>
      </c>
      <c r="N12" s="334">
        <v>500000000</v>
      </c>
      <c r="O12" s="336">
        <f>+N12/K12</f>
        <v>0.7142857142857143</v>
      </c>
      <c r="P12" s="337">
        <f>+K12-N12</f>
        <v>200000000</v>
      </c>
      <c r="Q12" s="405"/>
      <c r="R12" s="405"/>
      <c r="S12" s="317"/>
      <c r="T12" s="317"/>
      <c r="U12" s="317"/>
      <c r="V12" s="317"/>
      <c r="W12" s="317"/>
      <c r="X12" s="317"/>
      <c r="Y12" s="317"/>
      <c r="Z12" s="317"/>
      <c r="AA12" s="317"/>
      <c r="AB12" s="317"/>
      <c r="AC12" s="317"/>
      <c r="AD12" s="317"/>
      <c r="AE12" s="338"/>
      <c r="AF12" s="339"/>
      <c r="AG12" s="339"/>
      <c r="AH12" s="339"/>
      <c r="AI12" s="339"/>
      <c r="AJ12" s="339"/>
      <c r="AK12" s="339"/>
      <c r="AL12" s="340"/>
      <c r="AM12" s="340"/>
      <c r="AN12" s="341"/>
      <c r="AO12" s="341"/>
      <c r="AP12" s="341"/>
      <c r="AQ12" s="342"/>
      <c r="AR12" s="341"/>
    </row>
    <row r="13" spans="1:44" ht="135">
      <c r="A13" s="316"/>
      <c r="B13" s="333" t="s">
        <v>231</v>
      </c>
      <c r="C13" s="333" t="s">
        <v>230</v>
      </c>
      <c r="D13" s="333"/>
      <c r="E13" s="334"/>
      <c r="F13" s="335"/>
      <c r="G13" s="335"/>
      <c r="H13" s="335"/>
      <c r="I13" s="335"/>
      <c r="J13" s="335"/>
      <c r="K13" s="335"/>
      <c r="L13" s="335"/>
      <c r="M13" s="336" t="e">
        <f t="shared" ref="M13:M23" si="0">+L13/J13</f>
        <v>#DIV/0!</v>
      </c>
      <c r="N13" s="335"/>
      <c r="O13" s="335" t="e">
        <f t="shared" ref="O13:O23" si="1">+N13/K13</f>
        <v>#DIV/0!</v>
      </c>
      <c r="P13" s="335"/>
      <c r="Q13" s="405"/>
      <c r="R13" s="405"/>
      <c r="S13" s="317"/>
      <c r="T13" s="317"/>
      <c r="U13" s="317"/>
      <c r="V13" s="317"/>
      <c r="W13" s="317"/>
      <c r="X13" s="317"/>
      <c r="Y13" s="317"/>
      <c r="Z13" s="317"/>
      <c r="AA13" s="317"/>
      <c r="AB13" s="317"/>
      <c r="AC13" s="317"/>
      <c r="AD13" s="317"/>
      <c r="AE13" s="338"/>
      <c r="AF13" s="339"/>
      <c r="AG13" s="339"/>
      <c r="AH13" s="339"/>
      <c r="AI13" s="339"/>
      <c r="AJ13" s="339"/>
      <c r="AK13" s="339"/>
      <c r="AL13" s="340"/>
      <c r="AM13" s="340"/>
      <c r="AN13" s="341"/>
      <c r="AO13" s="341"/>
      <c r="AP13" s="341"/>
      <c r="AQ13" s="342"/>
      <c r="AR13" s="341"/>
    </row>
    <row r="14" spans="1:44" ht="135">
      <c r="A14" s="306"/>
      <c r="B14" s="333" t="s">
        <v>33</v>
      </c>
      <c r="C14" s="333" t="s">
        <v>230</v>
      </c>
      <c r="D14" s="333"/>
      <c r="E14" s="334"/>
      <c r="F14" s="335"/>
      <c r="G14" s="335"/>
      <c r="H14" s="335"/>
      <c r="I14" s="335"/>
      <c r="J14" s="335"/>
      <c r="K14" s="335"/>
      <c r="L14" s="335"/>
      <c r="M14" s="336" t="e">
        <f t="shared" si="0"/>
        <v>#DIV/0!</v>
      </c>
      <c r="N14" s="335"/>
      <c r="O14" s="335" t="e">
        <f t="shared" si="1"/>
        <v>#DIV/0!</v>
      </c>
      <c r="P14" s="335"/>
      <c r="Q14" s="405"/>
      <c r="R14" s="405"/>
      <c r="S14" s="317"/>
      <c r="T14" s="317"/>
      <c r="U14" s="317"/>
      <c r="V14" s="317"/>
      <c r="W14" s="317"/>
      <c r="X14" s="317"/>
      <c r="Y14" s="317"/>
      <c r="Z14" s="317"/>
      <c r="AA14" s="317"/>
      <c r="AB14" s="317"/>
      <c r="AC14" s="317"/>
      <c r="AD14" s="317"/>
      <c r="AE14" s="338"/>
      <c r="AF14" s="343"/>
      <c r="AG14" s="339"/>
      <c r="AH14" s="339"/>
      <c r="AI14" s="339"/>
      <c r="AJ14" s="339"/>
      <c r="AK14" s="339"/>
      <c r="AL14" s="340"/>
      <c r="AM14" s="340"/>
      <c r="AN14" s="341"/>
      <c r="AO14" s="341"/>
      <c r="AP14" s="341"/>
      <c r="AQ14" s="342"/>
      <c r="AR14" s="341"/>
    </row>
    <row r="15" spans="1:44" ht="135">
      <c r="A15" s="306"/>
      <c r="B15" s="333" t="s">
        <v>232</v>
      </c>
      <c r="C15" s="333" t="s">
        <v>230</v>
      </c>
      <c r="D15" s="333"/>
      <c r="E15" s="334"/>
      <c r="F15" s="335"/>
      <c r="G15" s="335"/>
      <c r="H15" s="335"/>
      <c r="I15" s="335"/>
      <c r="J15" s="335"/>
      <c r="K15" s="335"/>
      <c r="L15" s="335"/>
      <c r="M15" s="336" t="e">
        <f t="shared" si="0"/>
        <v>#DIV/0!</v>
      </c>
      <c r="N15" s="335"/>
      <c r="O15" s="335" t="e">
        <f t="shared" si="1"/>
        <v>#DIV/0!</v>
      </c>
      <c r="P15" s="335"/>
      <c r="Q15" s="405"/>
      <c r="R15" s="405"/>
      <c r="S15" s="317"/>
      <c r="T15" s="317"/>
      <c r="U15" s="317"/>
      <c r="V15" s="317"/>
      <c r="W15" s="317"/>
      <c r="X15" s="317"/>
      <c r="Y15" s="317"/>
      <c r="Z15" s="317"/>
      <c r="AA15" s="317"/>
      <c r="AB15" s="317"/>
      <c r="AC15" s="317"/>
      <c r="AD15" s="317"/>
      <c r="AE15" s="338"/>
      <c r="AF15" s="343"/>
      <c r="AG15" s="339"/>
      <c r="AH15" s="339"/>
      <c r="AI15" s="339"/>
      <c r="AJ15" s="339"/>
      <c r="AK15" s="339"/>
      <c r="AL15" s="340"/>
      <c r="AM15" s="340"/>
      <c r="AN15" s="341"/>
      <c r="AO15" s="341"/>
      <c r="AP15" s="341"/>
      <c r="AQ15" s="342"/>
      <c r="AR15" s="341"/>
    </row>
    <row r="16" spans="1:44" ht="135">
      <c r="A16" s="306"/>
      <c r="B16" s="333" t="s">
        <v>58</v>
      </c>
      <c r="C16" s="333" t="s">
        <v>230</v>
      </c>
      <c r="D16" s="333"/>
      <c r="E16" s="334"/>
      <c r="F16" s="335"/>
      <c r="G16" s="335"/>
      <c r="H16" s="335"/>
      <c r="I16" s="335"/>
      <c r="J16" s="335"/>
      <c r="K16" s="335"/>
      <c r="L16" s="335"/>
      <c r="M16" s="336" t="e">
        <f t="shared" si="0"/>
        <v>#DIV/0!</v>
      </c>
      <c r="N16" s="335"/>
      <c r="O16" s="335" t="e">
        <f t="shared" si="1"/>
        <v>#DIV/0!</v>
      </c>
      <c r="P16" s="335"/>
      <c r="Q16" s="405"/>
      <c r="R16" s="405"/>
      <c r="S16" s="317"/>
      <c r="T16" s="317"/>
      <c r="U16" s="317"/>
      <c r="V16" s="317"/>
      <c r="W16" s="317"/>
      <c r="X16" s="317"/>
      <c r="Y16" s="317"/>
      <c r="Z16" s="317"/>
      <c r="AA16" s="317"/>
      <c r="AB16" s="317"/>
      <c r="AC16" s="317"/>
      <c r="AD16" s="317"/>
      <c r="AE16" s="338"/>
      <c r="AF16" s="343"/>
      <c r="AG16" s="339"/>
      <c r="AH16" s="339"/>
      <c r="AI16" s="339"/>
      <c r="AJ16" s="339"/>
      <c r="AK16" s="339"/>
      <c r="AL16" s="340"/>
      <c r="AM16" s="340"/>
      <c r="AN16" s="341"/>
      <c r="AO16" s="341"/>
      <c r="AP16" s="341"/>
      <c r="AQ16" s="342"/>
      <c r="AR16" s="341"/>
    </row>
    <row r="17" spans="1:44" ht="135">
      <c r="A17" s="306"/>
      <c r="B17" s="333" t="s">
        <v>233</v>
      </c>
      <c r="C17" s="333" t="s">
        <v>230</v>
      </c>
      <c r="D17" s="333"/>
      <c r="E17" s="334"/>
      <c r="F17" s="335"/>
      <c r="G17" s="335"/>
      <c r="H17" s="335"/>
      <c r="I17" s="335"/>
      <c r="J17" s="335"/>
      <c r="K17" s="335"/>
      <c r="L17" s="335"/>
      <c r="M17" s="336" t="e">
        <f t="shared" si="0"/>
        <v>#DIV/0!</v>
      </c>
      <c r="N17" s="335"/>
      <c r="O17" s="335" t="e">
        <f t="shared" si="1"/>
        <v>#DIV/0!</v>
      </c>
      <c r="P17" s="335"/>
      <c r="Q17" s="405"/>
      <c r="R17" s="405"/>
      <c r="S17" s="317"/>
      <c r="T17" s="317"/>
      <c r="U17" s="317"/>
      <c r="V17" s="317"/>
      <c r="W17" s="317"/>
      <c r="X17" s="317"/>
      <c r="Y17" s="317"/>
      <c r="Z17" s="317"/>
      <c r="AA17" s="317"/>
      <c r="AB17" s="317"/>
      <c r="AC17" s="317"/>
      <c r="AD17" s="317"/>
      <c r="AE17" s="338"/>
      <c r="AF17" s="339"/>
      <c r="AG17" s="339"/>
      <c r="AH17" s="339"/>
      <c r="AI17" s="339"/>
      <c r="AJ17" s="339"/>
      <c r="AK17" s="339"/>
      <c r="AL17" s="340"/>
      <c r="AM17" s="340"/>
      <c r="AN17" s="341"/>
      <c r="AO17" s="341"/>
      <c r="AP17" s="341"/>
      <c r="AQ17" s="342"/>
      <c r="AR17" s="341"/>
    </row>
    <row r="18" spans="1:44" ht="135">
      <c r="B18" s="333" t="s">
        <v>30</v>
      </c>
      <c r="C18" s="333" t="s">
        <v>230</v>
      </c>
      <c r="D18" s="333"/>
      <c r="E18" s="334"/>
      <c r="F18" s="335"/>
      <c r="G18" s="335"/>
      <c r="H18" s="335"/>
      <c r="I18" s="335"/>
      <c r="J18" s="335"/>
      <c r="K18" s="335"/>
      <c r="L18" s="335"/>
      <c r="M18" s="336" t="e">
        <f t="shared" si="0"/>
        <v>#DIV/0!</v>
      </c>
      <c r="N18" s="335"/>
      <c r="O18" s="335" t="e">
        <f t="shared" si="1"/>
        <v>#DIV/0!</v>
      </c>
      <c r="P18" s="335"/>
      <c r="Q18" s="405" t="s">
        <v>234</v>
      </c>
      <c r="R18" s="405"/>
      <c r="S18" s="317"/>
      <c r="T18" s="317"/>
      <c r="U18" s="317"/>
      <c r="V18" s="317"/>
      <c r="W18" s="317"/>
      <c r="X18" s="317"/>
      <c r="Y18" s="317"/>
      <c r="Z18" s="317"/>
      <c r="AA18" s="317"/>
      <c r="AB18" s="317"/>
      <c r="AC18" s="317"/>
      <c r="AD18" s="317"/>
      <c r="AE18" s="338"/>
      <c r="AF18" s="339"/>
      <c r="AG18" s="339"/>
      <c r="AH18" s="339"/>
      <c r="AI18" s="339"/>
      <c r="AJ18" s="339"/>
      <c r="AK18" s="339"/>
      <c r="AL18" s="339"/>
      <c r="AM18" s="340"/>
      <c r="AN18" s="341"/>
      <c r="AO18" s="341"/>
      <c r="AP18" s="341"/>
      <c r="AQ18" s="342"/>
      <c r="AR18" s="341"/>
    </row>
    <row r="19" spans="1:44" ht="135">
      <c r="B19" s="333" t="s">
        <v>235</v>
      </c>
      <c r="C19" s="333" t="s">
        <v>230</v>
      </c>
      <c r="D19" s="333"/>
      <c r="E19" s="334"/>
      <c r="F19" s="335"/>
      <c r="G19" s="335"/>
      <c r="H19" s="335"/>
      <c r="I19" s="335"/>
      <c r="J19" s="335"/>
      <c r="K19" s="335"/>
      <c r="L19" s="335"/>
      <c r="M19" s="336" t="e">
        <f t="shared" si="0"/>
        <v>#DIV/0!</v>
      </c>
      <c r="N19" s="335"/>
      <c r="O19" s="335" t="e">
        <f t="shared" si="1"/>
        <v>#DIV/0!</v>
      </c>
      <c r="P19" s="335"/>
      <c r="Q19" s="405"/>
      <c r="R19" s="405"/>
      <c r="S19" s="317"/>
      <c r="T19" s="317"/>
      <c r="U19" s="317"/>
      <c r="V19" s="317"/>
      <c r="W19" s="317"/>
      <c r="X19" s="317"/>
      <c r="Y19" s="317"/>
      <c r="Z19" s="317"/>
      <c r="AA19" s="317"/>
      <c r="AB19" s="317"/>
      <c r="AC19" s="317"/>
      <c r="AD19" s="317"/>
      <c r="AE19" s="338"/>
      <c r="AF19" s="339"/>
      <c r="AG19" s="339"/>
      <c r="AH19" s="339"/>
      <c r="AI19" s="339"/>
      <c r="AJ19" s="339"/>
      <c r="AK19" s="339"/>
      <c r="AL19" s="340"/>
      <c r="AM19" s="340"/>
      <c r="AN19" s="341"/>
      <c r="AO19" s="341"/>
      <c r="AP19" s="341"/>
      <c r="AQ19" s="342"/>
      <c r="AR19" s="341"/>
    </row>
    <row r="20" spans="1:44" ht="135">
      <c r="B20" s="333" t="s">
        <v>236</v>
      </c>
      <c r="C20" s="333" t="s">
        <v>230</v>
      </c>
      <c r="D20" s="333"/>
      <c r="E20" s="334"/>
      <c r="F20" s="335"/>
      <c r="G20" s="335"/>
      <c r="H20" s="335"/>
      <c r="I20" s="335"/>
      <c r="J20" s="335"/>
      <c r="K20" s="335"/>
      <c r="L20" s="335"/>
      <c r="M20" s="336" t="e">
        <f t="shared" si="0"/>
        <v>#DIV/0!</v>
      </c>
      <c r="N20" s="335"/>
      <c r="O20" s="335" t="e">
        <f t="shared" si="1"/>
        <v>#DIV/0!</v>
      </c>
      <c r="P20" s="335"/>
      <c r="Q20" s="405"/>
      <c r="R20" s="405"/>
      <c r="S20" s="317"/>
      <c r="T20" s="317"/>
      <c r="U20" s="317"/>
      <c r="V20" s="317"/>
      <c r="W20" s="317"/>
      <c r="X20" s="317"/>
      <c r="Y20" s="317"/>
      <c r="Z20" s="317"/>
      <c r="AA20" s="317"/>
      <c r="AB20" s="317"/>
      <c r="AC20" s="317"/>
      <c r="AD20" s="317"/>
      <c r="AE20" s="338"/>
      <c r="AF20" s="339"/>
      <c r="AG20" s="339"/>
      <c r="AH20" s="339"/>
      <c r="AI20" s="339"/>
      <c r="AJ20" s="339"/>
      <c r="AK20" s="339"/>
      <c r="AL20" s="340"/>
      <c r="AM20" s="340"/>
      <c r="AN20" s="341"/>
      <c r="AO20" s="341"/>
      <c r="AP20" s="341"/>
      <c r="AQ20" s="342"/>
      <c r="AR20" s="341"/>
    </row>
    <row r="21" spans="1:44" ht="135">
      <c r="B21" s="333" t="s">
        <v>237</v>
      </c>
      <c r="C21" s="333" t="s">
        <v>230</v>
      </c>
      <c r="D21" s="333"/>
      <c r="E21" s="334"/>
      <c r="F21" s="335"/>
      <c r="G21" s="335"/>
      <c r="H21" s="335"/>
      <c r="I21" s="335"/>
      <c r="J21" s="335"/>
      <c r="K21" s="335"/>
      <c r="L21" s="335"/>
      <c r="M21" s="336" t="e">
        <f t="shared" si="0"/>
        <v>#DIV/0!</v>
      </c>
      <c r="N21" s="335"/>
      <c r="O21" s="335" t="e">
        <f t="shared" si="1"/>
        <v>#DIV/0!</v>
      </c>
      <c r="P21" s="335"/>
      <c r="Q21" s="405"/>
      <c r="R21" s="405"/>
      <c r="S21" s="317"/>
      <c r="T21" s="317"/>
      <c r="U21" s="317"/>
      <c r="V21" s="317"/>
      <c r="W21" s="317"/>
      <c r="X21" s="317"/>
      <c r="Y21" s="317"/>
      <c r="Z21" s="317"/>
      <c r="AA21" s="317"/>
      <c r="AB21" s="317"/>
      <c r="AC21" s="317"/>
      <c r="AD21" s="317"/>
      <c r="AE21" s="338"/>
      <c r="AF21" s="339"/>
      <c r="AG21" s="339"/>
      <c r="AH21" s="339"/>
      <c r="AI21" s="339"/>
      <c r="AJ21" s="339"/>
      <c r="AK21" s="339"/>
      <c r="AL21" s="340"/>
      <c r="AM21" s="340"/>
      <c r="AN21" s="341"/>
      <c r="AO21" s="341"/>
      <c r="AP21" s="341"/>
      <c r="AQ21" s="342"/>
      <c r="AR21" s="341"/>
    </row>
    <row r="22" spans="1:44" ht="135">
      <c r="B22" s="333" t="s">
        <v>238</v>
      </c>
      <c r="C22" s="333" t="s">
        <v>230</v>
      </c>
      <c r="D22" s="333"/>
      <c r="E22" s="334"/>
      <c r="F22" s="335"/>
      <c r="G22" s="335"/>
      <c r="H22" s="335"/>
      <c r="I22" s="335"/>
      <c r="J22" s="335"/>
      <c r="K22" s="335"/>
      <c r="L22" s="335"/>
      <c r="M22" s="336" t="e">
        <f t="shared" si="0"/>
        <v>#DIV/0!</v>
      </c>
      <c r="N22" s="335"/>
      <c r="O22" s="335" t="e">
        <f t="shared" si="1"/>
        <v>#DIV/0!</v>
      </c>
      <c r="P22" s="335"/>
      <c r="Q22" s="405"/>
      <c r="R22" s="405"/>
      <c r="S22" s="317"/>
      <c r="T22" s="317"/>
      <c r="U22" s="317"/>
      <c r="V22" s="317"/>
      <c r="W22" s="317"/>
      <c r="X22" s="317"/>
      <c r="Y22" s="317"/>
      <c r="Z22" s="317"/>
      <c r="AA22" s="317"/>
      <c r="AB22" s="317"/>
      <c r="AC22" s="317"/>
      <c r="AD22" s="317"/>
      <c r="AE22" s="338"/>
      <c r="AF22" s="339"/>
      <c r="AG22" s="339"/>
      <c r="AH22" s="339"/>
      <c r="AI22" s="339"/>
      <c r="AJ22" s="339"/>
      <c r="AK22" s="339"/>
      <c r="AL22" s="340"/>
      <c r="AM22" s="340"/>
      <c r="AN22" s="341"/>
      <c r="AO22" s="341"/>
      <c r="AP22" s="341"/>
      <c r="AQ22" s="342"/>
      <c r="AR22" s="341"/>
    </row>
    <row r="23" spans="1:44" ht="135">
      <c r="B23" s="333" t="s">
        <v>239</v>
      </c>
      <c r="C23" s="333" t="s">
        <v>230</v>
      </c>
      <c r="D23" s="333"/>
      <c r="E23" s="334"/>
      <c r="F23" s="335"/>
      <c r="G23" s="335"/>
      <c r="H23" s="335"/>
      <c r="I23" s="335"/>
      <c r="J23" s="335"/>
      <c r="K23" s="335"/>
      <c r="L23" s="335"/>
      <c r="M23" s="336" t="e">
        <f t="shared" si="0"/>
        <v>#DIV/0!</v>
      </c>
      <c r="N23" s="335"/>
      <c r="O23" s="335" t="e">
        <f t="shared" si="1"/>
        <v>#DIV/0!</v>
      </c>
      <c r="P23" s="335"/>
      <c r="Q23" s="405"/>
      <c r="R23" s="405"/>
      <c r="S23" s="317"/>
      <c r="T23" s="317"/>
      <c r="U23" s="317"/>
      <c r="V23" s="317"/>
      <c r="W23" s="317"/>
      <c r="X23" s="317"/>
      <c r="Y23" s="317"/>
      <c r="Z23" s="317"/>
      <c r="AA23" s="317"/>
      <c r="AB23" s="317"/>
      <c r="AC23" s="317"/>
      <c r="AD23" s="317"/>
      <c r="AE23" s="338"/>
      <c r="AF23" s="339"/>
      <c r="AG23" s="339"/>
      <c r="AH23" s="339"/>
      <c r="AI23" s="339"/>
      <c r="AJ23" s="339"/>
      <c r="AK23" s="339"/>
      <c r="AL23" s="340"/>
      <c r="AM23" s="340"/>
      <c r="AN23" s="341"/>
      <c r="AO23" s="341"/>
      <c r="AP23" s="341"/>
      <c r="AQ23" s="342"/>
      <c r="AR23" s="341"/>
    </row>
    <row r="24" spans="1:44" ht="15.6" thickBot="1">
      <c r="A24" s="306"/>
      <c r="B24" s="408" t="s">
        <v>240</v>
      </c>
      <c r="C24" s="408"/>
      <c r="D24" s="344">
        <f>IFERROR(SUM(D8:D23),0)</f>
        <v>9</v>
      </c>
      <c r="E24" s="345">
        <f>IFERROR(SUM(E12:E23),0)</f>
        <v>998100000</v>
      </c>
      <c r="F24" s="346">
        <f>IFERROR(SUM(F8:F23),0)</f>
        <v>2</v>
      </c>
      <c r="G24" s="346">
        <f t="shared" ref="G24:P24" si="2">IFERROR(SUM(G8:G23),0)</f>
        <v>200000000</v>
      </c>
      <c r="H24" s="346">
        <f t="shared" si="2"/>
        <v>11</v>
      </c>
      <c r="I24" s="346">
        <f t="shared" si="2"/>
        <v>1198100000</v>
      </c>
      <c r="J24" s="346">
        <f t="shared" si="2"/>
        <v>7</v>
      </c>
      <c r="K24" s="346">
        <f t="shared" si="2"/>
        <v>700000000</v>
      </c>
      <c r="L24" s="346">
        <f t="shared" si="2"/>
        <v>5</v>
      </c>
      <c r="M24" s="346">
        <f t="shared" si="2"/>
        <v>0</v>
      </c>
      <c r="N24" s="346">
        <f t="shared" si="2"/>
        <v>500000000</v>
      </c>
      <c r="O24" s="346">
        <f t="shared" si="2"/>
        <v>0</v>
      </c>
      <c r="P24" s="346">
        <f t="shared" si="2"/>
        <v>200000000</v>
      </c>
      <c r="Q24" s="409"/>
      <c r="R24" s="410"/>
      <c r="S24" s="347"/>
      <c r="T24" s="348"/>
      <c r="U24" s="348"/>
      <c r="V24" s="348"/>
      <c r="W24" s="348"/>
      <c r="X24" s="348"/>
      <c r="Y24" s="348"/>
      <c r="Z24" s="348"/>
      <c r="AA24" s="348"/>
      <c r="AB24" s="348"/>
      <c r="AC24" s="348"/>
      <c r="AD24" s="348"/>
      <c r="AE24" s="349"/>
      <c r="AF24" s="349"/>
      <c r="AG24" s="350"/>
      <c r="AH24" s="350"/>
      <c r="AI24" s="350"/>
      <c r="AJ24" s="350"/>
      <c r="AK24" s="350"/>
      <c r="AL24" s="350"/>
      <c r="AM24" s="350"/>
      <c r="AN24" s="350"/>
      <c r="AO24" s="350"/>
      <c r="AP24" s="350"/>
      <c r="AQ24" s="350"/>
      <c r="AR24" s="350"/>
    </row>
    <row r="25" spans="1:44">
      <c r="F25" s="318"/>
      <c r="G25" s="318"/>
      <c r="H25" s="318"/>
      <c r="I25" s="318"/>
      <c r="J25" s="318"/>
    </row>
  </sheetData>
  <sheetProtection formatCells="0" formatColumns="0" formatRows="0" insertColumns="0" insertRows="0" insertHyperlinks="0" deleteColumns="0" deleteRows="0" sort="0" autoFilter="0" pivotTables="0"/>
  <mergeCells count="49">
    <mergeCell ref="B24:C24"/>
    <mergeCell ref="Q24:R24"/>
    <mergeCell ref="Q18:R18"/>
    <mergeCell ref="Q19:R19"/>
    <mergeCell ref="Q20:R20"/>
    <mergeCell ref="Q21:R21"/>
    <mergeCell ref="Q22:R22"/>
    <mergeCell ref="Q23:R23"/>
    <mergeCell ref="AO9:AO11"/>
    <mergeCell ref="AP9:AP11"/>
    <mergeCell ref="AQ9:AQ11"/>
    <mergeCell ref="AR9:AR11"/>
    <mergeCell ref="AI9:AI11"/>
    <mergeCell ref="AJ9:AJ11"/>
    <mergeCell ref="AK9:AK11"/>
    <mergeCell ref="AL9:AL11"/>
    <mergeCell ref="AM9:AM11"/>
    <mergeCell ref="AN9:AN11"/>
    <mergeCell ref="L10:O10"/>
    <mergeCell ref="Q10:S10"/>
    <mergeCell ref="T10:AD10"/>
    <mergeCell ref="Q11:R11"/>
    <mergeCell ref="Q17:R17"/>
    <mergeCell ref="Q12:R12"/>
    <mergeCell ref="Q13:R13"/>
    <mergeCell ref="Q14:R14"/>
    <mergeCell ref="Q15:R15"/>
    <mergeCell ref="Q16:R16"/>
    <mergeCell ref="AQ7:AR8"/>
    <mergeCell ref="B8:E8"/>
    <mergeCell ref="F8:S8"/>
    <mergeCell ref="AE8:AP8"/>
    <mergeCell ref="B9:B11"/>
    <mergeCell ref="C9:C11"/>
    <mergeCell ref="D9:D11"/>
    <mergeCell ref="E9:E11"/>
    <mergeCell ref="F9:M9"/>
    <mergeCell ref="N9:S9"/>
    <mergeCell ref="AE7:AP7"/>
    <mergeCell ref="AE9:AE11"/>
    <mergeCell ref="AF9:AF11"/>
    <mergeCell ref="AG9:AG11"/>
    <mergeCell ref="AH9:AH11"/>
    <mergeCell ref="F10:I10"/>
    <mergeCell ref="B1:R1"/>
    <mergeCell ref="C4:R4"/>
    <mergeCell ref="B7:E7"/>
    <mergeCell ref="F7:S7"/>
    <mergeCell ref="T7:AD9"/>
  </mergeCells>
  <pageMargins left="0.31496062992125984" right="0.70866141732283472" top="0.62992125984251968" bottom="0.74803149606299213" header="0.31496062992125984" footer="0.31496062992125984"/>
  <pageSetup paperSize="9" scale="33" orientation="portrait" r:id="rId1"/>
  <headerFooter>
    <oddHeader>&amp;L&amp;G&amp;C&amp;"Arial,Normal"&amp;8&amp;K000000 INTERNAL&amp;1#
&amp;"Arial,Negrita"&amp;12PLAN DE ACCION INSTITUCIONAL</oddHeader>
    <oddFooter>&amp;L&amp;G&amp;C&amp;N
IPB-A-1&amp;RDES-FM-05
V10</oddFooter>
  </headerFooter>
  <drawing r:id="rId2"/>
  <legacyDrawing r:id="rId3"/>
  <legacyDrawingHF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DL95"/>
  <sheetViews>
    <sheetView topLeftCell="H5" zoomScale="70" zoomScaleNormal="70" zoomScaleSheetLayoutView="55" zoomScalePageLayoutView="60" workbookViewId="0">
      <pane ySplit="7" topLeftCell="A16" activePane="bottomLeft" state="frozen"/>
      <selection pane="bottomLeft" activeCell="N16" sqref="N16"/>
      <selection activeCell="C6" sqref="C6:C8"/>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241</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08.75" customHeight="1">
      <c r="A12" s="209"/>
      <c r="B12" s="49" t="s">
        <v>277</v>
      </c>
      <c r="C12" s="49" t="s">
        <v>278</v>
      </c>
      <c r="D12" s="49" t="s">
        <v>279</v>
      </c>
      <c r="E12" s="49" t="s">
        <v>280</v>
      </c>
      <c r="F12" s="49" t="s">
        <v>281</v>
      </c>
      <c r="G12" s="49" t="s">
        <v>282</v>
      </c>
      <c r="H12" s="49" t="s">
        <v>283</v>
      </c>
      <c r="I12" s="49" t="s">
        <v>282</v>
      </c>
      <c r="J12" s="425" t="s">
        <v>284</v>
      </c>
      <c r="K12" s="425"/>
      <c r="L12" s="127"/>
      <c r="M12" s="127"/>
      <c r="N12" s="127"/>
      <c r="O12" s="127"/>
      <c r="P12" s="127"/>
      <c r="Q12" s="127"/>
      <c r="R12" s="127"/>
      <c r="S12" s="127"/>
      <c r="T12" s="127"/>
      <c r="U12" s="127"/>
      <c r="V12" s="127"/>
      <c r="W12" s="127">
        <v>1</v>
      </c>
      <c r="X12" s="127" t="s">
        <v>285</v>
      </c>
      <c r="Y12" s="64" t="s">
        <v>286</v>
      </c>
      <c r="Z12" s="64" t="s">
        <v>287</v>
      </c>
      <c r="AA12" s="67">
        <v>0.1</v>
      </c>
      <c r="AB12" s="132">
        <f>+L12</f>
        <v>0</v>
      </c>
      <c r="AC12" s="136">
        <f>IFERROR(AB12/SUM($L12:$W12)*100,0)</f>
        <v>0</v>
      </c>
      <c r="AD12" s="136"/>
      <c r="AE12" s="136">
        <f>IFERROR(AD12/SUM($L12:$W12)*100,0)</f>
        <v>0</v>
      </c>
      <c r="AF12" s="64"/>
      <c r="AG12" s="63"/>
      <c r="AH12" s="132">
        <f t="shared" ref="AH12:AH16" si="0">+M12</f>
        <v>0</v>
      </c>
      <c r="AI12" s="136">
        <f>IFERROR(AH12/SUM($L12:$W12)*100,0)</f>
        <v>0</v>
      </c>
      <c r="AJ12" s="136"/>
      <c r="AK12" s="136">
        <f>IFERROR(AJ12/SUM($L12:$W12)*100,0)</f>
        <v>0</v>
      </c>
      <c r="AL12" s="64"/>
      <c r="AM12" s="63"/>
      <c r="AN12" s="132">
        <f t="shared" ref="AN12:AN16" si="1">+N12</f>
        <v>0</v>
      </c>
      <c r="AO12" s="136">
        <f>IFERROR(AN12/SUM($L12:$W12)*100,0)</f>
        <v>0</v>
      </c>
      <c r="AP12" s="136"/>
      <c r="AQ12" s="136">
        <f>IFERROR(AP12/SUM($L12:$W12)*100,0)</f>
        <v>0</v>
      </c>
      <c r="AR12" s="64"/>
      <c r="AS12" s="63"/>
      <c r="AT12" s="64">
        <f>+O12</f>
        <v>0</v>
      </c>
      <c r="AU12" s="136">
        <f>IFERROR(AT12/SUM($L12:$W12)*100,0)</f>
        <v>0</v>
      </c>
      <c r="AV12" s="136"/>
      <c r="AW12" s="136">
        <f>IFERROR(AV12/SUM($L12:$W12)*100,0)</f>
        <v>0</v>
      </c>
      <c r="AX12" s="64"/>
      <c r="AY12" s="63"/>
      <c r="AZ12" s="62">
        <f t="shared" ref="AZ12:AZ16" si="2">+P12</f>
        <v>0</v>
      </c>
      <c r="BA12" s="136">
        <f>IFERROR(AZ12/SUM($L12:$W12)*100,0)</f>
        <v>0</v>
      </c>
      <c r="BB12" s="167"/>
      <c r="BC12" s="136">
        <f>IFERROR(BB12/SUM($L12:$W12)*100,0)</f>
        <v>0</v>
      </c>
      <c r="BD12" s="71"/>
      <c r="BE12" s="165"/>
      <c r="BF12" s="62">
        <f t="shared" ref="BF12:BF16" si="3">+Q12</f>
        <v>0</v>
      </c>
      <c r="BG12" s="136">
        <f>IFERROR(BF12/SUM($L12:$W12)*100,0)</f>
        <v>0</v>
      </c>
      <c r="BH12" s="136"/>
      <c r="BI12" s="136">
        <f>IFERROR(BH12/SUM($L12:$W12)*100,0)</f>
        <v>0</v>
      </c>
      <c r="BJ12" s="71"/>
      <c r="BK12" s="63"/>
      <c r="BL12" s="62">
        <f t="shared" ref="BL12:BL16" si="4">+R12</f>
        <v>0</v>
      </c>
      <c r="BM12" s="136">
        <f>IFERROR(BL12/SUM($L12:$W12)*100,0)</f>
        <v>0</v>
      </c>
      <c r="BN12" s="136"/>
      <c r="BO12" s="136">
        <f>IFERROR(BN12/SUM($L12:$W12)*100,0)</f>
        <v>0</v>
      </c>
      <c r="BP12" s="63"/>
      <c r="BQ12" s="63"/>
      <c r="BR12" s="63">
        <f t="shared" ref="BR12:BR16" si="5">+S12</f>
        <v>0</v>
      </c>
      <c r="BS12" s="136">
        <f>IFERROR(BR12/SUM($L12:$W12)*100,0)</f>
        <v>0</v>
      </c>
      <c r="BT12" s="136"/>
      <c r="BU12" s="136">
        <f>IFERROR(BT12/SUM($L12:$W12)*100,0)</f>
        <v>0</v>
      </c>
      <c r="BV12" s="165"/>
      <c r="BW12" s="165"/>
      <c r="BX12" s="63">
        <f t="shared" ref="BX12:BX16" si="6">+T12</f>
        <v>0</v>
      </c>
      <c r="BY12" s="136">
        <f>IFERROR(BX12/SUM($L12:$W12)*100,0)</f>
        <v>0</v>
      </c>
      <c r="BZ12" s="136"/>
      <c r="CA12" s="136">
        <f>IFERROR(BZ12/SUM($L12:$W12)*100,0)</f>
        <v>0</v>
      </c>
      <c r="CB12" s="63"/>
      <c r="CC12" s="63"/>
      <c r="CD12" s="63">
        <f t="shared" ref="CD12:CD16" si="7">+U12</f>
        <v>0</v>
      </c>
      <c r="CE12" s="136">
        <f>IFERROR(CD12/SUM($L12:$W12)*100,0)</f>
        <v>0</v>
      </c>
      <c r="CF12" s="136"/>
      <c r="CG12" s="136">
        <f>IFERROR(CF12/SUM($L12:$W12)*100,0)</f>
        <v>0</v>
      </c>
      <c r="CH12" s="63"/>
      <c r="CI12" s="63"/>
      <c r="CJ12" s="63">
        <f t="shared" ref="CJ12:CJ16" si="8">+V12</f>
        <v>0</v>
      </c>
      <c r="CK12" s="136">
        <f>IFERROR(CJ12/SUM($L12:$W12)*100,0)</f>
        <v>0</v>
      </c>
      <c r="CL12" s="136"/>
      <c r="CM12" s="136">
        <f>IFERROR(CL12/SUM($L12:$W12)*100,0)</f>
        <v>0</v>
      </c>
      <c r="CN12" s="63"/>
      <c r="CO12" s="63"/>
      <c r="CP12" s="63">
        <f t="shared" ref="CP12:CP16" si="9">+W12</f>
        <v>1</v>
      </c>
      <c r="CQ12" s="136">
        <f>IFERROR(CP12/SUM($L12:$W12)*100,0)</f>
        <v>100</v>
      </c>
      <c r="CR12" s="136"/>
      <c r="CS12" s="136">
        <f>IFERROR(CR12/SUM($L12:$W12)*100,0)</f>
        <v>0</v>
      </c>
      <c r="CT12" s="63"/>
      <c r="CU12" s="63"/>
      <c r="CV12" s="63">
        <f t="shared" ref="CV12:CV16"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ht="185.25" customHeight="1">
      <c r="A13" s="209"/>
      <c r="B13" s="49" t="s">
        <v>277</v>
      </c>
      <c r="C13" s="49" t="s">
        <v>278</v>
      </c>
      <c r="D13" s="49" t="s">
        <v>279</v>
      </c>
      <c r="E13" s="49" t="s">
        <v>280</v>
      </c>
      <c r="F13" s="49" t="s">
        <v>281</v>
      </c>
      <c r="G13" s="49" t="s">
        <v>282</v>
      </c>
      <c r="H13" s="49" t="s">
        <v>283</v>
      </c>
      <c r="I13" s="49" t="s">
        <v>282</v>
      </c>
      <c r="J13" s="425" t="s">
        <v>288</v>
      </c>
      <c r="K13" s="425"/>
      <c r="L13" s="127"/>
      <c r="M13" s="127"/>
      <c r="N13" s="127"/>
      <c r="O13" s="127"/>
      <c r="P13" s="127"/>
      <c r="Q13" s="127"/>
      <c r="R13" s="127"/>
      <c r="S13" s="127"/>
      <c r="T13" s="127"/>
      <c r="U13" s="127"/>
      <c r="V13" s="127"/>
      <c r="W13" s="127">
        <v>1</v>
      </c>
      <c r="X13" s="127" t="s">
        <v>285</v>
      </c>
      <c r="Y13" s="64" t="s">
        <v>289</v>
      </c>
      <c r="Z13" s="64" t="s">
        <v>290</v>
      </c>
      <c r="AA13" s="67">
        <v>0.1</v>
      </c>
      <c r="AB13" s="64">
        <f>+L13</f>
        <v>0</v>
      </c>
      <c r="AC13" s="136">
        <f t="shared" ref="AC13:AC16" si="11">IFERROR(AB13/SUM($L13:$W13)*100,0)</f>
        <v>0</v>
      </c>
      <c r="AD13" s="64"/>
      <c r="AE13" s="136">
        <f t="shared" ref="AE13:AE16" si="12">IFERROR(AD13/SUM($L13:$W13)*100,0)</f>
        <v>0</v>
      </c>
      <c r="AF13" s="64"/>
      <c r="AG13" s="63"/>
      <c r="AH13" s="132">
        <f t="shared" si="0"/>
        <v>0</v>
      </c>
      <c r="AI13" s="136">
        <f t="shared" ref="AI13:AI16" si="13">IFERROR(AH13/SUM($L13:$W13)*100,0)</f>
        <v>0</v>
      </c>
      <c r="AJ13" s="64"/>
      <c r="AK13" s="136">
        <f t="shared" ref="AK13:AK16" si="14">IFERROR(AJ13/SUM($L13:$W13)*100,0)</f>
        <v>0</v>
      </c>
      <c r="AL13" s="64"/>
      <c r="AM13" s="63"/>
      <c r="AN13" s="132">
        <f t="shared" si="1"/>
        <v>0</v>
      </c>
      <c r="AO13" s="136">
        <f t="shared" ref="AO13:AO16" si="15">IFERROR(AN13/SUM($L13:$W13)*100,0)</f>
        <v>0</v>
      </c>
      <c r="AP13" s="64"/>
      <c r="AQ13" s="136">
        <f t="shared" ref="AQ13:AQ16" si="16">IFERROR(AP13/SUM($L13:$W13)*100,0)</f>
        <v>0</v>
      </c>
      <c r="AR13" s="64"/>
      <c r="AS13" s="63"/>
      <c r="AT13" s="64">
        <f>+O13</f>
        <v>0</v>
      </c>
      <c r="AU13" s="136">
        <f t="shared" ref="AU13:AU16" si="17">IFERROR(AT13/SUM($L13:$W13)*100,0)</f>
        <v>0</v>
      </c>
      <c r="AV13" s="64"/>
      <c r="AW13" s="136">
        <f t="shared" ref="AW13:AW16" si="18">IFERROR(AV13/SUM($L13:$W13)*100,0)</f>
        <v>0</v>
      </c>
      <c r="AX13" s="64"/>
      <c r="AY13" s="63"/>
      <c r="AZ13" s="62">
        <f t="shared" si="2"/>
        <v>0</v>
      </c>
      <c r="BA13" s="136">
        <f t="shared" ref="BA13:BA16" si="19">IFERROR(AZ13/SUM($L13:$W13)*100,0)</f>
        <v>0</v>
      </c>
      <c r="BB13" s="164"/>
      <c r="BC13" s="136">
        <f t="shared" ref="BC13:BC16" si="20">IFERROR(BB13/SUM($L13:$W13)*100,0)</f>
        <v>0</v>
      </c>
      <c r="BD13" s="71"/>
      <c r="BE13" s="165"/>
      <c r="BF13" s="62">
        <f t="shared" si="3"/>
        <v>0</v>
      </c>
      <c r="BG13" s="136">
        <f>IFERROR(BF13/SUM($L13:$W13)*100,0)</f>
        <v>0</v>
      </c>
      <c r="BH13" s="62"/>
      <c r="BI13" s="136">
        <f>IFERROR(BH13/SUM($L13:$W13)*100,0)</f>
        <v>0</v>
      </c>
      <c r="BJ13" s="176"/>
      <c r="BK13" s="63"/>
      <c r="BL13" s="62">
        <f t="shared" si="4"/>
        <v>0</v>
      </c>
      <c r="BM13" s="136">
        <f t="shared" ref="BM13:BM16" si="21">IFERROR(BL13/SUM($L13:$W13)*100,0)</f>
        <v>0</v>
      </c>
      <c r="BN13" s="64"/>
      <c r="BO13" s="136">
        <f t="shared" ref="BO13:BO16" si="22">IFERROR(BN13/SUM($L13:$W13)*100,0)</f>
        <v>0</v>
      </c>
      <c r="BP13" s="63"/>
      <c r="BQ13" s="63"/>
      <c r="BR13" s="63">
        <f t="shared" si="5"/>
        <v>0</v>
      </c>
      <c r="BS13" s="136">
        <f t="shared" ref="BS13:BS16" si="23">IFERROR(BR13/SUM($L13:$W13)*100,0)</f>
        <v>0</v>
      </c>
      <c r="BT13" s="64"/>
      <c r="BU13" s="136">
        <f t="shared" ref="BU13:BU16" si="24">IFERROR(BT13/SUM($L13:$W13)*100,0)</f>
        <v>0</v>
      </c>
      <c r="BV13" s="165"/>
      <c r="BW13" s="165"/>
      <c r="BX13" s="63">
        <f t="shared" si="6"/>
        <v>0</v>
      </c>
      <c r="BY13" s="136">
        <f t="shared" ref="BY13:BY16" si="25">IFERROR(BX13/SUM($L13:$W13)*100,0)</f>
        <v>0</v>
      </c>
      <c r="BZ13" s="64"/>
      <c r="CA13" s="136">
        <f t="shared" ref="CA13:CA16" si="26">IFERROR(BZ13/SUM($L13:$W13)*100,0)</f>
        <v>0</v>
      </c>
      <c r="CB13" s="63"/>
      <c r="CC13" s="63"/>
      <c r="CD13" s="63">
        <f t="shared" si="7"/>
        <v>0</v>
      </c>
      <c r="CE13" s="136">
        <f t="shared" ref="CE13:CE16" si="27">IFERROR(CD13/SUM($L13:$W13)*100,0)</f>
        <v>0</v>
      </c>
      <c r="CF13" s="64"/>
      <c r="CG13" s="136">
        <f t="shared" ref="CG13:CG16" si="28">IFERROR(CF13/SUM($L13:$W13)*100,0)</f>
        <v>0</v>
      </c>
      <c r="CH13" s="63"/>
      <c r="CI13" s="63"/>
      <c r="CJ13" s="63">
        <f t="shared" si="8"/>
        <v>0</v>
      </c>
      <c r="CK13" s="136">
        <f t="shared" ref="CK13:CK16" si="29">IFERROR(CJ13/SUM($L13:$W13)*100,0)</f>
        <v>0</v>
      </c>
      <c r="CL13" s="64"/>
      <c r="CM13" s="136">
        <f t="shared" ref="CM13:CM16" si="30">IFERROR(CL13/SUM($L13:$W13)*100,0)</f>
        <v>0</v>
      </c>
      <c r="CN13" s="63"/>
      <c r="CO13" s="63"/>
      <c r="CP13" s="63">
        <f t="shared" si="9"/>
        <v>1</v>
      </c>
      <c r="CQ13" s="136">
        <f t="shared" ref="CQ13:CQ16" si="31">IFERROR(CP13/SUM($L13:$W13)*100,0)</f>
        <v>100</v>
      </c>
      <c r="CR13" s="64"/>
      <c r="CS13" s="136">
        <f t="shared" ref="CS13:CS16" si="32">IFERROR(CR13/SUM($L13:$W13)*100,0)</f>
        <v>0</v>
      </c>
      <c r="CT13" s="63"/>
      <c r="CU13" s="63"/>
      <c r="CV13" s="63">
        <f>SUM(CR13,CL13,CF13,BZ13,BT13,BN13,BH13,BB13,AV13,AP13,AJ13,AD13)</f>
        <v>0</v>
      </c>
      <c r="CW13" s="30">
        <f>SUM(CS13,CM13,CG13,CA13,BU13,BO13,BI13,BC13,AW13,AQ13,AK13,AE13)/100</f>
        <v>0</v>
      </c>
      <c r="CX13" s="121"/>
      <c r="CY13" s="155"/>
      <c r="CZ13" s="129"/>
      <c r="DA13" s="129"/>
      <c r="DB13" s="129"/>
      <c r="DC13" s="129"/>
      <c r="DD13" s="129"/>
      <c r="DE13" s="129"/>
      <c r="DF13" s="129"/>
      <c r="DG13" s="129"/>
      <c r="DH13" s="69"/>
      <c r="DI13" s="69"/>
      <c r="DJ13" s="65"/>
      <c r="DK13" s="65"/>
      <c r="DL13" s="179"/>
    </row>
    <row r="14" spans="1:116" ht="108.75" customHeight="1">
      <c r="A14" s="209"/>
      <c r="B14" s="49" t="s">
        <v>277</v>
      </c>
      <c r="C14" s="49" t="s">
        <v>278</v>
      </c>
      <c r="D14" s="49" t="s">
        <v>279</v>
      </c>
      <c r="E14" s="49" t="s">
        <v>280</v>
      </c>
      <c r="F14" s="49" t="s">
        <v>281</v>
      </c>
      <c r="G14" s="49" t="s">
        <v>282</v>
      </c>
      <c r="H14" s="49" t="s">
        <v>283</v>
      </c>
      <c r="I14" s="49" t="s">
        <v>282</v>
      </c>
      <c r="J14" s="425" t="s">
        <v>291</v>
      </c>
      <c r="K14" s="425"/>
      <c r="L14" s="127"/>
      <c r="M14" s="127"/>
      <c r="N14" s="127"/>
      <c r="O14" s="127"/>
      <c r="P14" s="127"/>
      <c r="Q14" s="127"/>
      <c r="R14" s="127">
        <v>1</v>
      </c>
      <c r="S14" s="127"/>
      <c r="T14" s="127"/>
      <c r="U14" s="127"/>
      <c r="V14" s="127"/>
      <c r="W14" s="127"/>
      <c r="X14" s="127" t="s">
        <v>285</v>
      </c>
      <c r="Y14" s="64" t="s">
        <v>292</v>
      </c>
      <c r="Z14" s="64" t="s">
        <v>293</v>
      </c>
      <c r="AA14" s="67">
        <v>0.1</v>
      </c>
      <c r="AB14" s="64">
        <f>+L14</f>
        <v>0</v>
      </c>
      <c r="AC14" s="136">
        <f t="shared" si="11"/>
        <v>0</v>
      </c>
      <c r="AD14" s="64"/>
      <c r="AE14" s="136">
        <f t="shared" si="12"/>
        <v>0</v>
      </c>
      <c r="AF14" s="64"/>
      <c r="AG14" s="63"/>
      <c r="AH14" s="132">
        <f t="shared" si="0"/>
        <v>0</v>
      </c>
      <c r="AI14" s="136">
        <f t="shared" si="13"/>
        <v>0</v>
      </c>
      <c r="AJ14" s="64"/>
      <c r="AK14" s="136">
        <f t="shared" si="14"/>
        <v>0</v>
      </c>
      <c r="AL14" s="64"/>
      <c r="AM14" s="63"/>
      <c r="AN14" s="132">
        <f t="shared" si="1"/>
        <v>0</v>
      </c>
      <c r="AO14" s="136">
        <f t="shared" si="15"/>
        <v>0</v>
      </c>
      <c r="AP14" s="64"/>
      <c r="AQ14" s="136">
        <f t="shared" si="16"/>
        <v>0</v>
      </c>
      <c r="AR14" s="64"/>
      <c r="AS14" s="63"/>
      <c r="AT14" s="64">
        <f>+O14</f>
        <v>0</v>
      </c>
      <c r="AU14" s="136">
        <f t="shared" si="17"/>
        <v>0</v>
      </c>
      <c r="AV14" s="64"/>
      <c r="AW14" s="136">
        <f t="shared" si="18"/>
        <v>0</v>
      </c>
      <c r="AX14" s="64"/>
      <c r="AY14" s="63"/>
      <c r="AZ14" s="62">
        <f t="shared" si="2"/>
        <v>0</v>
      </c>
      <c r="BA14" s="136">
        <f t="shared" si="19"/>
        <v>0</v>
      </c>
      <c r="BB14" s="164"/>
      <c r="BC14" s="136">
        <f t="shared" si="20"/>
        <v>0</v>
      </c>
      <c r="BD14" s="71"/>
      <c r="BE14" s="165"/>
      <c r="BF14" s="62">
        <f t="shared" si="3"/>
        <v>0</v>
      </c>
      <c r="BH14" s="64"/>
      <c r="BI14" s="136">
        <f>IFERROR(BH14/SUM($L14:$W14)*100,0)</f>
        <v>0</v>
      </c>
      <c r="BJ14" s="71"/>
      <c r="BK14" s="63"/>
      <c r="BL14" s="62">
        <f t="shared" si="4"/>
        <v>1</v>
      </c>
      <c r="BM14" s="136">
        <f t="shared" si="21"/>
        <v>100</v>
      </c>
      <c r="BN14" s="64"/>
      <c r="BO14" s="136">
        <f t="shared" si="22"/>
        <v>0</v>
      </c>
      <c r="BP14" s="63"/>
      <c r="BQ14" s="63"/>
      <c r="BR14" s="63">
        <f t="shared" si="5"/>
        <v>0</v>
      </c>
      <c r="BS14" s="136">
        <f t="shared" si="23"/>
        <v>0</v>
      </c>
      <c r="BT14" s="64"/>
      <c r="BU14" s="136">
        <f t="shared" si="24"/>
        <v>0</v>
      </c>
      <c r="BV14" s="165"/>
      <c r="BW14" s="165"/>
      <c r="BX14" s="63">
        <f t="shared" si="6"/>
        <v>0</v>
      </c>
      <c r="BY14" s="136">
        <f t="shared" si="25"/>
        <v>0</v>
      </c>
      <c r="BZ14" s="64"/>
      <c r="CA14" s="136">
        <f t="shared" si="26"/>
        <v>0</v>
      </c>
      <c r="CB14" s="63"/>
      <c r="CC14" s="63"/>
      <c r="CD14" s="63">
        <f t="shared" si="7"/>
        <v>0</v>
      </c>
      <c r="CE14" s="136">
        <f t="shared" si="27"/>
        <v>0</v>
      </c>
      <c r="CF14" s="64"/>
      <c r="CG14" s="136">
        <f t="shared" si="28"/>
        <v>0</v>
      </c>
      <c r="CH14" s="63"/>
      <c r="CI14" s="63"/>
      <c r="CJ14" s="63">
        <f t="shared" si="8"/>
        <v>0</v>
      </c>
      <c r="CK14" s="136">
        <f t="shared" si="29"/>
        <v>0</v>
      </c>
      <c r="CL14" s="64"/>
      <c r="CM14" s="136">
        <f t="shared" si="30"/>
        <v>0</v>
      </c>
      <c r="CN14" s="63"/>
      <c r="CO14" s="63"/>
      <c r="CP14" s="63">
        <f t="shared" si="9"/>
        <v>0</v>
      </c>
      <c r="CQ14" s="136">
        <f t="shared" si="31"/>
        <v>0</v>
      </c>
      <c r="CR14" s="64"/>
      <c r="CS14" s="136">
        <f t="shared" si="32"/>
        <v>0</v>
      </c>
      <c r="CT14" s="63"/>
      <c r="CU14" s="63"/>
      <c r="CV14" s="63">
        <f t="shared" si="10"/>
        <v>0</v>
      </c>
      <c r="CW14" s="30">
        <f t="shared" ref="CW14:CW16" si="33">SUM(CS14,CM14,CG14,CA14,BU14,BO14,BI14,BC14,AW14,AQ14,AK14,AE14)/100</f>
        <v>0</v>
      </c>
      <c r="CX14" s="121"/>
      <c r="CY14" s="155"/>
      <c r="CZ14" s="129"/>
      <c r="DA14" s="129"/>
      <c r="DB14" s="129"/>
      <c r="DC14" s="129"/>
      <c r="DD14" s="129"/>
      <c r="DE14" s="129"/>
      <c r="DF14" s="129"/>
      <c r="DG14" s="129"/>
      <c r="DH14" s="69"/>
      <c r="DI14" s="69"/>
      <c r="DJ14" s="65"/>
      <c r="DK14" s="65"/>
      <c r="DL14" s="179"/>
    </row>
    <row r="15" spans="1:116" ht="167.25" customHeight="1">
      <c r="A15" s="209"/>
      <c r="B15" s="49" t="s">
        <v>277</v>
      </c>
      <c r="C15" s="49" t="s">
        <v>278</v>
      </c>
      <c r="D15" s="49" t="s">
        <v>279</v>
      </c>
      <c r="E15" s="49" t="s">
        <v>280</v>
      </c>
      <c r="F15" s="49" t="s">
        <v>281</v>
      </c>
      <c r="G15" s="49" t="s">
        <v>282</v>
      </c>
      <c r="H15" s="49" t="s">
        <v>283</v>
      </c>
      <c r="I15" s="49" t="s">
        <v>282</v>
      </c>
      <c r="J15" s="425" t="s">
        <v>294</v>
      </c>
      <c r="K15" s="425"/>
      <c r="L15" s="127"/>
      <c r="M15" s="127"/>
      <c r="N15" s="127"/>
      <c r="O15" s="127"/>
      <c r="P15" s="127"/>
      <c r="Q15" s="127"/>
      <c r="R15" s="127"/>
      <c r="S15" s="127"/>
      <c r="T15" s="127"/>
      <c r="U15" s="127"/>
      <c r="V15" s="127"/>
      <c r="W15" s="127">
        <v>1</v>
      </c>
      <c r="X15" s="127" t="s">
        <v>285</v>
      </c>
      <c r="Y15" s="64" t="s">
        <v>295</v>
      </c>
      <c r="Z15" s="64" t="s">
        <v>296</v>
      </c>
      <c r="AA15" s="67">
        <v>0.1</v>
      </c>
      <c r="AB15" s="64">
        <f>+L15</f>
        <v>0</v>
      </c>
      <c r="AC15" s="136">
        <f t="shared" si="11"/>
        <v>0</v>
      </c>
      <c r="AD15" s="64"/>
      <c r="AE15" s="136">
        <f t="shared" si="12"/>
        <v>0</v>
      </c>
      <c r="AF15" s="64"/>
      <c r="AG15" s="63"/>
      <c r="AH15" s="132">
        <f t="shared" si="0"/>
        <v>0</v>
      </c>
      <c r="AI15" s="136">
        <f t="shared" si="13"/>
        <v>0</v>
      </c>
      <c r="AJ15" s="64"/>
      <c r="AK15" s="136">
        <f t="shared" si="14"/>
        <v>0</v>
      </c>
      <c r="AL15" s="64"/>
      <c r="AM15" s="63"/>
      <c r="AN15" s="132">
        <f t="shared" si="1"/>
        <v>0</v>
      </c>
      <c r="AO15" s="136">
        <f t="shared" si="15"/>
        <v>0</v>
      </c>
      <c r="AP15" s="64"/>
      <c r="AQ15" s="136">
        <f t="shared" si="16"/>
        <v>0</v>
      </c>
      <c r="AR15" s="64"/>
      <c r="AS15" s="63"/>
      <c r="AT15" s="64">
        <f>+O15</f>
        <v>0</v>
      </c>
      <c r="AU15" s="136">
        <f t="shared" si="17"/>
        <v>0</v>
      </c>
      <c r="AV15" s="64"/>
      <c r="AW15" s="136">
        <f t="shared" si="18"/>
        <v>0</v>
      </c>
      <c r="AX15" s="64"/>
      <c r="AY15" s="63"/>
      <c r="AZ15" s="62">
        <f t="shared" si="2"/>
        <v>0</v>
      </c>
      <c r="BA15" s="136">
        <f t="shared" si="19"/>
        <v>0</v>
      </c>
      <c r="BB15" s="164"/>
      <c r="BC15" s="136">
        <f t="shared" si="20"/>
        <v>0</v>
      </c>
      <c r="BD15" s="71"/>
      <c r="BE15" s="165"/>
      <c r="BF15" s="62">
        <f t="shared" si="3"/>
        <v>0</v>
      </c>
      <c r="BG15" s="136">
        <f t="shared" ref="BG15:BG16" si="34">IFERROR(BF15/SUM($L15:$W15)*100,0)</f>
        <v>0</v>
      </c>
      <c r="BH15" s="64"/>
      <c r="BI15" s="136">
        <f t="shared" ref="BI15:BI16" si="35">IFERROR(BH15/SUM($L15:$W15)*100,0)</f>
        <v>0</v>
      </c>
      <c r="BJ15" s="71"/>
      <c r="BK15" s="63"/>
      <c r="BL15" s="62">
        <f t="shared" si="4"/>
        <v>0</v>
      </c>
      <c r="BM15" s="143">
        <f t="shared" si="21"/>
        <v>0</v>
      </c>
      <c r="BN15" s="164"/>
      <c r="BO15" s="136">
        <f t="shared" si="22"/>
        <v>0</v>
      </c>
      <c r="BP15" s="169"/>
      <c r="BQ15" s="169"/>
      <c r="BR15" s="63">
        <f t="shared" si="5"/>
        <v>0</v>
      </c>
      <c r="BS15" s="143">
        <f t="shared" si="23"/>
        <v>0</v>
      </c>
      <c r="BT15" s="64"/>
      <c r="BU15" s="136">
        <f t="shared" si="24"/>
        <v>0</v>
      </c>
      <c r="BV15" s="165"/>
      <c r="BW15" s="165"/>
      <c r="BX15" s="63">
        <f t="shared" si="6"/>
        <v>0</v>
      </c>
      <c r="BY15" s="136">
        <f t="shared" si="25"/>
        <v>0</v>
      </c>
      <c r="BZ15" s="64"/>
      <c r="CA15" s="136">
        <f t="shared" si="26"/>
        <v>0</v>
      </c>
      <c r="CB15" s="63"/>
      <c r="CC15" s="63"/>
      <c r="CD15" s="63">
        <f t="shared" si="7"/>
        <v>0</v>
      </c>
      <c r="CE15" s="136">
        <f t="shared" si="27"/>
        <v>0</v>
      </c>
      <c r="CF15" s="64"/>
      <c r="CG15" s="136">
        <f t="shared" si="28"/>
        <v>0</v>
      </c>
      <c r="CH15" s="63"/>
      <c r="CI15" s="63"/>
      <c r="CJ15" s="63">
        <f t="shared" si="8"/>
        <v>0</v>
      </c>
      <c r="CK15" s="136">
        <f t="shared" si="29"/>
        <v>0</v>
      </c>
      <c r="CL15" s="64"/>
      <c r="CM15" s="136">
        <f t="shared" si="30"/>
        <v>0</v>
      </c>
      <c r="CN15" s="63"/>
      <c r="CO15" s="63"/>
      <c r="CP15" s="63">
        <f t="shared" si="9"/>
        <v>1</v>
      </c>
      <c r="CQ15" s="136">
        <f t="shared" si="31"/>
        <v>100</v>
      </c>
      <c r="CR15" s="64"/>
      <c r="CS15" s="136">
        <f t="shared" si="32"/>
        <v>0</v>
      </c>
      <c r="CT15" s="63"/>
      <c r="CU15" s="63"/>
      <c r="CV15" s="63">
        <f t="shared" si="10"/>
        <v>0</v>
      </c>
      <c r="CW15" s="30">
        <f t="shared" si="33"/>
        <v>0</v>
      </c>
      <c r="CX15" s="121"/>
      <c r="CZ15" s="129"/>
      <c r="DA15" s="129"/>
      <c r="DB15" s="129"/>
      <c r="DC15" s="129"/>
      <c r="DD15" s="129"/>
      <c r="DE15" s="129"/>
      <c r="DF15" s="129"/>
      <c r="DG15" s="129"/>
      <c r="DH15" s="69"/>
      <c r="DI15" s="69"/>
      <c r="DJ15" s="65"/>
      <c r="DK15" s="65"/>
      <c r="DL15" s="179"/>
    </row>
    <row r="16" spans="1:116" ht="288.75" customHeight="1">
      <c r="A16" s="209"/>
      <c r="B16" s="49" t="s">
        <v>277</v>
      </c>
      <c r="C16" s="49" t="s">
        <v>278</v>
      </c>
      <c r="D16" s="49" t="s">
        <v>279</v>
      </c>
      <c r="E16" s="49" t="s">
        <v>280</v>
      </c>
      <c r="F16" s="49" t="s">
        <v>281</v>
      </c>
      <c r="G16" s="49" t="s">
        <v>282</v>
      </c>
      <c r="H16" s="49" t="s">
        <v>283</v>
      </c>
      <c r="I16" s="49" t="s">
        <v>282</v>
      </c>
      <c r="J16" s="425" t="s">
        <v>297</v>
      </c>
      <c r="K16" s="425"/>
      <c r="L16" s="127"/>
      <c r="M16" s="127"/>
      <c r="N16" s="127">
        <v>12</v>
      </c>
      <c r="O16" s="127"/>
      <c r="P16" s="127"/>
      <c r="Q16" s="127">
        <v>12</v>
      </c>
      <c r="R16" s="127"/>
      <c r="S16" s="127"/>
      <c r="T16" s="127">
        <v>12</v>
      </c>
      <c r="U16" s="127"/>
      <c r="V16" s="127"/>
      <c r="W16" s="127">
        <v>12</v>
      </c>
      <c r="X16" s="127" t="s">
        <v>285</v>
      </c>
      <c r="Y16" s="64" t="s">
        <v>298</v>
      </c>
      <c r="Z16" s="64" t="s">
        <v>299</v>
      </c>
      <c r="AA16" s="67">
        <v>0.6</v>
      </c>
      <c r="AB16" s="64">
        <f>+L16</f>
        <v>0</v>
      </c>
      <c r="AC16" s="136">
        <f t="shared" si="11"/>
        <v>0</v>
      </c>
      <c r="AD16" s="64"/>
      <c r="AE16" s="136">
        <f t="shared" si="12"/>
        <v>0</v>
      </c>
      <c r="AF16" s="64"/>
      <c r="AG16" s="63"/>
      <c r="AH16" s="132">
        <f t="shared" si="0"/>
        <v>0</v>
      </c>
      <c r="AI16" s="136">
        <f t="shared" si="13"/>
        <v>0</v>
      </c>
      <c r="AJ16" s="64"/>
      <c r="AK16" s="136">
        <f t="shared" si="14"/>
        <v>0</v>
      </c>
      <c r="AL16" s="64"/>
      <c r="AM16" s="63"/>
      <c r="AN16" s="132">
        <f t="shared" si="1"/>
        <v>12</v>
      </c>
      <c r="AO16" s="136">
        <f t="shared" si="15"/>
        <v>25</v>
      </c>
      <c r="AP16" s="64"/>
      <c r="AQ16" s="136">
        <f t="shared" si="16"/>
        <v>0</v>
      </c>
      <c r="AR16" s="64"/>
      <c r="AS16" s="63"/>
      <c r="AT16" s="64">
        <f>+O16</f>
        <v>0</v>
      </c>
      <c r="AU16" s="136">
        <f t="shared" si="17"/>
        <v>0</v>
      </c>
      <c r="AV16" s="64"/>
      <c r="AW16" s="136">
        <f t="shared" si="18"/>
        <v>0</v>
      </c>
      <c r="AX16" s="64"/>
      <c r="AY16" s="63"/>
      <c r="AZ16" s="62">
        <f t="shared" si="2"/>
        <v>0</v>
      </c>
      <c r="BA16" s="136">
        <f t="shared" si="19"/>
        <v>0</v>
      </c>
      <c r="BB16" s="164"/>
      <c r="BC16" s="136">
        <f t="shared" si="20"/>
        <v>0</v>
      </c>
      <c r="BD16" s="71"/>
      <c r="BE16" s="165"/>
      <c r="BF16" s="62">
        <f t="shared" si="3"/>
        <v>12</v>
      </c>
      <c r="BG16" s="136">
        <f t="shared" si="34"/>
        <v>25</v>
      </c>
      <c r="BH16" s="64"/>
      <c r="BI16" s="136">
        <f t="shared" si="35"/>
        <v>0</v>
      </c>
      <c r="BJ16" s="71"/>
      <c r="BK16" s="63"/>
      <c r="BL16" s="62">
        <f t="shared" si="4"/>
        <v>0</v>
      </c>
      <c r="BM16" s="136">
        <f t="shared" si="21"/>
        <v>0</v>
      </c>
      <c r="BN16" s="64"/>
      <c r="BO16" s="136">
        <f t="shared" si="22"/>
        <v>0</v>
      </c>
      <c r="BP16" s="63"/>
      <c r="BQ16" s="63"/>
      <c r="BR16" s="63">
        <f t="shared" si="5"/>
        <v>0</v>
      </c>
      <c r="BS16" s="136">
        <f t="shared" si="23"/>
        <v>0</v>
      </c>
      <c r="BT16" s="64"/>
      <c r="BU16" s="136">
        <f t="shared" si="24"/>
        <v>0</v>
      </c>
      <c r="BV16" s="165"/>
      <c r="BW16" s="165"/>
      <c r="BX16" s="63">
        <f t="shared" si="6"/>
        <v>12</v>
      </c>
      <c r="BY16" s="136">
        <f t="shared" si="25"/>
        <v>25</v>
      </c>
      <c r="BZ16" s="64"/>
      <c r="CA16" s="136">
        <f t="shared" si="26"/>
        <v>0</v>
      </c>
      <c r="CB16" s="63"/>
      <c r="CC16" s="63"/>
      <c r="CD16" s="63">
        <f t="shared" si="7"/>
        <v>0</v>
      </c>
      <c r="CE16" s="136">
        <f t="shared" si="27"/>
        <v>0</v>
      </c>
      <c r="CF16" s="64"/>
      <c r="CG16" s="136">
        <f t="shared" si="28"/>
        <v>0</v>
      </c>
      <c r="CH16" s="63"/>
      <c r="CI16" s="63"/>
      <c r="CJ16" s="63">
        <f t="shared" si="8"/>
        <v>0</v>
      </c>
      <c r="CK16" s="136">
        <f t="shared" si="29"/>
        <v>0</v>
      </c>
      <c r="CL16" s="64"/>
      <c r="CM16" s="136">
        <f t="shared" si="30"/>
        <v>0</v>
      </c>
      <c r="CN16" s="63"/>
      <c r="CO16" s="63"/>
      <c r="CP16" s="63">
        <f t="shared" si="9"/>
        <v>12</v>
      </c>
      <c r="CQ16" s="136">
        <f t="shared" si="31"/>
        <v>25</v>
      </c>
      <c r="CR16" s="64"/>
      <c r="CS16" s="136">
        <f t="shared" si="32"/>
        <v>0</v>
      </c>
      <c r="CT16" s="63"/>
      <c r="CU16" s="63"/>
      <c r="CV16" s="63">
        <f t="shared" si="10"/>
        <v>0</v>
      </c>
      <c r="CW16" s="30">
        <f t="shared" si="33"/>
        <v>0</v>
      </c>
      <c r="CX16" s="156"/>
      <c r="CY16" s="157"/>
      <c r="CZ16" s="129"/>
      <c r="DA16" s="129"/>
      <c r="DB16" s="129"/>
      <c r="DC16" s="129"/>
      <c r="DD16" s="129"/>
      <c r="DE16" s="129"/>
      <c r="DF16" s="129"/>
      <c r="DG16" s="129"/>
      <c r="DH16" s="69"/>
      <c r="DI16" s="69"/>
      <c r="DJ16" s="65"/>
      <c r="DK16" s="65"/>
      <c r="DL16" s="179"/>
    </row>
    <row r="17" spans="2:113" s="58" customFormat="1" ht="15.6">
      <c r="B17" s="130"/>
      <c r="C17" s="131"/>
      <c r="D17" s="131"/>
      <c r="E17" s="131"/>
      <c r="F17" s="131"/>
      <c r="G17" s="131"/>
      <c r="J17" s="443" t="s">
        <v>300</v>
      </c>
      <c r="K17" s="444"/>
      <c r="L17" s="153">
        <f t="shared" ref="L17:W17" si="36">SUM(L12:L16)</f>
        <v>0</v>
      </c>
      <c r="M17" s="153">
        <f t="shared" si="36"/>
        <v>0</v>
      </c>
      <c r="N17" s="153">
        <f t="shared" si="36"/>
        <v>12</v>
      </c>
      <c r="O17" s="153">
        <f t="shared" si="36"/>
        <v>0</v>
      </c>
      <c r="P17" s="153">
        <f t="shared" si="36"/>
        <v>0</v>
      </c>
      <c r="Q17" s="153">
        <f t="shared" si="36"/>
        <v>12</v>
      </c>
      <c r="R17" s="153">
        <f t="shared" si="36"/>
        <v>1</v>
      </c>
      <c r="S17" s="153">
        <f t="shared" si="36"/>
        <v>0</v>
      </c>
      <c r="T17" s="153">
        <f t="shared" si="36"/>
        <v>12</v>
      </c>
      <c r="U17" s="153">
        <f t="shared" si="36"/>
        <v>0</v>
      </c>
      <c r="V17" s="153">
        <f t="shared" si="36"/>
        <v>0</v>
      </c>
      <c r="W17" s="153">
        <f t="shared" si="36"/>
        <v>15</v>
      </c>
      <c r="AA17" s="137" t="s">
        <v>301</v>
      </c>
      <c r="AB17" s="137">
        <f>SUM(AB12:AB16)</f>
        <v>0</v>
      </c>
      <c r="AC17" s="138">
        <f>IFERROR(AB17/SUM($L17:$W17),0)</f>
        <v>0</v>
      </c>
      <c r="AD17" s="137">
        <f>SUM(AD12:AD16)</f>
        <v>0</v>
      </c>
      <c r="AE17" s="139">
        <f>IFERROR(AD17/SUM($L17:$W17),0)</f>
        <v>0</v>
      </c>
      <c r="AF17" s="135"/>
      <c r="AG17" s="135"/>
      <c r="AH17" s="137">
        <f>SUM(AH12:AH16)</f>
        <v>0</v>
      </c>
      <c r="AI17" s="138">
        <f>IFERROR(AH17/SUM($L17:$W17),0)</f>
        <v>0</v>
      </c>
      <c r="AJ17" s="137">
        <f>SUM(AJ12:AJ16)</f>
        <v>0</v>
      </c>
      <c r="AK17" s="139">
        <f>IFERROR(AJ17/SUM($L17:$W17),0)</f>
        <v>0</v>
      </c>
      <c r="AL17" s="135"/>
      <c r="AM17" s="135"/>
      <c r="AN17" s="137">
        <f>SUM(AN12:AN16)</f>
        <v>12</v>
      </c>
      <c r="AO17" s="138">
        <f>IFERROR(AN17/SUM($L17:$W17),0)</f>
        <v>0.23076923076923078</v>
      </c>
      <c r="AP17" s="137">
        <f>SUM(AP12:AP16)</f>
        <v>0</v>
      </c>
      <c r="AQ17" s="139">
        <f>IFERROR(AP17/SUM($L17:$W17),0)</f>
        <v>0</v>
      </c>
      <c r="AR17" s="135"/>
      <c r="AS17" s="135"/>
      <c r="AT17" s="137">
        <f>SUM(AT12:AT16)</f>
        <v>0</v>
      </c>
      <c r="AU17" s="138">
        <f>IFERROR(AT17/SUM($L17:$W17),0)</f>
        <v>0</v>
      </c>
      <c r="AV17" s="137">
        <f>SUM(AV12:AV16)</f>
        <v>0</v>
      </c>
      <c r="AW17" s="139">
        <f>IFERROR(AV17/SUM($L17:$W17),0)</f>
        <v>0</v>
      </c>
      <c r="AX17" s="135"/>
      <c r="AY17" s="135"/>
      <c r="AZ17" s="137">
        <f>SUM(AZ12:AZ16)</f>
        <v>0</v>
      </c>
      <c r="BA17" s="138">
        <f>IFERROR(AZ17/SUM($L17:$W17),0)</f>
        <v>0</v>
      </c>
      <c r="BB17" s="137">
        <f>SUM(BB12:BB16)</f>
        <v>0</v>
      </c>
      <c r="BC17" s="139">
        <f>IFERROR(BB17/SUM($L17:$W17),0)</f>
        <v>0</v>
      </c>
      <c r="BD17" s="135"/>
      <c r="BE17" s="135"/>
      <c r="BF17" s="137">
        <f>SUM(BF12:BF16)</f>
        <v>12</v>
      </c>
      <c r="BG17" s="138">
        <f>IFERROR(BF17/SUM($L17:$W17),0)</f>
        <v>0.23076923076923078</v>
      </c>
      <c r="BH17" s="137">
        <f>SUM(BH12:BH16)</f>
        <v>0</v>
      </c>
      <c r="BI17" s="139">
        <f>IFERROR(BH17/SUM($L17:$W17),0)</f>
        <v>0</v>
      </c>
      <c r="BJ17" s="135"/>
      <c r="BK17" s="135"/>
      <c r="BL17" s="137">
        <f>SUM(BL12:BL16)</f>
        <v>1</v>
      </c>
      <c r="BM17" s="138">
        <f>IFERROR(BL17/SUM($L17:$W17),0)</f>
        <v>1.9230769230769232E-2</v>
      </c>
      <c r="BN17" s="137">
        <f>SUM(BN12:BN16)</f>
        <v>0</v>
      </c>
      <c r="BO17" s="139">
        <f>IFERROR(BN17/SUM($L17:$W17),0)</f>
        <v>0</v>
      </c>
      <c r="BP17" s="135"/>
      <c r="BQ17" s="135"/>
      <c r="BR17" s="137">
        <f>SUM(BR12:BR16)</f>
        <v>0</v>
      </c>
      <c r="BS17" s="138">
        <f>IFERROR(BR17/SUM($L17:$W17),0)</f>
        <v>0</v>
      </c>
      <c r="BT17" s="137">
        <f>SUM(BT12:BT16)</f>
        <v>0</v>
      </c>
      <c r="BU17" s="139">
        <f>IFERROR(BT17/SUM($L17:$W17),0)</f>
        <v>0</v>
      </c>
      <c r="BV17" s="135"/>
      <c r="BW17" s="135"/>
      <c r="BX17" s="137">
        <f>SUM(BX12:BX16)</f>
        <v>12</v>
      </c>
      <c r="BY17" s="138">
        <f>IFERROR(BX17/SUM($L17:$W17),0)</f>
        <v>0.23076923076923078</v>
      </c>
      <c r="BZ17" s="137">
        <f>SUM(BZ12:BZ16)</f>
        <v>0</v>
      </c>
      <c r="CA17" s="139">
        <f>IFERROR(BZ17/SUM($L17:$W17),0)</f>
        <v>0</v>
      </c>
      <c r="CB17" s="135"/>
      <c r="CC17" s="135"/>
      <c r="CD17" s="137">
        <f>SUM(CD12:CD16)</f>
        <v>0</v>
      </c>
      <c r="CE17" s="138">
        <f>IFERROR(CD17/SUM($L17:$W17),0)</f>
        <v>0</v>
      </c>
      <c r="CF17" s="137">
        <f>SUM(CF12:CF16)</f>
        <v>0</v>
      </c>
      <c r="CG17" s="139">
        <f>IFERROR(CF17/SUM($L17:$W17),0)</f>
        <v>0</v>
      </c>
      <c r="CH17" s="135"/>
      <c r="CI17" s="135"/>
      <c r="CJ17" s="137">
        <f>SUM(CJ12:CJ16)</f>
        <v>0</v>
      </c>
      <c r="CK17" s="138">
        <f>IFERROR(CJ17/SUM($L17:$W17),0)</f>
        <v>0</v>
      </c>
      <c r="CL17" s="137">
        <f>SUM(CL12:CL16)</f>
        <v>0</v>
      </c>
      <c r="CM17" s="139">
        <f>IFERROR(CL17/SUM($L17:$W17),0)</f>
        <v>0</v>
      </c>
      <c r="CN17" s="135"/>
      <c r="CO17" s="135"/>
      <c r="CP17" s="137">
        <f>SUM(CP12:CP16)</f>
        <v>15</v>
      </c>
      <c r="CQ17" s="138">
        <f>IFERROR(CP17/SUM($L17:$W17),0)</f>
        <v>0.28846153846153844</v>
      </c>
      <c r="CR17" s="137">
        <f>SUM(CR12:CR16)</f>
        <v>0</v>
      </c>
      <c r="CS17" s="139">
        <f>IFERROR(CR17/SUM($L17:$W17),0)</f>
        <v>0</v>
      </c>
      <c r="CT17" s="135"/>
      <c r="CU17" s="135"/>
      <c r="CV17" s="135"/>
      <c r="CW17" s="140">
        <f>SUM(CS17,CM17,CG17,CA17,BU17,BO17,BI17:BI17,BC17,AW17,AQ17,AK17,AE17)</f>
        <v>0</v>
      </c>
      <c r="CZ17" s="166"/>
      <c r="DE17" s="129"/>
      <c r="DH17" s="69"/>
      <c r="DI17" s="69"/>
    </row>
    <row r="18" spans="2:113" s="58" customFormat="1" ht="75" hidden="1">
      <c r="B18" s="35" t="s">
        <v>302</v>
      </c>
      <c r="C18" s="65" t="s">
        <v>303</v>
      </c>
      <c r="D18" s="35" t="s">
        <v>304</v>
      </c>
      <c r="E18" s="35" t="s">
        <v>305</v>
      </c>
      <c r="F18" s="35" t="s">
        <v>306</v>
      </c>
      <c r="G18" s="35" t="s">
        <v>307</v>
      </c>
      <c r="CZ18" s="66" t="s">
        <v>308</v>
      </c>
      <c r="DH18" s="69" t="s">
        <v>309</v>
      </c>
      <c r="DI18" s="69" t="s">
        <v>310</v>
      </c>
    </row>
    <row r="19" spans="2:113" s="58" customFormat="1" ht="129.6" hidden="1">
      <c r="B19" s="146" t="s">
        <v>311</v>
      </c>
      <c r="C19" s="150" t="s">
        <v>312</v>
      </c>
      <c r="D19" s="148" t="s">
        <v>313</v>
      </c>
      <c r="E19" s="78" t="s">
        <v>314</v>
      </c>
      <c r="F19" s="79" t="s">
        <v>315</v>
      </c>
      <c r="G19" s="86" t="s">
        <v>316</v>
      </c>
      <c r="CZ19" s="66" t="s">
        <v>308</v>
      </c>
      <c r="DH19" s="69" t="s">
        <v>309</v>
      </c>
      <c r="DI19" s="69" t="s">
        <v>310</v>
      </c>
    </row>
    <row r="20" spans="2:113" s="58" customFormat="1" ht="386.45" hidden="1">
      <c r="B20" s="146" t="s">
        <v>277</v>
      </c>
      <c r="C20" s="151" t="s">
        <v>317</v>
      </c>
      <c r="D20" s="149" t="s">
        <v>318</v>
      </c>
      <c r="E20" s="79" t="s">
        <v>319</v>
      </c>
      <c r="F20" s="82" t="s">
        <v>320</v>
      </c>
      <c r="G20" s="87" t="s">
        <v>321</v>
      </c>
      <c r="CZ20" s="66" t="s">
        <v>308</v>
      </c>
      <c r="DH20" s="69" t="s">
        <v>309</v>
      </c>
      <c r="DI20" s="69" t="s">
        <v>310</v>
      </c>
    </row>
    <row r="21" spans="2:113" s="58" customFormat="1" ht="230.45" hidden="1">
      <c r="B21" s="147" t="s">
        <v>322</v>
      </c>
      <c r="C21" s="150" t="s">
        <v>278</v>
      </c>
      <c r="D21" s="148" t="s">
        <v>323</v>
      </c>
      <c r="E21" s="80" t="s">
        <v>324</v>
      </c>
      <c r="F21" s="82" t="s">
        <v>325</v>
      </c>
      <c r="G21" s="87" t="s">
        <v>326</v>
      </c>
      <c r="CZ21" s="66" t="s">
        <v>308</v>
      </c>
      <c r="DH21" s="69" t="s">
        <v>309</v>
      </c>
      <c r="DI21" s="69" t="s">
        <v>310</v>
      </c>
    </row>
    <row r="22" spans="2:113" s="58" customFormat="1" ht="345" hidden="1">
      <c r="B22" s="74" t="s">
        <v>327</v>
      </c>
      <c r="C22" s="35"/>
      <c r="D22" s="77" t="s">
        <v>279</v>
      </c>
      <c r="E22" s="81" t="s">
        <v>328</v>
      </c>
      <c r="F22" s="82" t="s">
        <v>329</v>
      </c>
      <c r="G22" s="87" t="s">
        <v>330</v>
      </c>
      <c r="CZ22" s="66" t="s">
        <v>308</v>
      </c>
      <c r="DH22" s="69" t="s">
        <v>309</v>
      </c>
      <c r="DI22" s="69" t="s">
        <v>310</v>
      </c>
    </row>
    <row r="23" spans="2:113" s="58" customFormat="1" ht="129.6" hidden="1">
      <c r="B23" s="36"/>
      <c r="C23" s="35"/>
      <c r="D23" s="35"/>
      <c r="E23" s="95" t="s">
        <v>331</v>
      </c>
      <c r="F23" s="78" t="s">
        <v>281</v>
      </c>
      <c r="G23" s="87" t="s">
        <v>332</v>
      </c>
      <c r="CZ23" s="66" t="s">
        <v>308</v>
      </c>
      <c r="DH23" s="69" t="s">
        <v>309</v>
      </c>
      <c r="DI23" s="69" t="s">
        <v>310</v>
      </c>
    </row>
    <row r="24" spans="2:113" s="58" customFormat="1" ht="124.15" hidden="1">
      <c r="B24" s="35"/>
      <c r="C24" s="35"/>
      <c r="D24" s="35"/>
      <c r="E24" s="83" t="s">
        <v>333</v>
      </c>
      <c r="F24" s="78" t="s">
        <v>334</v>
      </c>
      <c r="G24" s="87" t="s">
        <v>335</v>
      </c>
      <c r="CZ24" s="66" t="s">
        <v>308</v>
      </c>
      <c r="DH24" s="69" t="s">
        <v>309</v>
      </c>
      <c r="DI24" s="69" t="s">
        <v>310</v>
      </c>
    </row>
    <row r="25" spans="2:113" s="58" customFormat="1" ht="129.6" hidden="1">
      <c r="B25" s="35"/>
      <c r="C25" s="35"/>
      <c r="D25" s="35"/>
      <c r="E25" s="85" t="s">
        <v>336</v>
      </c>
      <c r="F25" s="78" t="s">
        <v>337</v>
      </c>
      <c r="G25" s="87" t="s">
        <v>338</v>
      </c>
      <c r="CZ25" s="66" t="s">
        <v>308</v>
      </c>
      <c r="DH25" s="69" t="s">
        <v>309</v>
      </c>
      <c r="DI25" s="69" t="s">
        <v>310</v>
      </c>
    </row>
    <row r="26" spans="2:113" s="58" customFormat="1" ht="172.9" hidden="1">
      <c r="B26" s="35"/>
      <c r="C26" s="35"/>
      <c r="D26" s="35"/>
      <c r="E26" s="81" t="s">
        <v>339</v>
      </c>
      <c r="F26" s="35"/>
      <c r="G26" s="87" t="s">
        <v>340</v>
      </c>
      <c r="CZ26" s="66" t="s">
        <v>308</v>
      </c>
      <c r="DH26" s="69" t="s">
        <v>309</v>
      </c>
      <c r="DI26" s="69" t="s">
        <v>310</v>
      </c>
    </row>
    <row r="27" spans="2:113" s="58" customFormat="1" ht="158.44999999999999" hidden="1">
      <c r="B27" s="35"/>
      <c r="C27" s="35"/>
      <c r="D27" s="35"/>
      <c r="E27" s="78" t="s">
        <v>341</v>
      </c>
      <c r="F27" s="35"/>
      <c r="G27" s="87" t="s">
        <v>342</v>
      </c>
      <c r="CZ27" s="66" t="s">
        <v>308</v>
      </c>
      <c r="DH27" s="69" t="s">
        <v>309</v>
      </c>
      <c r="DI27" s="69" t="s">
        <v>310</v>
      </c>
    </row>
    <row r="28" spans="2:113" s="58" customFormat="1" ht="86.45" hidden="1">
      <c r="B28" s="35"/>
      <c r="C28" s="35"/>
      <c r="D28" s="35"/>
      <c r="E28" s="78" t="s">
        <v>343</v>
      </c>
      <c r="F28" s="35"/>
      <c r="G28" s="87" t="s">
        <v>344</v>
      </c>
      <c r="CZ28" s="66" t="s">
        <v>308</v>
      </c>
      <c r="DH28" s="69" t="s">
        <v>309</v>
      </c>
      <c r="DI28" s="69" t="s">
        <v>310</v>
      </c>
    </row>
    <row r="29" spans="2:113" s="58" customFormat="1" ht="216" hidden="1">
      <c r="B29" s="35"/>
      <c r="C29" s="35"/>
      <c r="D29" s="35"/>
      <c r="E29" s="84" t="s">
        <v>280</v>
      </c>
      <c r="F29" s="35"/>
      <c r="G29" s="87" t="s">
        <v>345</v>
      </c>
      <c r="CZ29" s="66" t="s">
        <v>308</v>
      </c>
      <c r="DH29" s="69" t="s">
        <v>309</v>
      </c>
      <c r="DI29" s="69" t="s">
        <v>310</v>
      </c>
    </row>
    <row r="30" spans="2:113" s="58" customFormat="1" ht="86.45" hidden="1">
      <c r="B30" s="35"/>
      <c r="C30" s="35"/>
      <c r="D30" s="35"/>
      <c r="E30" s="80" t="s">
        <v>346</v>
      </c>
      <c r="F30" s="35"/>
      <c r="G30" s="88" t="s">
        <v>347</v>
      </c>
      <c r="CZ30" s="66" t="s">
        <v>308</v>
      </c>
      <c r="DH30" s="69" t="s">
        <v>309</v>
      </c>
      <c r="DI30" s="69" t="s">
        <v>310</v>
      </c>
    </row>
    <row r="31" spans="2:113" s="58" customFormat="1" ht="86.45" hidden="1">
      <c r="B31" s="35"/>
      <c r="C31" s="35"/>
      <c r="D31" s="35"/>
      <c r="E31" s="35"/>
      <c r="F31" s="35"/>
      <c r="G31" s="88" t="s">
        <v>282</v>
      </c>
      <c r="CZ31" s="66" t="s">
        <v>308</v>
      </c>
      <c r="DH31" s="69" t="s">
        <v>309</v>
      </c>
      <c r="DI31" s="69" t="s">
        <v>310</v>
      </c>
    </row>
    <row r="32" spans="2:113" s="58" customFormat="1" ht="86.45" hidden="1">
      <c r="B32" s="35"/>
      <c r="C32" s="35"/>
      <c r="D32" s="35"/>
      <c r="E32" s="35"/>
      <c r="F32" s="35"/>
      <c r="G32" s="88" t="s">
        <v>348</v>
      </c>
      <c r="CZ32" s="66" t="s">
        <v>308</v>
      </c>
      <c r="DH32" s="69" t="s">
        <v>309</v>
      </c>
      <c r="DI32" s="69" t="s">
        <v>310</v>
      </c>
    </row>
    <row r="33" spans="2:113" s="58" customFormat="1" ht="100.9" hidden="1">
      <c r="B33" s="35"/>
      <c r="C33" s="35"/>
      <c r="D33" s="35"/>
      <c r="E33" s="35"/>
      <c r="F33" s="35"/>
      <c r="G33" s="88" t="s">
        <v>349</v>
      </c>
      <c r="CZ33" s="66" t="s">
        <v>308</v>
      </c>
      <c r="DH33" s="69" t="s">
        <v>309</v>
      </c>
      <c r="DI33" s="69" t="s">
        <v>310</v>
      </c>
    </row>
    <row r="34" spans="2:113" s="58" customFormat="1" ht="100.9" hidden="1">
      <c r="B34" s="35"/>
      <c r="C34" s="35"/>
      <c r="D34" s="35"/>
      <c r="E34" s="35"/>
      <c r="F34" s="35"/>
      <c r="G34" s="88" t="s">
        <v>350</v>
      </c>
      <c r="CZ34" s="66" t="s">
        <v>308</v>
      </c>
      <c r="DH34" s="69" t="s">
        <v>309</v>
      </c>
      <c r="DI34" s="69" t="s">
        <v>310</v>
      </c>
    </row>
    <row r="35" spans="2:113" s="58" customFormat="1" ht="75" hidden="1">
      <c r="B35" s="35"/>
      <c r="C35" s="35"/>
      <c r="D35" s="35"/>
      <c r="E35" s="35"/>
      <c r="F35" s="35"/>
      <c r="G35" s="88" t="s">
        <v>351</v>
      </c>
      <c r="CZ35" s="66" t="s">
        <v>308</v>
      </c>
      <c r="DH35" s="69" t="s">
        <v>309</v>
      </c>
      <c r="DI35" s="69" t="s">
        <v>310</v>
      </c>
    </row>
    <row r="36" spans="2:113" s="58" customFormat="1" ht="86.45" hidden="1">
      <c r="B36" s="35"/>
      <c r="C36" s="35"/>
      <c r="D36" s="35"/>
      <c r="E36" s="35"/>
      <c r="F36" s="35"/>
      <c r="G36" s="88" t="s">
        <v>352</v>
      </c>
      <c r="CZ36" s="66" t="s">
        <v>308</v>
      </c>
      <c r="DH36" s="69" t="s">
        <v>309</v>
      </c>
      <c r="DI36" s="69" t="s">
        <v>310</v>
      </c>
    </row>
    <row r="37" spans="2:113" s="58" customFormat="1" ht="100.9" hidden="1">
      <c r="B37" s="35"/>
      <c r="C37" s="35"/>
      <c r="D37" s="35"/>
      <c r="E37" s="35"/>
      <c r="F37" s="35"/>
      <c r="G37" s="88" t="s">
        <v>353</v>
      </c>
      <c r="CZ37" s="66" t="s">
        <v>308</v>
      </c>
      <c r="DH37" s="69" t="s">
        <v>309</v>
      </c>
      <c r="DI37" s="69" t="s">
        <v>310</v>
      </c>
    </row>
    <row r="38" spans="2:113" s="58" customFormat="1" ht="75" hidden="1">
      <c r="B38" s="35"/>
      <c r="C38" s="35"/>
      <c r="D38" s="35"/>
      <c r="E38" s="35"/>
      <c r="F38" s="35"/>
      <c r="G38" s="88" t="s">
        <v>354</v>
      </c>
      <c r="CZ38" s="66" t="s">
        <v>308</v>
      </c>
      <c r="DH38" s="69" t="s">
        <v>309</v>
      </c>
      <c r="DI38" s="69" t="s">
        <v>310</v>
      </c>
    </row>
    <row r="39" spans="2:113" s="58" customFormat="1" ht="75" hidden="1">
      <c r="B39" s="35"/>
      <c r="C39" s="35"/>
      <c r="D39" s="35"/>
      <c r="E39" s="35"/>
      <c r="F39" s="35"/>
      <c r="G39" s="88" t="s">
        <v>355</v>
      </c>
      <c r="CZ39" s="66" t="s">
        <v>308</v>
      </c>
      <c r="DH39" s="69" t="s">
        <v>309</v>
      </c>
      <c r="DI39" s="69" t="s">
        <v>310</v>
      </c>
    </row>
    <row r="40" spans="2:113" s="58" customFormat="1"/>
    <row r="41" spans="2:113" s="58" customFormat="1"/>
    <row r="42" spans="2:113" s="58" customFormat="1"/>
    <row r="43" spans="2:113" s="58" customFormat="1"/>
    <row r="44" spans="2:113" s="58" customFormat="1"/>
    <row r="45" spans="2:113" s="58" customFormat="1"/>
    <row r="46" spans="2:113" s="58" customFormat="1"/>
    <row r="47" spans="2:113" s="58" customFormat="1"/>
    <row r="48" spans="2:113"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row r="92" s="58" customFormat="1"/>
    <row r="93" s="58" customFormat="1"/>
    <row r="94" s="58" customFormat="1"/>
    <row r="95" s="58" customFormat="1"/>
  </sheetData>
  <sheetProtection sort="0" autoFilter="0"/>
  <mergeCells count="74">
    <mergeCell ref="J17:K17"/>
    <mergeCell ref="C5:AH5"/>
    <mergeCell ref="AK5:AN5"/>
    <mergeCell ref="BI5:CC5"/>
    <mergeCell ref="CE5:CI5"/>
    <mergeCell ref="C8:AO8"/>
    <mergeCell ref="BI8:CJ8"/>
    <mergeCell ref="BL10:BP10"/>
    <mergeCell ref="G9:G11"/>
    <mergeCell ref="H9:H11"/>
    <mergeCell ref="I9:I11"/>
    <mergeCell ref="D7:AH7"/>
    <mergeCell ref="AI7:AO7"/>
    <mergeCell ref="BJ7:CC7"/>
    <mergeCell ref="CD7:CJ7"/>
    <mergeCell ref="CW10:CW11"/>
    <mergeCell ref="CZ10:CZ11"/>
    <mergeCell ref="DG10:DG11"/>
    <mergeCell ref="DD10:DD11"/>
    <mergeCell ref="DE10:DE11"/>
    <mergeCell ref="DF10:DF11"/>
    <mergeCell ref="DA10:DA11"/>
    <mergeCell ref="DB10:DB11"/>
    <mergeCell ref="DC10:DC11"/>
    <mergeCell ref="DH10:DH11"/>
    <mergeCell ref="J14:K14"/>
    <mergeCell ref="J15:K15"/>
    <mergeCell ref="AZ10:BE10"/>
    <mergeCell ref="CX9:CX11"/>
    <mergeCell ref="CY9:CY11"/>
    <mergeCell ref="BX10:CC10"/>
    <mergeCell ref="CD10:CI10"/>
    <mergeCell ref="CJ10:CO10"/>
    <mergeCell ref="CP10:CT10"/>
    <mergeCell ref="CZ9:DK9"/>
    <mergeCell ref="DI10:DI11"/>
    <mergeCell ref="CV10:CV11"/>
    <mergeCell ref="J9:K11"/>
    <mergeCell ref="L9:W10"/>
    <mergeCell ref="X9:X11"/>
    <mergeCell ref="DL9:DL11"/>
    <mergeCell ref="J16:K16"/>
    <mergeCell ref="DJ10:DJ11"/>
    <mergeCell ref="DK10:DK11"/>
    <mergeCell ref="J12:K12"/>
    <mergeCell ref="J13:K13"/>
    <mergeCell ref="BR10:BW10"/>
    <mergeCell ref="Y9:Y11"/>
    <mergeCell ref="Z9:Z11"/>
    <mergeCell ref="AA9:AA11"/>
    <mergeCell ref="AB9:CW9"/>
    <mergeCell ref="AB10:AG10"/>
    <mergeCell ref="AH10:AM10"/>
    <mergeCell ref="AN10:AS10"/>
    <mergeCell ref="AT10:AY10"/>
    <mergeCell ref="BF10:BK10"/>
    <mergeCell ref="B9:B11"/>
    <mergeCell ref="C9:C11"/>
    <mergeCell ref="D9:D11"/>
    <mergeCell ref="E9:E11"/>
    <mergeCell ref="F9:F11"/>
    <mergeCell ref="CK8:CP8"/>
    <mergeCell ref="C3:AE3"/>
    <mergeCell ref="AF3:AL3"/>
    <mergeCell ref="BG3:BZ3"/>
    <mergeCell ref="CA3:CG3"/>
    <mergeCell ref="CJ3:CM3"/>
    <mergeCell ref="CK5:CP5"/>
    <mergeCell ref="CM7:CP7"/>
    <mergeCell ref="B1:AE1"/>
    <mergeCell ref="AH1:AK1"/>
    <mergeCell ref="BF1:BZ1"/>
    <mergeCell ref="CB1:CF1"/>
    <mergeCell ref="CH1:CM1"/>
  </mergeCells>
  <conditionalFormatting sqref="CW12:CX16">
    <cfRule type="cellIs" dxfId="20" priority="1" operator="equal">
      <formula>1</formula>
    </cfRule>
    <cfRule type="colorScale" priority="2">
      <colorScale>
        <cfvo type="num" val="0"/>
        <cfvo type="num" val="0.6"/>
        <cfvo type="num" val="0.99"/>
        <color rgb="FFC00000"/>
        <color rgb="FFFFEB84"/>
        <color rgb="FF1DA275"/>
      </colorScale>
    </cfRule>
  </conditionalFormatting>
  <dataValidations count="13">
    <dataValidation type="whole" showInputMessage="1" showErrorMessage="1" error="SUPERA LA META PROGRAMADA" sqref="AD12:AD14 AD16 AJ12:AJ14 AJ16 AP12:AP14 AP16 AV12:AV14 AV16 BB12:BB14 BB16 CR16 BH16 BN12:BN14 BN16 BT12:BT14 BT16 BZ12:BZ14 BZ16 CF12:CF14 CF16 CL12:CL14 CL16 CR12:CR14 BH12 BH14" xr:uid="{00000000-0002-0000-0400-000000000000}">
      <formula1>0</formula1>
      <formula2>#REF!-AB12</formula2>
    </dataValidation>
    <dataValidation type="list" allowBlank="1" showInputMessage="1" showErrorMessage="1" sqref="B17" xr:uid="{00000000-0002-0000-0400-000001000000}">
      <formula1>$B$19:$B$22</formula1>
    </dataValidation>
    <dataValidation type="list" allowBlank="1" showInputMessage="1" showErrorMessage="1" sqref="C17" xr:uid="{00000000-0002-0000-0400-000002000000}">
      <formula1>$C$19:$C$21</formula1>
    </dataValidation>
    <dataValidation type="list" allowBlank="1" showInputMessage="1" showErrorMessage="1" sqref="D17" xr:uid="{00000000-0002-0000-0400-000003000000}">
      <formula1>$D$19:$D$22</formula1>
    </dataValidation>
    <dataValidation type="list" allowBlank="1" showInputMessage="1" showErrorMessage="1" sqref="E17" xr:uid="{00000000-0002-0000-0400-000004000000}">
      <formula1>$E$19:$E$30</formula1>
    </dataValidation>
    <dataValidation type="list" allowBlank="1" showInputMessage="1" showErrorMessage="1" sqref="F17" xr:uid="{00000000-0002-0000-0400-000005000000}">
      <formula1>$F$19:$F$25</formula1>
    </dataValidation>
    <dataValidation type="list" allowBlank="1" showInputMessage="1" showErrorMessage="1" sqref="G17" xr:uid="{00000000-0002-0000-0400-000006000000}">
      <formula1>$G$19:$G$39</formula1>
    </dataValidation>
    <dataValidation type="list" allowBlank="1" showInputMessage="1" showErrorMessage="1" sqref="I12:I16 G12:G16" xr:uid="{1A4D472B-A253-4C08-85BE-685922CE33B6}">
      <formula1>$G$17:$G$36</formula1>
    </dataValidation>
    <dataValidation type="list" allowBlank="1" showInputMessage="1" showErrorMessage="1" sqref="B12:B16" xr:uid="{3BECC353-A7D6-444E-94D8-30A41E618229}">
      <formula1>$B$17:$B$19</formula1>
    </dataValidation>
    <dataValidation type="list" allowBlank="1" showInputMessage="1" showErrorMessage="1" sqref="C12:C16" xr:uid="{29BBF79B-9B68-4F47-BE53-EAF009ECD6F3}">
      <formula1>$C$17:$C$18</formula1>
    </dataValidation>
    <dataValidation type="list" allowBlank="1" showInputMessage="1" showErrorMessage="1" sqref="D12:D16" xr:uid="{F55C078F-A61F-42E8-8BDE-31D9112766E1}">
      <formula1>$D$17:$D$19</formula1>
    </dataValidation>
    <dataValidation type="list" allowBlank="1" showInputMessage="1" showErrorMessage="1" sqref="E12:E16" xr:uid="{F7EB2480-8F49-449F-A616-79DCF9925430}">
      <formula1>$E$17:$E$27</formula1>
    </dataValidation>
    <dataValidation type="list" allowBlank="1" showInputMessage="1" showErrorMessage="1" sqref="F12:F16" xr:uid="{8875BAE6-C2B1-41F0-A61D-1D746D29BCDE}">
      <formula1>$F$17:$F$22</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1731-1D4B-4EFA-96B7-574EDE5F9FAA}">
  <sheetPr>
    <tabColor rgb="FF92D050"/>
  </sheetPr>
  <dimension ref="A1:DL91"/>
  <sheetViews>
    <sheetView topLeftCell="A5" zoomScale="70" zoomScaleNormal="70" zoomScaleSheetLayoutView="55" zoomScalePageLayoutView="60" workbookViewId="0">
      <pane ySplit="7" topLeftCell="A12" activePane="bottomLeft" state="frozen"/>
      <selection pane="bottomLeft" activeCell="C6" sqref="C6:C8"/>
      <selection activeCell="C6" sqref="C6:C8"/>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20.2851562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356</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210"/>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08.75" customHeight="1">
      <c r="A12" s="61"/>
      <c r="B12" s="49" t="s">
        <v>277</v>
      </c>
      <c r="C12" s="49" t="s">
        <v>278</v>
      </c>
      <c r="D12" s="49" t="s">
        <v>279</v>
      </c>
      <c r="E12" s="49" t="s">
        <v>346</v>
      </c>
      <c r="F12" s="49" t="s">
        <v>281</v>
      </c>
      <c r="G12" s="49" t="s">
        <v>282</v>
      </c>
      <c r="H12" s="49" t="s">
        <v>357</v>
      </c>
      <c r="I12" s="49" t="s">
        <v>282</v>
      </c>
      <c r="J12" s="451" t="s">
        <v>358</v>
      </c>
      <c r="K12" s="452"/>
      <c r="L12" s="215"/>
      <c r="M12" s="215"/>
      <c r="N12" s="215"/>
      <c r="O12" s="215">
        <v>1</v>
      </c>
      <c r="P12" s="215"/>
      <c r="Q12" s="215"/>
      <c r="R12" s="215"/>
      <c r="S12" s="215">
        <v>1</v>
      </c>
      <c r="T12" s="215"/>
      <c r="U12" s="215"/>
      <c r="V12" s="215"/>
      <c r="W12" s="215">
        <v>1</v>
      </c>
      <c r="X12" s="215" t="s">
        <v>359</v>
      </c>
      <c r="Y12" s="132" t="s">
        <v>360</v>
      </c>
      <c r="Z12" s="132" t="s">
        <v>361</v>
      </c>
      <c r="AA12" s="67">
        <v>1</v>
      </c>
      <c r="AB12" s="132">
        <f>+L12</f>
        <v>0</v>
      </c>
      <c r="AC12" s="136">
        <f>IFERROR(AB12/SUM($L12:$W12)*100,0)</f>
        <v>0</v>
      </c>
      <c r="AD12" s="136"/>
      <c r="AE12" s="136">
        <f>IFERROR(AD12/SUM($L12:$W12)*100,0)</f>
        <v>0</v>
      </c>
      <c r="AF12" s="64"/>
      <c r="AG12" s="63"/>
      <c r="AH12" s="132">
        <f t="shared" ref="AH12" si="0">+M12</f>
        <v>0</v>
      </c>
      <c r="AI12" s="136">
        <f>IFERROR(AH12/SUM($L12:$W12)*100,0)</f>
        <v>0</v>
      </c>
      <c r="AJ12" s="136"/>
      <c r="AK12" s="136">
        <f>IFERROR(AJ12/SUM($L12:$W12)*100,0)</f>
        <v>0</v>
      </c>
      <c r="AL12" s="64"/>
      <c r="AM12" s="63"/>
      <c r="AN12" s="132">
        <f t="shared" ref="AN12" si="1">+N12</f>
        <v>0</v>
      </c>
      <c r="AO12" s="136">
        <f>IFERROR(AN12/SUM($L12:$W12)*100,0)</f>
        <v>0</v>
      </c>
      <c r="AP12" s="136"/>
      <c r="AQ12" s="136">
        <f>IFERROR(AP12/SUM($L12:$W12)*100,0)</f>
        <v>0</v>
      </c>
      <c r="AR12" s="64"/>
      <c r="AS12" s="63"/>
      <c r="AT12" s="64">
        <f>+O12</f>
        <v>1</v>
      </c>
      <c r="AU12" s="136">
        <f>IFERROR(AT12/SUM($L12:$W12)*100,0)</f>
        <v>33.333333333333329</v>
      </c>
      <c r="AV12" s="136"/>
      <c r="AW12" s="136">
        <f>IFERROR(AV12/SUM($L12:$W12)*100,0)</f>
        <v>0</v>
      </c>
      <c r="AX12" s="64"/>
      <c r="AY12" s="63"/>
      <c r="AZ12" s="62">
        <f t="shared" ref="AZ12" si="2">+P12</f>
        <v>0</v>
      </c>
      <c r="BA12" s="136">
        <f>IFERROR(AZ12/SUM($L12:$W12)*100,0)</f>
        <v>0</v>
      </c>
      <c r="BB12" s="167"/>
      <c r="BC12" s="136">
        <f>IFERROR(BB12/SUM($L12:$W12)*100,0)</f>
        <v>0</v>
      </c>
      <c r="BD12" s="71"/>
      <c r="BE12" s="165"/>
      <c r="BF12" s="62">
        <f t="shared" ref="BF12" si="3">+Q12</f>
        <v>0</v>
      </c>
      <c r="BG12" s="136">
        <f>IFERROR(BF12/SUM($L12:$W12)*100,0)</f>
        <v>0</v>
      </c>
      <c r="BH12" s="136"/>
      <c r="BI12" s="136">
        <f>IFERROR(BH12/SUM($L12:$W12)*100,0)</f>
        <v>0</v>
      </c>
      <c r="BJ12" s="71"/>
      <c r="BK12" s="63"/>
      <c r="BL12" s="62">
        <f t="shared" ref="BL12" si="4">+R12</f>
        <v>0</v>
      </c>
      <c r="BM12" s="136">
        <f>IFERROR(BL12/SUM($L12:$W12)*100,0)</f>
        <v>0</v>
      </c>
      <c r="BN12" s="136"/>
      <c r="BO12" s="136">
        <f>IFERROR(BN12/SUM($L12:$W12)*100,0)</f>
        <v>0</v>
      </c>
      <c r="BP12" s="63"/>
      <c r="BQ12" s="63"/>
      <c r="BR12" s="63">
        <f t="shared" ref="BR12" si="5">+S12</f>
        <v>1</v>
      </c>
      <c r="BS12" s="136">
        <f>IFERROR(BR12/SUM($L12:$W12)*100,0)</f>
        <v>33.333333333333329</v>
      </c>
      <c r="BT12" s="136"/>
      <c r="BU12" s="136">
        <f>IFERROR(BT12/SUM($L12:$W12)*100,0)</f>
        <v>0</v>
      </c>
      <c r="BV12" s="165"/>
      <c r="BW12" s="165"/>
      <c r="BX12" s="63">
        <f t="shared" ref="BX12" si="6">+T12</f>
        <v>0</v>
      </c>
      <c r="BY12" s="136">
        <f>IFERROR(BX12/SUM($L12:$W12)*100,0)</f>
        <v>0</v>
      </c>
      <c r="BZ12" s="136"/>
      <c r="CA12" s="136">
        <f>IFERROR(BZ12/SUM($L12:$W12)*100,0)</f>
        <v>0</v>
      </c>
      <c r="CB12" s="63"/>
      <c r="CC12" s="63"/>
      <c r="CD12" s="63">
        <f t="shared" ref="CD12" si="7">+U12</f>
        <v>0</v>
      </c>
      <c r="CE12" s="136">
        <f>IFERROR(CD12/SUM($L12:$W12)*100,0)</f>
        <v>0</v>
      </c>
      <c r="CF12" s="136"/>
      <c r="CG12" s="136">
        <f>IFERROR(CF12/SUM($L12:$W12)*100,0)</f>
        <v>0</v>
      </c>
      <c r="CH12" s="63"/>
      <c r="CI12" s="63"/>
      <c r="CJ12" s="63">
        <f t="shared" ref="CJ12" si="8">+V12</f>
        <v>0</v>
      </c>
      <c r="CK12" s="136">
        <f>IFERROR(CJ12/SUM($L12:$W12)*100,0)</f>
        <v>0</v>
      </c>
      <c r="CL12" s="136"/>
      <c r="CM12" s="136">
        <f>IFERROR(CL12/SUM($L12:$W12)*100,0)</f>
        <v>0</v>
      </c>
      <c r="CN12" s="63"/>
      <c r="CO12" s="63"/>
      <c r="CP12" s="63">
        <f t="shared" ref="CP12" si="9">+W12</f>
        <v>1</v>
      </c>
      <c r="CQ12" s="136">
        <f>IFERROR(CP12/SUM($L12:$W12)*100,0)</f>
        <v>33.333333333333329</v>
      </c>
      <c r="CR12" s="136"/>
      <c r="CS12" s="136">
        <f>IFERROR(CR12/SUM($L12:$W12)*100,0)</f>
        <v>0</v>
      </c>
      <c r="CT12" s="63"/>
      <c r="CU12" s="63"/>
      <c r="CV12" s="63">
        <f t="shared" ref="CV12"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s="58" customFormat="1" ht="15.6">
      <c r="B13" s="130"/>
      <c r="C13" s="131"/>
      <c r="D13" s="131"/>
      <c r="E13" s="131"/>
      <c r="F13" s="131"/>
      <c r="G13" s="131"/>
      <c r="J13" s="443" t="s">
        <v>300</v>
      </c>
      <c r="K13" s="444"/>
      <c r="L13" s="153">
        <f t="shared" ref="L13:W13" si="11">SUM(L12:L12)</f>
        <v>0</v>
      </c>
      <c r="M13" s="153">
        <f t="shared" si="11"/>
        <v>0</v>
      </c>
      <c r="N13" s="153">
        <f t="shared" si="11"/>
        <v>0</v>
      </c>
      <c r="O13" s="153">
        <f t="shared" si="11"/>
        <v>1</v>
      </c>
      <c r="P13" s="153">
        <f t="shared" si="11"/>
        <v>0</v>
      </c>
      <c r="Q13" s="153">
        <f t="shared" si="11"/>
        <v>0</v>
      </c>
      <c r="R13" s="153">
        <f t="shared" si="11"/>
        <v>0</v>
      </c>
      <c r="S13" s="153">
        <f t="shared" si="11"/>
        <v>1</v>
      </c>
      <c r="T13" s="153">
        <f t="shared" si="11"/>
        <v>0</v>
      </c>
      <c r="U13" s="153">
        <f t="shared" si="11"/>
        <v>0</v>
      </c>
      <c r="V13" s="153">
        <f t="shared" si="11"/>
        <v>0</v>
      </c>
      <c r="W13" s="153">
        <f t="shared" si="11"/>
        <v>1</v>
      </c>
      <c r="AA13" s="137" t="s">
        <v>301</v>
      </c>
      <c r="AB13" s="137">
        <f>SUM(AB12:AB12)</f>
        <v>0</v>
      </c>
      <c r="AC13" s="138">
        <f>IFERROR(AB13/SUM($L13:$W13),0)</f>
        <v>0</v>
      </c>
      <c r="AD13" s="137">
        <f>SUM(AD12:AD12)</f>
        <v>0</v>
      </c>
      <c r="AE13" s="139">
        <f>IFERROR(AD13/SUM($L13:$W13),0)</f>
        <v>0</v>
      </c>
      <c r="AF13" s="135"/>
      <c r="AG13" s="135"/>
      <c r="AH13" s="137">
        <f>SUM(AH12:AH12)</f>
        <v>0</v>
      </c>
      <c r="AI13" s="138">
        <f>IFERROR(AH13/SUM($L13:$W13),0)</f>
        <v>0</v>
      </c>
      <c r="AJ13" s="137">
        <f>SUM(AJ12:AJ12)</f>
        <v>0</v>
      </c>
      <c r="AK13" s="139">
        <f>IFERROR(AJ13/SUM($L13:$W13),0)</f>
        <v>0</v>
      </c>
      <c r="AL13" s="135"/>
      <c r="AM13" s="135"/>
      <c r="AN13" s="137">
        <f>SUM(AN12:AN12)</f>
        <v>0</v>
      </c>
      <c r="AO13" s="138">
        <f>IFERROR(AN13/SUM($L13:$W13),0)</f>
        <v>0</v>
      </c>
      <c r="AP13" s="137">
        <f>SUM(AP12:AP12)</f>
        <v>0</v>
      </c>
      <c r="AQ13" s="139">
        <f>IFERROR(AP13/SUM($L13:$W13),0)</f>
        <v>0</v>
      </c>
      <c r="AR13" s="135"/>
      <c r="AS13" s="135"/>
      <c r="AT13" s="137">
        <f>SUM(AT12:AT12)</f>
        <v>1</v>
      </c>
      <c r="AU13" s="138">
        <f>IFERROR(AT13/SUM($L13:$W13),0)</f>
        <v>0.33333333333333331</v>
      </c>
      <c r="AV13" s="137">
        <f>SUM(AV12:AV12)</f>
        <v>0</v>
      </c>
      <c r="AW13" s="139">
        <f>IFERROR(AV13/SUM($L13:$W13),0)</f>
        <v>0</v>
      </c>
      <c r="AX13" s="135"/>
      <c r="AY13" s="135"/>
      <c r="AZ13" s="137">
        <f>SUM(AZ12:AZ12)</f>
        <v>0</v>
      </c>
      <c r="BA13" s="138">
        <f>IFERROR(AZ13/SUM($L13:$W13),0)</f>
        <v>0</v>
      </c>
      <c r="BB13" s="137">
        <f>SUM(BB12:BB12)</f>
        <v>0</v>
      </c>
      <c r="BC13" s="139">
        <f>IFERROR(BB13/SUM($L13:$W13),0)</f>
        <v>0</v>
      </c>
      <c r="BD13" s="135"/>
      <c r="BE13" s="135"/>
      <c r="BF13" s="137">
        <f>SUM(BF12:BF12)</f>
        <v>0</v>
      </c>
      <c r="BG13" s="138">
        <f>IFERROR(BF13/SUM($L13:$W13),0)</f>
        <v>0</v>
      </c>
      <c r="BH13" s="137">
        <f>SUM(BH12:BH12)</f>
        <v>0</v>
      </c>
      <c r="BI13" s="139">
        <f>IFERROR(BH13/SUM($L13:$W13),0)</f>
        <v>0</v>
      </c>
      <c r="BJ13" s="135"/>
      <c r="BK13" s="135"/>
      <c r="BL13" s="137">
        <f>SUM(BL12:BL12)</f>
        <v>0</v>
      </c>
      <c r="BM13" s="138">
        <f>IFERROR(BL13/SUM($L13:$W13),0)</f>
        <v>0</v>
      </c>
      <c r="BN13" s="137">
        <f>SUM(BN12:BN12)</f>
        <v>0</v>
      </c>
      <c r="BO13" s="139">
        <f>IFERROR(BN13/SUM($L13:$W13),0)</f>
        <v>0</v>
      </c>
      <c r="BP13" s="135"/>
      <c r="BQ13" s="135"/>
      <c r="BR13" s="137">
        <f>SUM(BR12:BR12)</f>
        <v>1</v>
      </c>
      <c r="BS13" s="138">
        <f>IFERROR(BR13/SUM($L13:$W13),0)</f>
        <v>0.33333333333333331</v>
      </c>
      <c r="BT13" s="137">
        <f>SUM(BT12:BT12)</f>
        <v>0</v>
      </c>
      <c r="BU13" s="139">
        <f>IFERROR(BT13/SUM($L13:$W13),0)</f>
        <v>0</v>
      </c>
      <c r="BV13" s="135"/>
      <c r="BW13" s="135"/>
      <c r="BX13" s="137">
        <f>SUM(BX12:BX12)</f>
        <v>0</v>
      </c>
      <c r="BY13" s="138">
        <f>IFERROR(BX13/SUM($L13:$W13),0)</f>
        <v>0</v>
      </c>
      <c r="BZ13" s="137">
        <f>SUM(BZ12:BZ12)</f>
        <v>0</v>
      </c>
      <c r="CA13" s="139">
        <f>IFERROR(BZ13/SUM($L13:$W13),0)</f>
        <v>0</v>
      </c>
      <c r="CB13" s="135"/>
      <c r="CC13" s="135"/>
      <c r="CD13" s="137">
        <f>SUM(CD12:CD12)</f>
        <v>0</v>
      </c>
      <c r="CE13" s="138">
        <f>IFERROR(CD13/SUM($L13:$W13),0)</f>
        <v>0</v>
      </c>
      <c r="CF13" s="137">
        <f>SUM(CF12:CF12)</f>
        <v>0</v>
      </c>
      <c r="CG13" s="139">
        <f>IFERROR(CF13/SUM($L13:$W13),0)</f>
        <v>0</v>
      </c>
      <c r="CH13" s="135"/>
      <c r="CI13" s="135"/>
      <c r="CJ13" s="137">
        <f>SUM(CJ12:CJ12)</f>
        <v>0</v>
      </c>
      <c r="CK13" s="138">
        <f>IFERROR(CJ13/SUM($L13:$W13),0)</f>
        <v>0</v>
      </c>
      <c r="CL13" s="137">
        <f>SUM(CL12:CL12)</f>
        <v>0</v>
      </c>
      <c r="CM13" s="139">
        <f>IFERROR(CL13/SUM($L13:$W13),0)</f>
        <v>0</v>
      </c>
      <c r="CN13" s="135"/>
      <c r="CO13" s="135"/>
      <c r="CP13" s="137">
        <f>SUM(CP12:CP12)</f>
        <v>1</v>
      </c>
      <c r="CQ13" s="138">
        <f>IFERROR(CP13/SUM($L13:$W13),0)</f>
        <v>0.33333333333333331</v>
      </c>
      <c r="CR13" s="137">
        <f>SUM(CR12:CR12)</f>
        <v>0</v>
      </c>
      <c r="CS13" s="139">
        <f>IFERROR(CR13/SUM($L13:$W13),0)</f>
        <v>0</v>
      </c>
      <c r="CT13" s="135"/>
      <c r="CU13" s="135"/>
      <c r="CV13" s="135"/>
      <c r="CW13" s="140">
        <f>SUM(CS13,CM13,CG13,CA13,BU13,BO13,BI13:BI13,BC13,AW13,AQ13,AK13,AE13)</f>
        <v>0</v>
      </c>
      <c r="CZ13" s="166"/>
      <c r="DE13" s="129"/>
      <c r="DH13" s="69"/>
      <c r="DI13" s="69"/>
    </row>
    <row r="14" spans="1:116" s="58" customFormat="1" ht="75" hidden="1">
      <c r="B14" s="35" t="s">
        <v>302</v>
      </c>
      <c r="C14" s="65" t="s">
        <v>303</v>
      </c>
      <c r="D14" s="35" t="s">
        <v>304</v>
      </c>
      <c r="E14" s="35" t="s">
        <v>305</v>
      </c>
      <c r="F14" s="35" t="s">
        <v>306</v>
      </c>
      <c r="G14" s="35" t="s">
        <v>307</v>
      </c>
      <c r="CZ14" s="66" t="s">
        <v>308</v>
      </c>
      <c r="DH14" s="69" t="s">
        <v>309</v>
      </c>
      <c r="DI14" s="69" t="s">
        <v>310</v>
      </c>
    </row>
    <row r="15" spans="1:116" s="58" customFormat="1" ht="129.6" hidden="1">
      <c r="B15" s="146" t="s">
        <v>311</v>
      </c>
      <c r="C15" s="150" t="s">
        <v>312</v>
      </c>
      <c r="D15" s="148" t="s">
        <v>313</v>
      </c>
      <c r="E15" s="78" t="s">
        <v>314</v>
      </c>
      <c r="F15" s="79" t="s">
        <v>315</v>
      </c>
      <c r="G15" s="86" t="s">
        <v>316</v>
      </c>
      <c r="CZ15" s="66" t="s">
        <v>308</v>
      </c>
      <c r="DH15" s="69" t="s">
        <v>309</v>
      </c>
      <c r="DI15" s="69" t="s">
        <v>310</v>
      </c>
    </row>
    <row r="16" spans="1:116" s="58" customFormat="1" ht="386.45" hidden="1">
      <c r="B16" s="146" t="s">
        <v>277</v>
      </c>
      <c r="C16" s="151" t="s">
        <v>317</v>
      </c>
      <c r="D16" s="149" t="s">
        <v>318</v>
      </c>
      <c r="E16" s="79" t="s">
        <v>319</v>
      </c>
      <c r="F16" s="82" t="s">
        <v>320</v>
      </c>
      <c r="G16" s="87" t="s">
        <v>321</v>
      </c>
      <c r="CZ16" s="66" t="s">
        <v>308</v>
      </c>
      <c r="DH16" s="69" t="s">
        <v>309</v>
      </c>
      <c r="DI16" s="69" t="s">
        <v>310</v>
      </c>
    </row>
    <row r="17" spans="2:113" s="58" customFormat="1" ht="230.45" hidden="1">
      <c r="B17" s="147" t="s">
        <v>322</v>
      </c>
      <c r="C17" s="150" t="s">
        <v>278</v>
      </c>
      <c r="D17" s="148" t="s">
        <v>323</v>
      </c>
      <c r="E17" s="80" t="s">
        <v>324</v>
      </c>
      <c r="F17" s="82" t="s">
        <v>325</v>
      </c>
      <c r="G17" s="87" t="s">
        <v>326</v>
      </c>
      <c r="CZ17" s="66" t="s">
        <v>308</v>
      </c>
      <c r="DH17" s="69" t="s">
        <v>309</v>
      </c>
      <c r="DI17" s="69" t="s">
        <v>310</v>
      </c>
    </row>
    <row r="18" spans="2:113" s="58" customFormat="1" ht="345" hidden="1">
      <c r="B18" s="74" t="s">
        <v>327</v>
      </c>
      <c r="C18" s="35"/>
      <c r="D18" s="77" t="s">
        <v>279</v>
      </c>
      <c r="E18" s="81" t="s">
        <v>328</v>
      </c>
      <c r="F18" s="82" t="s">
        <v>329</v>
      </c>
      <c r="G18" s="87" t="s">
        <v>330</v>
      </c>
      <c r="CZ18" s="66" t="s">
        <v>308</v>
      </c>
      <c r="DH18" s="69" t="s">
        <v>309</v>
      </c>
      <c r="DI18" s="69" t="s">
        <v>310</v>
      </c>
    </row>
    <row r="19" spans="2:113" s="58" customFormat="1" ht="129.6" hidden="1">
      <c r="B19" s="36"/>
      <c r="C19" s="35"/>
      <c r="D19" s="35"/>
      <c r="E19" s="95" t="s">
        <v>331</v>
      </c>
      <c r="F19" s="78" t="s">
        <v>281</v>
      </c>
      <c r="G19" s="87" t="s">
        <v>332</v>
      </c>
      <c r="CZ19" s="66" t="s">
        <v>308</v>
      </c>
      <c r="DH19" s="69" t="s">
        <v>309</v>
      </c>
      <c r="DI19" s="69" t="s">
        <v>310</v>
      </c>
    </row>
    <row r="20" spans="2:113" s="58" customFormat="1" ht="124.15" hidden="1">
      <c r="B20" s="35"/>
      <c r="C20" s="35"/>
      <c r="D20" s="35"/>
      <c r="E20" s="83" t="s">
        <v>333</v>
      </c>
      <c r="F20" s="78" t="s">
        <v>334</v>
      </c>
      <c r="G20" s="87" t="s">
        <v>335</v>
      </c>
      <c r="CZ20" s="66" t="s">
        <v>308</v>
      </c>
      <c r="DH20" s="69" t="s">
        <v>309</v>
      </c>
      <c r="DI20" s="69" t="s">
        <v>310</v>
      </c>
    </row>
    <row r="21" spans="2:113" s="58" customFormat="1" ht="129.6" hidden="1">
      <c r="B21" s="35"/>
      <c r="C21" s="35"/>
      <c r="D21" s="35"/>
      <c r="E21" s="85" t="s">
        <v>336</v>
      </c>
      <c r="F21" s="78" t="s">
        <v>337</v>
      </c>
      <c r="G21" s="87" t="s">
        <v>338</v>
      </c>
      <c r="CZ21" s="66" t="s">
        <v>308</v>
      </c>
      <c r="DH21" s="69" t="s">
        <v>309</v>
      </c>
      <c r="DI21" s="69" t="s">
        <v>310</v>
      </c>
    </row>
    <row r="22" spans="2:113" s="58" customFormat="1" ht="172.9" hidden="1">
      <c r="B22" s="35"/>
      <c r="C22" s="35"/>
      <c r="D22" s="35"/>
      <c r="E22" s="81" t="s">
        <v>339</v>
      </c>
      <c r="F22" s="35"/>
      <c r="G22" s="87" t="s">
        <v>340</v>
      </c>
      <c r="CZ22" s="66" t="s">
        <v>308</v>
      </c>
      <c r="DH22" s="69" t="s">
        <v>309</v>
      </c>
      <c r="DI22" s="69" t="s">
        <v>310</v>
      </c>
    </row>
    <row r="23" spans="2:113" s="58" customFormat="1" ht="158.44999999999999" hidden="1">
      <c r="B23" s="35"/>
      <c r="C23" s="35"/>
      <c r="D23" s="35"/>
      <c r="E23" s="78" t="s">
        <v>341</v>
      </c>
      <c r="F23" s="35"/>
      <c r="G23" s="87" t="s">
        <v>342</v>
      </c>
      <c r="CZ23" s="66" t="s">
        <v>308</v>
      </c>
      <c r="DH23" s="69" t="s">
        <v>309</v>
      </c>
      <c r="DI23" s="69" t="s">
        <v>310</v>
      </c>
    </row>
    <row r="24" spans="2:113" s="58" customFormat="1" ht="86.45" hidden="1">
      <c r="B24" s="35"/>
      <c r="C24" s="35"/>
      <c r="D24" s="35"/>
      <c r="E24" s="78" t="s">
        <v>343</v>
      </c>
      <c r="F24" s="35"/>
      <c r="G24" s="87" t="s">
        <v>344</v>
      </c>
      <c r="CZ24" s="66" t="s">
        <v>308</v>
      </c>
      <c r="DH24" s="69" t="s">
        <v>309</v>
      </c>
      <c r="DI24" s="69" t="s">
        <v>310</v>
      </c>
    </row>
    <row r="25" spans="2:113" s="58" customFormat="1" ht="216" hidden="1">
      <c r="B25" s="35"/>
      <c r="C25" s="35"/>
      <c r="D25" s="35"/>
      <c r="E25" s="84" t="s">
        <v>280</v>
      </c>
      <c r="F25" s="35"/>
      <c r="G25" s="87" t="s">
        <v>345</v>
      </c>
      <c r="CZ25" s="66" t="s">
        <v>308</v>
      </c>
      <c r="DH25" s="69" t="s">
        <v>309</v>
      </c>
      <c r="DI25" s="69" t="s">
        <v>310</v>
      </c>
    </row>
    <row r="26" spans="2:113" s="58" customFormat="1" ht="86.45" hidden="1">
      <c r="B26" s="35"/>
      <c r="C26" s="35"/>
      <c r="D26" s="35"/>
      <c r="E26" s="80" t="s">
        <v>346</v>
      </c>
      <c r="F26" s="35"/>
      <c r="G26" s="88" t="s">
        <v>347</v>
      </c>
      <c r="CZ26" s="66" t="s">
        <v>308</v>
      </c>
      <c r="DH26" s="69" t="s">
        <v>309</v>
      </c>
      <c r="DI26" s="69" t="s">
        <v>310</v>
      </c>
    </row>
    <row r="27" spans="2:113" s="58" customFormat="1" ht="86.45" hidden="1">
      <c r="B27" s="35"/>
      <c r="C27" s="35"/>
      <c r="D27" s="35"/>
      <c r="E27" s="35"/>
      <c r="F27" s="35"/>
      <c r="G27" s="88" t="s">
        <v>282</v>
      </c>
      <c r="CZ27" s="66" t="s">
        <v>308</v>
      </c>
      <c r="DH27" s="69" t="s">
        <v>309</v>
      </c>
      <c r="DI27" s="69" t="s">
        <v>310</v>
      </c>
    </row>
    <row r="28" spans="2:113" s="58" customFormat="1" ht="86.45" hidden="1">
      <c r="B28" s="35"/>
      <c r="C28" s="35"/>
      <c r="D28" s="35"/>
      <c r="E28" s="35"/>
      <c r="F28" s="35"/>
      <c r="G28" s="88" t="s">
        <v>348</v>
      </c>
      <c r="CZ28" s="66" t="s">
        <v>308</v>
      </c>
      <c r="DH28" s="69" t="s">
        <v>309</v>
      </c>
      <c r="DI28" s="69" t="s">
        <v>310</v>
      </c>
    </row>
    <row r="29" spans="2:113" s="58" customFormat="1" ht="100.9" hidden="1">
      <c r="B29" s="35"/>
      <c r="C29" s="35"/>
      <c r="D29" s="35"/>
      <c r="E29" s="35"/>
      <c r="F29" s="35"/>
      <c r="G29" s="88" t="s">
        <v>349</v>
      </c>
      <c r="CZ29" s="66" t="s">
        <v>308</v>
      </c>
      <c r="DH29" s="69" t="s">
        <v>309</v>
      </c>
      <c r="DI29" s="69" t="s">
        <v>310</v>
      </c>
    </row>
    <row r="30" spans="2:113" s="58" customFormat="1" ht="100.9" hidden="1">
      <c r="B30" s="35"/>
      <c r="C30" s="35"/>
      <c r="D30" s="35"/>
      <c r="E30" s="35"/>
      <c r="F30" s="35"/>
      <c r="G30" s="88" t="s">
        <v>350</v>
      </c>
      <c r="CZ30" s="66" t="s">
        <v>308</v>
      </c>
      <c r="DH30" s="69" t="s">
        <v>309</v>
      </c>
      <c r="DI30" s="69" t="s">
        <v>310</v>
      </c>
    </row>
    <row r="31" spans="2:113" s="58" customFormat="1" ht="75" hidden="1">
      <c r="B31" s="35"/>
      <c r="C31" s="35"/>
      <c r="D31" s="35"/>
      <c r="E31" s="35"/>
      <c r="F31" s="35"/>
      <c r="G31" s="88" t="s">
        <v>351</v>
      </c>
      <c r="CZ31" s="66" t="s">
        <v>308</v>
      </c>
      <c r="DH31" s="69" t="s">
        <v>309</v>
      </c>
      <c r="DI31" s="69" t="s">
        <v>310</v>
      </c>
    </row>
    <row r="32" spans="2:113" s="58" customFormat="1" ht="86.45" hidden="1">
      <c r="B32" s="35"/>
      <c r="C32" s="35"/>
      <c r="D32" s="35"/>
      <c r="E32" s="35"/>
      <c r="F32" s="35"/>
      <c r="G32" s="88" t="s">
        <v>352</v>
      </c>
      <c r="CZ32" s="66" t="s">
        <v>308</v>
      </c>
      <c r="DH32" s="69" t="s">
        <v>309</v>
      </c>
      <c r="DI32" s="69" t="s">
        <v>310</v>
      </c>
    </row>
    <row r="33" spans="2:113" s="58" customFormat="1" ht="100.9" hidden="1">
      <c r="B33" s="35"/>
      <c r="C33" s="35"/>
      <c r="D33" s="35"/>
      <c r="E33" s="35"/>
      <c r="F33" s="35"/>
      <c r="G33" s="88" t="s">
        <v>353</v>
      </c>
      <c r="CZ33" s="66" t="s">
        <v>308</v>
      </c>
      <c r="DH33" s="69" t="s">
        <v>309</v>
      </c>
      <c r="DI33" s="69" t="s">
        <v>310</v>
      </c>
    </row>
    <row r="34" spans="2:113" s="58" customFormat="1" ht="75" hidden="1">
      <c r="B34" s="35"/>
      <c r="C34" s="35"/>
      <c r="D34" s="35"/>
      <c r="E34" s="35"/>
      <c r="F34" s="35"/>
      <c r="G34" s="88" t="s">
        <v>354</v>
      </c>
      <c r="CZ34" s="66" t="s">
        <v>308</v>
      </c>
      <c r="DH34" s="69" t="s">
        <v>309</v>
      </c>
      <c r="DI34" s="69" t="s">
        <v>310</v>
      </c>
    </row>
    <row r="35" spans="2:113" s="58" customFormat="1" ht="75" hidden="1">
      <c r="B35" s="35"/>
      <c r="C35" s="35"/>
      <c r="D35" s="35"/>
      <c r="E35" s="35"/>
      <c r="F35" s="35"/>
      <c r="G35" s="88" t="s">
        <v>355</v>
      </c>
      <c r="CZ35" s="66" t="s">
        <v>308</v>
      </c>
      <c r="DH35" s="69" t="s">
        <v>309</v>
      </c>
      <c r="DI35" s="69" t="s">
        <v>310</v>
      </c>
    </row>
    <row r="36" spans="2:113" s="58" customFormat="1"/>
    <row r="37" spans="2:113" s="58" customFormat="1"/>
    <row r="38" spans="2:113" s="58" customFormat="1"/>
    <row r="39" spans="2:113" s="58" customFormat="1"/>
    <row r="40" spans="2:113" s="58" customFormat="1"/>
    <row r="41" spans="2:113" s="58" customFormat="1"/>
    <row r="42" spans="2:113" s="58" customFormat="1"/>
    <row r="43" spans="2:113" s="58" customFormat="1"/>
    <row r="44" spans="2:113" s="58" customFormat="1"/>
    <row r="45" spans="2:113" s="58" customFormat="1"/>
    <row r="46" spans="2:113" s="58" customFormat="1"/>
    <row r="47" spans="2:113" s="58" customFormat="1"/>
    <row r="48" spans="2:113"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sheetData>
  <sheetProtection sort="0" autoFilter="0"/>
  <mergeCells count="70">
    <mergeCell ref="J13:K13"/>
    <mergeCell ref="J12:K12"/>
    <mergeCell ref="DF10:DF11"/>
    <mergeCell ref="DG10:DG11"/>
    <mergeCell ref="CD10:CI10"/>
    <mergeCell ref="AA9:AA11"/>
    <mergeCell ref="AB9:CW9"/>
    <mergeCell ref="CX9:CX11"/>
    <mergeCell ref="CY9:CY11"/>
    <mergeCell ref="CZ9:DK9"/>
    <mergeCell ref="Z9:Z11"/>
    <mergeCell ref="CW10:CW11"/>
    <mergeCell ref="CZ10:CZ11"/>
    <mergeCell ref="DA10:DA11"/>
    <mergeCell ref="AZ10:BE10"/>
    <mergeCell ref="BF10:BK10"/>
    <mergeCell ref="DL9:DL11"/>
    <mergeCell ref="AB10:AG10"/>
    <mergeCell ref="AH10:AM10"/>
    <mergeCell ref="AN10:AS10"/>
    <mergeCell ref="AT10:AY10"/>
    <mergeCell ref="DH10:DH11"/>
    <mergeCell ref="DI10:DI11"/>
    <mergeCell ref="DJ10:DJ11"/>
    <mergeCell ref="DK10:DK11"/>
    <mergeCell ref="DB10:DB11"/>
    <mergeCell ref="DC10:DC11"/>
    <mergeCell ref="DD10:DD11"/>
    <mergeCell ref="DE10:DE11"/>
    <mergeCell ref="CJ10:CO10"/>
    <mergeCell ref="CP10:CT10"/>
    <mergeCell ref="CV10:CV11"/>
    <mergeCell ref="C8:AO8"/>
    <mergeCell ref="BI8:CJ8"/>
    <mergeCell ref="CK8:CP8"/>
    <mergeCell ref="G9:G11"/>
    <mergeCell ref="H9:H11"/>
    <mergeCell ref="I9:I11"/>
    <mergeCell ref="J9:K11"/>
    <mergeCell ref="L9:W10"/>
    <mergeCell ref="X9:X11"/>
    <mergeCell ref="Y9:Y11"/>
    <mergeCell ref="BL10:BP10"/>
    <mergeCell ref="BR10:BW10"/>
    <mergeCell ref="BX10:CC10"/>
    <mergeCell ref="B9:B11"/>
    <mergeCell ref="C9:C11"/>
    <mergeCell ref="D9:D11"/>
    <mergeCell ref="E9:E11"/>
    <mergeCell ref="F9:F11"/>
    <mergeCell ref="C5:AH5"/>
    <mergeCell ref="AK5:AN5"/>
    <mergeCell ref="BI5:CC5"/>
    <mergeCell ref="CE5:CI5"/>
    <mergeCell ref="CK5:CP5"/>
    <mergeCell ref="D7:AH7"/>
    <mergeCell ref="AI7:AO7"/>
    <mergeCell ref="BJ7:CC7"/>
    <mergeCell ref="CD7:CJ7"/>
    <mergeCell ref="CM7:CP7"/>
    <mergeCell ref="B1:AE1"/>
    <mergeCell ref="AH1:AK1"/>
    <mergeCell ref="BF1:BZ1"/>
    <mergeCell ref="CB1:CF1"/>
    <mergeCell ref="CH1:CM1"/>
    <mergeCell ref="C3:AE3"/>
    <mergeCell ref="AF3:AL3"/>
    <mergeCell ref="BG3:BZ3"/>
    <mergeCell ref="CA3:CG3"/>
    <mergeCell ref="CJ3:CM3"/>
  </mergeCells>
  <conditionalFormatting sqref="CW12:CX12">
    <cfRule type="cellIs" dxfId="19" priority="1" operator="equal">
      <formula>1</formula>
    </cfRule>
    <cfRule type="colorScale" priority="2">
      <colorScale>
        <cfvo type="num" val="0"/>
        <cfvo type="num" val="0.6"/>
        <cfvo type="num" val="0.99"/>
        <color rgb="FFC00000"/>
        <color rgb="FFFFEB84"/>
        <color rgb="FF1DA275"/>
      </colorScale>
    </cfRule>
  </conditionalFormatting>
  <dataValidations count="11">
    <dataValidation type="list" allowBlank="1" showInputMessage="1" showErrorMessage="1" sqref="G13" xr:uid="{EBFC9A98-D55B-4E64-AFD7-60F2E0721145}">
      <formula1>$G$15:$G$35</formula1>
    </dataValidation>
    <dataValidation type="list" allowBlank="1" showInputMessage="1" showErrorMessage="1" sqref="F13" xr:uid="{684CD1D7-B78A-4B10-B7A3-C2E26E808074}">
      <formula1>$F$15:$F$21</formula1>
    </dataValidation>
    <dataValidation type="list" allowBlank="1" showInputMessage="1" showErrorMessage="1" sqref="E13" xr:uid="{04CF5ECA-795D-42B5-BB28-78EA2611D2E7}">
      <formula1>$E$15:$E$26</formula1>
    </dataValidation>
    <dataValidation type="list" allowBlank="1" showInputMessage="1" showErrorMessage="1" sqref="D13" xr:uid="{ED3A81EE-E740-467E-80D1-F43CEE5AC025}">
      <formula1>$D$15:$D$18</formula1>
    </dataValidation>
    <dataValidation type="list" allowBlank="1" showInputMessage="1" showErrorMessage="1" sqref="C13" xr:uid="{AFC52CDE-4BCD-4341-A9A5-69BE96D18434}">
      <formula1>$C$15:$C$17</formula1>
    </dataValidation>
    <dataValidation type="list" allowBlank="1" showInputMessage="1" showErrorMessage="1" sqref="B13" xr:uid="{C785FA6C-0B41-47D8-BF2B-94AEAF0A67C0}">
      <formula1>$B$15:$B$18</formula1>
    </dataValidation>
    <dataValidation type="whole" showInputMessage="1" showErrorMessage="1" error="SUPERA LA META PROGRAMADA" sqref="BH12 CR12 CL12 CF12 BZ12 BT12 BN12 BB12 AV12 AP12 AJ12 AD12" xr:uid="{2B7330D3-20AF-4EEF-9386-75E5E4FD4D2B}">
      <formula1>0</formula1>
      <formula2>#REF!-AB12</formula2>
    </dataValidation>
    <dataValidation type="list" allowBlank="1" showInputMessage="1" showErrorMessage="1" sqref="G12 I12" xr:uid="{53923A52-0126-4D98-813D-1972688330DD}">
      <formula1>$G$13:$G$29</formula1>
    </dataValidation>
    <dataValidation type="list" allowBlank="1" showInputMessage="1" showErrorMessage="1" sqref="B12:D12" xr:uid="{093669DB-8B81-48DD-A539-B7300F660937}">
      <formula1>#REF!</formula1>
    </dataValidation>
    <dataValidation type="list" allowBlank="1" showInputMessage="1" showErrorMessage="1" sqref="E12" xr:uid="{4D2ABFDA-1F25-4E61-A7AF-2F8DE30F7541}">
      <formula1>$E$13:$E$20</formula1>
    </dataValidation>
    <dataValidation type="list" allowBlank="1" showInputMessage="1" showErrorMessage="1" sqref="F12" xr:uid="{9F243A24-81CB-463A-AB70-0FC5DC02F58B}">
      <formula1>$F$13:$F$15</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AECC8-DB7F-4F8C-A90B-01F5F5364265}">
  <sheetPr>
    <tabColor rgb="FF92D050"/>
  </sheetPr>
  <dimension ref="A1:DL91"/>
  <sheetViews>
    <sheetView topLeftCell="M5" zoomScale="70" zoomScaleNormal="70" zoomScaleSheetLayoutView="55" zoomScalePageLayoutView="60" workbookViewId="0">
      <pane ySplit="7" topLeftCell="A12" activePane="bottomLeft" state="frozen"/>
      <selection pane="bottomLeft" activeCell="C6" sqref="C6:C8"/>
      <selection activeCell="C6" sqref="C6:C8"/>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362</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210"/>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08.75" customHeight="1">
      <c r="A12" s="61"/>
      <c r="B12" s="49" t="s">
        <v>277</v>
      </c>
      <c r="C12" s="49" t="s">
        <v>278</v>
      </c>
      <c r="D12" s="49" t="s">
        <v>279</v>
      </c>
      <c r="E12" s="49" t="s">
        <v>346</v>
      </c>
      <c r="F12" s="49" t="s">
        <v>281</v>
      </c>
      <c r="G12" s="49" t="s">
        <v>282</v>
      </c>
      <c r="H12" s="49" t="s">
        <v>357</v>
      </c>
      <c r="I12" s="49" t="s">
        <v>282</v>
      </c>
      <c r="J12" s="451" t="s">
        <v>363</v>
      </c>
      <c r="K12" s="452"/>
      <c r="L12" s="215"/>
      <c r="M12" s="215"/>
      <c r="N12" s="215"/>
      <c r="O12" s="215">
        <v>1</v>
      </c>
      <c r="P12" s="215"/>
      <c r="Q12" s="215"/>
      <c r="R12" s="215"/>
      <c r="S12" s="215">
        <v>1</v>
      </c>
      <c r="T12" s="215"/>
      <c r="U12" s="215"/>
      <c r="V12" s="215"/>
      <c r="W12" s="215">
        <v>1</v>
      </c>
      <c r="X12" s="215" t="s">
        <v>359</v>
      </c>
      <c r="Y12" s="132" t="s">
        <v>360</v>
      </c>
      <c r="Z12" s="132" t="s">
        <v>364</v>
      </c>
      <c r="AA12" s="67">
        <v>1</v>
      </c>
      <c r="AB12" s="132">
        <f>+L12</f>
        <v>0</v>
      </c>
      <c r="AC12" s="136">
        <f>IFERROR(AB12/SUM($L12:$W12)*100,0)</f>
        <v>0</v>
      </c>
      <c r="AD12" s="136"/>
      <c r="AE12" s="136">
        <f>IFERROR(AD12/SUM($L12:$W12)*100,0)</f>
        <v>0</v>
      </c>
      <c r="AF12" s="64"/>
      <c r="AG12" s="63"/>
      <c r="AH12" s="132">
        <f t="shared" ref="AH12" si="0">+M12</f>
        <v>0</v>
      </c>
      <c r="AI12" s="136">
        <f>IFERROR(AH12/SUM($L12:$W12)*100,0)</f>
        <v>0</v>
      </c>
      <c r="AJ12" s="136"/>
      <c r="AK12" s="136">
        <f>IFERROR(AJ12/SUM($L12:$W12)*100,0)</f>
        <v>0</v>
      </c>
      <c r="AL12" s="64"/>
      <c r="AM12" s="63"/>
      <c r="AN12" s="132">
        <f t="shared" ref="AN12" si="1">+N12</f>
        <v>0</v>
      </c>
      <c r="AO12" s="136">
        <f>IFERROR(AN12/SUM($L12:$W12)*100,0)</f>
        <v>0</v>
      </c>
      <c r="AP12" s="136"/>
      <c r="AQ12" s="136">
        <f>IFERROR(AP12/SUM($L12:$W12)*100,0)</f>
        <v>0</v>
      </c>
      <c r="AR12" s="64"/>
      <c r="AS12" s="63"/>
      <c r="AT12" s="64">
        <f>+O12</f>
        <v>1</v>
      </c>
      <c r="AU12" s="136">
        <f>IFERROR(AT12/SUM($L12:$W12)*100,0)</f>
        <v>33.333333333333329</v>
      </c>
      <c r="AV12" s="136"/>
      <c r="AW12" s="136">
        <f>IFERROR(AV12/SUM($L12:$W12)*100,0)</f>
        <v>0</v>
      </c>
      <c r="AX12" s="64"/>
      <c r="AY12" s="63"/>
      <c r="AZ12" s="62">
        <f t="shared" ref="AZ12" si="2">+P12</f>
        <v>0</v>
      </c>
      <c r="BA12" s="136">
        <f>IFERROR(AZ12/SUM($L12:$W12)*100,0)</f>
        <v>0</v>
      </c>
      <c r="BB12" s="167"/>
      <c r="BC12" s="136">
        <f>IFERROR(BB12/SUM($L12:$W12)*100,0)</f>
        <v>0</v>
      </c>
      <c r="BD12" s="71"/>
      <c r="BE12" s="165"/>
      <c r="BF12" s="62">
        <f t="shared" ref="BF12" si="3">+Q12</f>
        <v>0</v>
      </c>
      <c r="BG12" s="136">
        <f>IFERROR(BF12/SUM($L12:$W12)*100,0)</f>
        <v>0</v>
      </c>
      <c r="BH12" s="136"/>
      <c r="BI12" s="136">
        <f>IFERROR(BH12/SUM($L12:$W12)*100,0)</f>
        <v>0</v>
      </c>
      <c r="BJ12" s="71"/>
      <c r="BK12" s="63"/>
      <c r="BL12" s="62">
        <f t="shared" ref="BL12" si="4">+R12</f>
        <v>0</v>
      </c>
      <c r="BM12" s="136">
        <f>IFERROR(BL12/SUM($L12:$W12)*100,0)</f>
        <v>0</v>
      </c>
      <c r="BN12" s="136"/>
      <c r="BO12" s="136">
        <f>IFERROR(BN12/SUM($L12:$W12)*100,0)</f>
        <v>0</v>
      </c>
      <c r="BP12" s="63"/>
      <c r="BQ12" s="63"/>
      <c r="BR12" s="63">
        <f t="shared" ref="BR12" si="5">+S12</f>
        <v>1</v>
      </c>
      <c r="BS12" s="136">
        <f>IFERROR(BR12/SUM($L12:$W12)*100,0)</f>
        <v>33.333333333333329</v>
      </c>
      <c r="BT12" s="136"/>
      <c r="BU12" s="136">
        <f>IFERROR(BT12/SUM($L12:$W12)*100,0)</f>
        <v>0</v>
      </c>
      <c r="BV12" s="165"/>
      <c r="BW12" s="165"/>
      <c r="BX12" s="63">
        <f t="shared" ref="BX12" si="6">+T12</f>
        <v>0</v>
      </c>
      <c r="BY12" s="136">
        <f>IFERROR(BX12/SUM($L12:$W12)*100,0)</f>
        <v>0</v>
      </c>
      <c r="BZ12" s="136"/>
      <c r="CA12" s="136">
        <f>IFERROR(BZ12/SUM($L12:$W12)*100,0)</f>
        <v>0</v>
      </c>
      <c r="CB12" s="63"/>
      <c r="CC12" s="63"/>
      <c r="CD12" s="63">
        <f t="shared" ref="CD12" si="7">+U12</f>
        <v>0</v>
      </c>
      <c r="CE12" s="136">
        <f>IFERROR(CD12/SUM($L12:$W12)*100,0)</f>
        <v>0</v>
      </c>
      <c r="CF12" s="136"/>
      <c r="CG12" s="136">
        <f>IFERROR(CF12/SUM($L12:$W12)*100,0)</f>
        <v>0</v>
      </c>
      <c r="CH12" s="63"/>
      <c r="CI12" s="63"/>
      <c r="CJ12" s="63">
        <f t="shared" ref="CJ12" si="8">+V12</f>
        <v>0</v>
      </c>
      <c r="CK12" s="136">
        <f>IFERROR(CJ12/SUM($L12:$W12)*100,0)</f>
        <v>0</v>
      </c>
      <c r="CL12" s="136"/>
      <c r="CM12" s="136">
        <f>IFERROR(CL12/SUM($L12:$W12)*100,0)</f>
        <v>0</v>
      </c>
      <c r="CN12" s="63"/>
      <c r="CO12" s="63"/>
      <c r="CP12" s="63">
        <f t="shared" ref="CP12" si="9">+W12</f>
        <v>1</v>
      </c>
      <c r="CQ12" s="136">
        <f>IFERROR(CP12/SUM($L12:$W12)*100,0)</f>
        <v>33.333333333333329</v>
      </c>
      <c r="CR12" s="136"/>
      <c r="CS12" s="136">
        <f>IFERROR(CR12/SUM($L12:$W12)*100,0)</f>
        <v>0</v>
      </c>
      <c r="CT12" s="63"/>
      <c r="CU12" s="63"/>
      <c r="CV12" s="63">
        <f t="shared" ref="CV12"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s="58" customFormat="1" ht="15.6">
      <c r="B13" s="130"/>
      <c r="C13" s="131"/>
      <c r="D13" s="131"/>
      <c r="E13" s="131"/>
      <c r="F13" s="131"/>
      <c r="G13" s="131"/>
      <c r="J13" s="443" t="s">
        <v>300</v>
      </c>
      <c r="K13" s="444"/>
      <c r="L13" s="153">
        <f t="shared" ref="L13:W13" si="11">SUM(L12:L12)</f>
        <v>0</v>
      </c>
      <c r="M13" s="153">
        <f t="shared" si="11"/>
        <v>0</v>
      </c>
      <c r="N13" s="153">
        <f t="shared" si="11"/>
        <v>0</v>
      </c>
      <c r="O13" s="153">
        <f t="shared" si="11"/>
        <v>1</v>
      </c>
      <c r="P13" s="153">
        <f t="shared" si="11"/>
        <v>0</v>
      </c>
      <c r="Q13" s="153">
        <f t="shared" si="11"/>
        <v>0</v>
      </c>
      <c r="R13" s="153">
        <f t="shared" si="11"/>
        <v>0</v>
      </c>
      <c r="S13" s="153">
        <f t="shared" si="11"/>
        <v>1</v>
      </c>
      <c r="T13" s="153">
        <f t="shared" si="11"/>
        <v>0</v>
      </c>
      <c r="U13" s="153">
        <f t="shared" si="11"/>
        <v>0</v>
      </c>
      <c r="V13" s="153">
        <f t="shared" si="11"/>
        <v>0</v>
      </c>
      <c r="W13" s="153">
        <f t="shared" si="11"/>
        <v>1</v>
      </c>
      <c r="AA13" s="137" t="s">
        <v>301</v>
      </c>
      <c r="AB13" s="137">
        <f>SUM(AB12:AB12)</f>
        <v>0</v>
      </c>
      <c r="AC13" s="138">
        <f>IFERROR(AB13/SUM($L13:$W13),0)</f>
        <v>0</v>
      </c>
      <c r="AD13" s="137">
        <f>SUM(AD12:AD12)</f>
        <v>0</v>
      </c>
      <c r="AE13" s="139">
        <f>IFERROR(AD13/SUM($L13:$W13),0)</f>
        <v>0</v>
      </c>
      <c r="AF13" s="135"/>
      <c r="AG13" s="135"/>
      <c r="AH13" s="137">
        <f>SUM(AH12:AH12)</f>
        <v>0</v>
      </c>
      <c r="AI13" s="138">
        <f>IFERROR(AH13/SUM($L13:$W13),0)</f>
        <v>0</v>
      </c>
      <c r="AJ13" s="137">
        <f>SUM(AJ12:AJ12)</f>
        <v>0</v>
      </c>
      <c r="AK13" s="139">
        <f>IFERROR(AJ13/SUM($L13:$W13),0)</f>
        <v>0</v>
      </c>
      <c r="AL13" s="135"/>
      <c r="AM13" s="135"/>
      <c r="AN13" s="137">
        <f>SUM(AN12:AN12)</f>
        <v>0</v>
      </c>
      <c r="AO13" s="138">
        <f>IFERROR(AN13/SUM($L13:$W13),0)</f>
        <v>0</v>
      </c>
      <c r="AP13" s="137">
        <f>SUM(AP12:AP12)</f>
        <v>0</v>
      </c>
      <c r="AQ13" s="139">
        <f>IFERROR(AP13/SUM($L13:$W13),0)</f>
        <v>0</v>
      </c>
      <c r="AR13" s="135"/>
      <c r="AS13" s="135"/>
      <c r="AT13" s="137">
        <f>SUM(AT12:AT12)</f>
        <v>1</v>
      </c>
      <c r="AU13" s="138">
        <f>IFERROR(AT13/SUM($L13:$W13),0)</f>
        <v>0.33333333333333331</v>
      </c>
      <c r="AV13" s="137">
        <f>SUM(AV12:AV12)</f>
        <v>0</v>
      </c>
      <c r="AW13" s="139">
        <f>IFERROR(AV13/SUM($L13:$W13),0)</f>
        <v>0</v>
      </c>
      <c r="AX13" s="135"/>
      <c r="AY13" s="135"/>
      <c r="AZ13" s="137">
        <f>SUM(AZ12:AZ12)</f>
        <v>0</v>
      </c>
      <c r="BA13" s="138">
        <f>IFERROR(AZ13/SUM($L13:$W13),0)</f>
        <v>0</v>
      </c>
      <c r="BB13" s="137">
        <f>SUM(BB12:BB12)</f>
        <v>0</v>
      </c>
      <c r="BC13" s="139">
        <f>IFERROR(BB13/SUM($L13:$W13),0)</f>
        <v>0</v>
      </c>
      <c r="BD13" s="135"/>
      <c r="BE13" s="135"/>
      <c r="BF13" s="137">
        <f>SUM(BF12:BF12)</f>
        <v>0</v>
      </c>
      <c r="BG13" s="138">
        <f>IFERROR(BF13/SUM($L13:$W13),0)</f>
        <v>0</v>
      </c>
      <c r="BH13" s="137">
        <f>SUM(BH12:BH12)</f>
        <v>0</v>
      </c>
      <c r="BI13" s="139">
        <f>IFERROR(BH13/SUM($L13:$W13),0)</f>
        <v>0</v>
      </c>
      <c r="BJ13" s="135"/>
      <c r="BK13" s="135"/>
      <c r="BL13" s="137">
        <f>SUM(BL12:BL12)</f>
        <v>0</v>
      </c>
      <c r="BM13" s="138">
        <f>IFERROR(BL13/SUM($L13:$W13),0)</f>
        <v>0</v>
      </c>
      <c r="BN13" s="137">
        <f>SUM(BN12:BN12)</f>
        <v>0</v>
      </c>
      <c r="BO13" s="139">
        <f>IFERROR(BN13/SUM($L13:$W13),0)</f>
        <v>0</v>
      </c>
      <c r="BP13" s="135"/>
      <c r="BQ13" s="135"/>
      <c r="BR13" s="137">
        <f>SUM(BR12:BR12)</f>
        <v>1</v>
      </c>
      <c r="BS13" s="138">
        <f>IFERROR(BR13/SUM($L13:$W13),0)</f>
        <v>0.33333333333333331</v>
      </c>
      <c r="BT13" s="137">
        <f>SUM(BT12:BT12)</f>
        <v>0</v>
      </c>
      <c r="BU13" s="139">
        <f>IFERROR(BT13/SUM($L13:$W13),0)</f>
        <v>0</v>
      </c>
      <c r="BV13" s="135"/>
      <c r="BW13" s="135"/>
      <c r="BX13" s="137">
        <f>SUM(BX12:BX12)</f>
        <v>0</v>
      </c>
      <c r="BY13" s="138">
        <f>IFERROR(BX13/SUM($L13:$W13),0)</f>
        <v>0</v>
      </c>
      <c r="BZ13" s="137">
        <f>SUM(BZ12:BZ12)</f>
        <v>0</v>
      </c>
      <c r="CA13" s="139">
        <f>IFERROR(BZ13/SUM($L13:$W13),0)</f>
        <v>0</v>
      </c>
      <c r="CB13" s="135"/>
      <c r="CC13" s="135"/>
      <c r="CD13" s="137">
        <f>SUM(CD12:CD12)</f>
        <v>0</v>
      </c>
      <c r="CE13" s="138">
        <f>IFERROR(CD13/SUM($L13:$W13),0)</f>
        <v>0</v>
      </c>
      <c r="CF13" s="137">
        <f>SUM(CF12:CF12)</f>
        <v>0</v>
      </c>
      <c r="CG13" s="139">
        <f>IFERROR(CF13/SUM($L13:$W13),0)</f>
        <v>0</v>
      </c>
      <c r="CH13" s="135"/>
      <c r="CI13" s="135"/>
      <c r="CJ13" s="137">
        <f>SUM(CJ12:CJ12)</f>
        <v>0</v>
      </c>
      <c r="CK13" s="138">
        <f>IFERROR(CJ13/SUM($L13:$W13),0)</f>
        <v>0</v>
      </c>
      <c r="CL13" s="137">
        <f>SUM(CL12:CL12)</f>
        <v>0</v>
      </c>
      <c r="CM13" s="139">
        <f>IFERROR(CL13/SUM($L13:$W13),0)</f>
        <v>0</v>
      </c>
      <c r="CN13" s="135"/>
      <c r="CO13" s="135"/>
      <c r="CP13" s="137">
        <f>SUM(CP12:CP12)</f>
        <v>1</v>
      </c>
      <c r="CQ13" s="138">
        <f>IFERROR(CP13/SUM($L13:$W13),0)</f>
        <v>0.33333333333333331</v>
      </c>
      <c r="CR13" s="137">
        <f>SUM(CR12:CR12)</f>
        <v>0</v>
      </c>
      <c r="CS13" s="139">
        <f>IFERROR(CR13/SUM($L13:$W13),0)</f>
        <v>0</v>
      </c>
      <c r="CT13" s="135"/>
      <c r="CU13" s="135"/>
      <c r="CV13" s="135"/>
      <c r="CW13" s="140">
        <f>SUM(CS13,CM13,CG13,CA13,BU13,BO13,BI13:BI13,BC13,AW13,AQ13,AK13,AE13)</f>
        <v>0</v>
      </c>
      <c r="CZ13" s="166"/>
      <c r="DE13" s="129"/>
      <c r="DH13" s="69"/>
      <c r="DI13" s="69"/>
    </row>
    <row r="14" spans="1:116" s="58" customFormat="1" ht="75" hidden="1">
      <c r="B14" s="35" t="s">
        <v>302</v>
      </c>
      <c r="C14" s="65" t="s">
        <v>303</v>
      </c>
      <c r="D14" s="35" t="s">
        <v>304</v>
      </c>
      <c r="E14" s="35" t="s">
        <v>305</v>
      </c>
      <c r="F14" s="35" t="s">
        <v>306</v>
      </c>
      <c r="G14" s="35" t="s">
        <v>307</v>
      </c>
      <c r="CZ14" s="66" t="s">
        <v>308</v>
      </c>
      <c r="DH14" s="69" t="s">
        <v>309</v>
      </c>
      <c r="DI14" s="69" t="s">
        <v>310</v>
      </c>
    </row>
    <row r="15" spans="1:116" s="58" customFormat="1" ht="129.6" hidden="1">
      <c r="B15" s="146" t="s">
        <v>311</v>
      </c>
      <c r="C15" s="150" t="s">
        <v>312</v>
      </c>
      <c r="D15" s="148" t="s">
        <v>313</v>
      </c>
      <c r="E15" s="78" t="s">
        <v>314</v>
      </c>
      <c r="F15" s="79" t="s">
        <v>315</v>
      </c>
      <c r="G15" s="86" t="s">
        <v>316</v>
      </c>
      <c r="CZ15" s="66" t="s">
        <v>308</v>
      </c>
      <c r="DH15" s="69" t="s">
        <v>309</v>
      </c>
      <c r="DI15" s="69" t="s">
        <v>310</v>
      </c>
    </row>
    <row r="16" spans="1:116" s="58" customFormat="1" ht="386.45" hidden="1">
      <c r="B16" s="146" t="s">
        <v>277</v>
      </c>
      <c r="C16" s="151" t="s">
        <v>317</v>
      </c>
      <c r="D16" s="149" t="s">
        <v>318</v>
      </c>
      <c r="E16" s="79" t="s">
        <v>319</v>
      </c>
      <c r="F16" s="82" t="s">
        <v>320</v>
      </c>
      <c r="G16" s="87" t="s">
        <v>321</v>
      </c>
      <c r="CZ16" s="66" t="s">
        <v>308</v>
      </c>
      <c r="DH16" s="69" t="s">
        <v>309</v>
      </c>
      <c r="DI16" s="69" t="s">
        <v>310</v>
      </c>
    </row>
    <row r="17" spans="2:113" s="58" customFormat="1" ht="230.45" hidden="1">
      <c r="B17" s="147" t="s">
        <v>322</v>
      </c>
      <c r="C17" s="150" t="s">
        <v>278</v>
      </c>
      <c r="D17" s="148" t="s">
        <v>323</v>
      </c>
      <c r="E17" s="80" t="s">
        <v>324</v>
      </c>
      <c r="F17" s="82" t="s">
        <v>325</v>
      </c>
      <c r="G17" s="87" t="s">
        <v>326</v>
      </c>
      <c r="CZ17" s="66" t="s">
        <v>308</v>
      </c>
      <c r="DH17" s="69" t="s">
        <v>309</v>
      </c>
      <c r="DI17" s="69" t="s">
        <v>310</v>
      </c>
    </row>
    <row r="18" spans="2:113" s="58" customFormat="1" ht="345" hidden="1">
      <c r="B18" s="74" t="s">
        <v>327</v>
      </c>
      <c r="C18" s="35"/>
      <c r="D18" s="77" t="s">
        <v>279</v>
      </c>
      <c r="E18" s="81" t="s">
        <v>328</v>
      </c>
      <c r="F18" s="82" t="s">
        <v>329</v>
      </c>
      <c r="G18" s="87" t="s">
        <v>330</v>
      </c>
      <c r="CZ18" s="66" t="s">
        <v>308</v>
      </c>
      <c r="DH18" s="69" t="s">
        <v>309</v>
      </c>
      <c r="DI18" s="69" t="s">
        <v>310</v>
      </c>
    </row>
    <row r="19" spans="2:113" s="58" customFormat="1" ht="129.6" hidden="1">
      <c r="B19" s="36"/>
      <c r="C19" s="35"/>
      <c r="D19" s="35"/>
      <c r="E19" s="95" t="s">
        <v>331</v>
      </c>
      <c r="F19" s="78" t="s">
        <v>281</v>
      </c>
      <c r="G19" s="87" t="s">
        <v>332</v>
      </c>
      <c r="CZ19" s="66" t="s">
        <v>308</v>
      </c>
      <c r="DH19" s="69" t="s">
        <v>309</v>
      </c>
      <c r="DI19" s="69" t="s">
        <v>310</v>
      </c>
    </row>
    <row r="20" spans="2:113" s="58" customFormat="1" ht="124.15" hidden="1">
      <c r="B20" s="35"/>
      <c r="C20" s="35"/>
      <c r="D20" s="35"/>
      <c r="E20" s="83" t="s">
        <v>333</v>
      </c>
      <c r="F20" s="78" t="s">
        <v>334</v>
      </c>
      <c r="G20" s="87" t="s">
        <v>335</v>
      </c>
      <c r="CZ20" s="66" t="s">
        <v>308</v>
      </c>
      <c r="DH20" s="69" t="s">
        <v>309</v>
      </c>
      <c r="DI20" s="69" t="s">
        <v>310</v>
      </c>
    </row>
    <row r="21" spans="2:113" s="58" customFormat="1" ht="129.6" hidden="1">
      <c r="B21" s="35"/>
      <c r="C21" s="35"/>
      <c r="D21" s="35"/>
      <c r="E21" s="85" t="s">
        <v>336</v>
      </c>
      <c r="F21" s="78" t="s">
        <v>337</v>
      </c>
      <c r="G21" s="87" t="s">
        <v>338</v>
      </c>
      <c r="CZ21" s="66" t="s">
        <v>308</v>
      </c>
      <c r="DH21" s="69" t="s">
        <v>309</v>
      </c>
      <c r="DI21" s="69" t="s">
        <v>310</v>
      </c>
    </row>
    <row r="22" spans="2:113" s="58" customFormat="1" ht="172.9" hidden="1">
      <c r="B22" s="35"/>
      <c r="C22" s="35"/>
      <c r="D22" s="35"/>
      <c r="E22" s="81" t="s">
        <v>339</v>
      </c>
      <c r="F22" s="35"/>
      <c r="G22" s="87" t="s">
        <v>340</v>
      </c>
      <c r="CZ22" s="66" t="s">
        <v>308</v>
      </c>
      <c r="DH22" s="69" t="s">
        <v>309</v>
      </c>
      <c r="DI22" s="69" t="s">
        <v>310</v>
      </c>
    </row>
    <row r="23" spans="2:113" s="58" customFormat="1" ht="158.44999999999999" hidden="1">
      <c r="B23" s="35"/>
      <c r="C23" s="35"/>
      <c r="D23" s="35"/>
      <c r="E23" s="78" t="s">
        <v>341</v>
      </c>
      <c r="F23" s="35"/>
      <c r="G23" s="87" t="s">
        <v>342</v>
      </c>
      <c r="CZ23" s="66" t="s">
        <v>308</v>
      </c>
      <c r="DH23" s="69" t="s">
        <v>309</v>
      </c>
      <c r="DI23" s="69" t="s">
        <v>310</v>
      </c>
    </row>
    <row r="24" spans="2:113" s="58" customFormat="1" ht="86.45" hidden="1">
      <c r="B24" s="35"/>
      <c r="C24" s="35"/>
      <c r="D24" s="35"/>
      <c r="E24" s="78" t="s">
        <v>343</v>
      </c>
      <c r="F24" s="35"/>
      <c r="G24" s="87" t="s">
        <v>344</v>
      </c>
      <c r="CZ24" s="66" t="s">
        <v>308</v>
      </c>
      <c r="DH24" s="69" t="s">
        <v>309</v>
      </c>
      <c r="DI24" s="69" t="s">
        <v>310</v>
      </c>
    </row>
    <row r="25" spans="2:113" s="58" customFormat="1" ht="216" hidden="1">
      <c r="B25" s="35"/>
      <c r="C25" s="35"/>
      <c r="D25" s="35"/>
      <c r="E25" s="84" t="s">
        <v>280</v>
      </c>
      <c r="F25" s="35"/>
      <c r="G25" s="87" t="s">
        <v>345</v>
      </c>
      <c r="CZ25" s="66" t="s">
        <v>308</v>
      </c>
      <c r="DH25" s="69" t="s">
        <v>309</v>
      </c>
      <c r="DI25" s="69" t="s">
        <v>310</v>
      </c>
    </row>
    <row r="26" spans="2:113" s="58" customFormat="1" ht="86.45" hidden="1">
      <c r="B26" s="35"/>
      <c r="C26" s="35"/>
      <c r="D26" s="35"/>
      <c r="E26" s="80" t="s">
        <v>346</v>
      </c>
      <c r="F26" s="35"/>
      <c r="G26" s="88" t="s">
        <v>347</v>
      </c>
      <c r="CZ26" s="66" t="s">
        <v>308</v>
      </c>
      <c r="DH26" s="69" t="s">
        <v>309</v>
      </c>
      <c r="DI26" s="69" t="s">
        <v>310</v>
      </c>
    </row>
    <row r="27" spans="2:113" s="58" customFormat="1" ht="86.45" hidden="1">
      <c r="B27" s="35"/>
      <c r="C27" s="35"/>
      <c r="D27" s="35"/>
      <c r="E27" s="35"/>
      <c r="F27" s="35"/>
      <c r="G27" s="88" t="s">
        <v>282</v>
      </c>
      <c r="CZ27" s="66" t="s">
        <v>308</v>
      </c>
      <c r="DH27" s="69" t="s">
        <v>309</v>
      </c>
      <c r="DI27" s="69" t="s">
        <v>310</v>
      </c>
    </row>
    <row r="28" spans="2:113" s="58" customFormat="1" ht="86.45" hidden="1">
      <c r="B28" s="35"/>
      <c r="C28" s="35"/>
      <c r="D28" s="35"/>
      <c r="E28" s="35"/>
      <c r="F28" s="35"/>
      <c r="G28" s="88" t="s">
        <v>348</v>
      </c>
      <c r="CZ28" s="66" t="s">
        <v>308</v>
      </c>
      <c r="DH28" s="69" t="s">
        <v>309</v>
      </c>
      <c r="DI28" s="69" t="s">
        <v>310</v>
      </c>
    </row>
    <row r="29" spans="2:113" s="58" customFormat="1" ht="100.9" hidden="1">
      <c r="B29" s="35"/>
      <c r="C29" s="35"/>
      <c r="D29" s="35"/>
      <c r="E29" s="35"/>
      <c r="F29" s="35"/>
      <c r="G29" s="88" t="s">
        <v>349</v>
      </c>
      <c r="CZ29" s="66" t="s">
        <v>308</v>
      </c>
      <c r="DH29" s="69" t="s">
        <v>309</v>
      </c>
      <c r="DI29" s="69" t="s">
        <v>310</v>
      </c>
    </row>
    <row r="30" spans="2:113" s="58" customFormat="1" ht="100.9" hidden="1">
      <c r="B30" s="35"/>
      <c r="C30" s="35"/>
      <c r="D30" s="35"/>
      <c r="E30" s="35"/>
      <c r="F30" s="35"/>
      <c r="G30" s="88" t="s">
        <v>350</v>
      </c>
      <c r="CZ30" s="66" t="s">
        <v>308</v>
      </c>
      <c r="DH30" s="69" t="s">
        <v>309</v>
      </c>
      <c r="DI30" s="69" t="s">
        <v>310</v>
      </c>
    </row>
    <row r="31" spans="2:113" s="58" customFormat="1" ht="75" hidden="1">
      <c r="B31" s="35"/>
      <c r="C31" s="35"/>
      <c r="D31" s="35"/>
      <c r="E31" s="35"/>
      <c r="F31" s="35"/>
      <c r="G31" s="88" t="s">
        <v>351</v>
      </c>
      <c r="CZ31" s="66" t="s">
        <v>308</v>
      </c>
      <c r="DH31" s="69" t="s">
        <v>309</v>
      </c>
      <c r="DI31" s="69" t="s">
        <v>310</v>
      </c>
    </row>
    <row r="32" spans="2:113" s="58" customFormat="1" ht="86.45" hidden="1">
      <c r="B32" s="35"/>
      <c r="C32" s="35"/>
      <c r="D32" s="35"/>
      <c r="E32" s="35"/>
      <c r="F32" s="35"/>
      <c r="G32" s="88" t="s">
        <v>352</v>
      </c>
      <c r="CZ32" s="66" t="s">
        <v>308</v>
      </c>
      <c r="DH32" s="69" t="s">
        <v>309</v>
      </c>
      <c r="DI32" s="69" t="s">
        <v>310</v>
      </c>
    </row>
    <row r="33" spans="2:113" s="58" customFormat="1" ht="100.9" hidden="1">
      <c r="B33" s="35"/>
      <c r="C33" s="35"/>
      <c r="D33" s="35"/>
      <c r="E33" s="35"/>
      <c r="F33" s="35"/>
      <c r="G33" s="88" t="s">
        <v>353</v>
      </c>
      <c r="CZ33" s="66" t="s">
        <v>308</v>
      </c>
      <c r="DH33" s="69" t="s">
        <v>309</v>
      </c>
      <c r="DI33" s="69" t="s">
        <v>310</v>
      </c>
    </row>
    <row r="34" spans="2:113" s="58" customFormat="1" ht="75" hidden="1">
      <c r="B34" s="35"/>
      <c r="C34" s="35"/>
      <c r="D34" s="35"/>
      <c r="E34" s="35"/>
      <c r="F34" s="35"/>
      <c r="G34" s="88" t="s">
        <v>354</v>
      </c>
      <c r="CZ34" s="66" t="s">
        <v>308</v>
      </c>
      <c r="DH34" s="69" t="s">
        <v>309</v>
      </c>
      <c r="DI34" s="69" t="s">
        <v>310</v>
      </c>
    </row>
    <row r="35" spans="2:113" s="58" customFormat="1" ht="75" hidden="1">
      <c r="B35" s="35"/>
      <c r="C35" s="35"/>
      <c r="D35" s="35"/>
      <c r="E35" s="35"/>
      <c r="F35" s="35"/>
      <c r="G35" s="88" t="s">
        <v>355</v>
      </c>
      <c r="CZ35" s="66" t="s">
        <v>308</v>
      </c>
      <c r="DH35" s="69" t="s">
        <v>309</v>
      </c>
      <c r="DI35" s="69" t="s">
        <v>310</v>
      </c>
    </row>
    <row r="36" spans="2:113" s="58" customFormat="1"/>
    <row r="37" spans="2:113" s="58" customFormat="1"/>
    <row r="38" spans="2:113" s="58" customFormat="1"/>
    <row r="39" spans="2:113" s="58" customFormat="1"/>
    <row r="40" spans="2:113" s="58" customFormat="1"/>
    <row r="41" spans="2:113" s="58" customFormat="1"/>
    <row r="42" spans="2:113" s="58" customFormat="1"/>
    <row r="43" spans="2:113" s="58" customFormat="1"/>
    <row r="44" spans="2:113" s="58" customFormat="1"/>
    <row r="45" spans="2:113" s="58" customFormat="1"/>
    <row r="46" spans="2:113" s="58" customFormat="1"/>
    <row r="47" spans="2:113" s="58" customFormat="1"/>
    <row r="48" spans="2:113"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sheetData>
  <sheetProtection sort="0" autoFilter="0"/>
  <mergeCells count="70">
    <mergeCell ref="C3:AE3"/>
    <mergeCell ref="AF3:AL3"/>
    <mergeCell ref="BG3:BZ3"/>
    <mergeCell ref="CA3:CG3"/>
    <mergeCell ref="CJ3:CM3"/>
    <mergeCell ref="B1:AE1"/>
    <mergeCell ref="AH1:AK1"/>
    <mergeCell ref="BF1:BZ1"/>
    <mergeCell ref="CB1:CF1"/>
    <mergeCell ref="CH1:CM1"/>
    <mergeCell ref="D7:AH7"/>
    <mergeCell ref="AI7:AO7"/>
    <mergeCell ref="BJ7:CC7"/>
    <mergeCell ref="CD7:CJ7"/>
    <mergeCell ref="CM7:CP7"/>
    <mergeCell ref="C5:AH5"/>
    <mergeCell ref="AK5:AN5"/>
    <mergeCell ref="BI5:CC5"/>
    <mergeCell ref="CE5:CI5"/>
    <mergeCell ref="CK5:CP5"/>
    <mergeCell ref="B9:B11"/>
    <mergeCell ref="C9:C11"/>
    <mergeCell ref="D9:D11"/>
    <mergeCell ref="E9:E11"/>
    <mergeCell ref="F9:F11"/>
    <mergeCell ref="BX10:CC10"/>
    <mergeCell ref="CP10:CT10"/>
    <mergeCell ref="CV10:CV11"/>
    <mergeCell ref="C8:AO8"/>
    <mergeCell ref="BI8:CJ8"/>
    <mergeCell ref="CK8:CP8"/>
    <mergeCell ref="G9:G11"/>
    <mergeCell ref="H9:H11"/>
    <mergeCell ref="I9:I11"/>
    <mergeCell ref="J9:K11"/>
    <mergeCell ref="L9:W10"/>
    <mergeCell ref="X9:X11"/>
    <mergeCell ref="Y9:Y11"/>
    <mergeCell ref="J13:K13"/>
    <mergeCell ref="J12:K12"/>
    <mergeCell ref="Z9:Z11"/>
    <mergeCell ref="DL9:DL11"/>
    <mergeCell ref="AB10:AG10"/>
    <mergeCell ref="AH10:AM10"/>
    <mergeCell ref="AN10:AS10"/>
    <mergeCell ref="AT10:AY10"/>
    <mergeCell ref="DH10:DH11"/>
    <mergeCell ref="DI10:DI11"/>
    <mergeCell ref="DJ10:DJ11"/>
    <mergeCell ref="DK10:DK11"/>
    <mergeCell ref="AZ10:BE10"/>
    <mergeCell ref="BF10:BK10"/>
    <mergeCell ref="BL10:BP10"/>
    <mergeCell ref="BR10:BW10"/>
    <mergeCell ref="DF10:DF11"/>
    <mergeCell ref="DG10:DG11"/>
    <mergeCell ref="CD10:CI10"/>
    <mergeCell ref="AA9:AA11"/>
    <mergeCell ref="AB9:CW9"/>
    <mergeCell ref="CX9:CX11"/>
    <mergeCell ref="CY9:CY11"/>
    <mergeCell ref="CZ9:DK9"/>
    <mergeCell ref="DB10:DB11"/>
    <mergeCell ref="DC10:DC11"/>
    <mergeCell ref="DD10:DD11"/>
    <mergeCell ref="DE10:DE11"/>
    <mergeCell ref="CJ10:CO10"/>
    <mergeCell ref="CW10:CW11"/>
    <mergeCell ref="CZ10:CZ11"/>
    <mergeCell ref="DA10:DA11"/>
  </mergeCells>
  <conditionalFormatting sqref="CW12:CX12">
    <cfRule type="cellIs" dxfId="18" priority="1" operator="equal">
      <formula>1</formula>
    </cfRule>
    <cfRule type="colorScale" priority="2">
      <colorScale>
        <cfvo type="num" val="0"/>
        <cfvo type="num" val="0.6"/>
        <cfvo type="num" val="0.99"/>
        <color rgb="FFC00000"/>
        <color rgb="FFFFEB84"/>
        <color rgb="FF1DA275"/>
      </colorScale>
    </cfRule>
  </conditionalFormatting>
  <dataValidations count="11">
    <dataValidation type="whole" showInputMessage="1" showErrorMessage="1" error="SUPERA LA META PROGRAMADA" sqref="BH12 CR12 CL12 CF12 BZ12 BT12 BN12 BB12 AV12 AP12 AJ12 AD12" xr:uid="{DA42EAD7-18F8-43DA-8A9B-271E79CE423B}">
      <formula1>0</formula1>
      <formula2>#REF!-AB12</formula2>
    </dataValidation>
    <dataValidation type="list" allowBlank="1" showInputMessage="1" showErrorMessage="1" sqref="B13" xr:uid="{4F3F5619-E3B0-498F-A0E8-4EFB17662177}">
      <formula1>$B$15:$B$18</formula1>
    </dataValidation>
    <dataValidation type="list" allowBlank="1" showInputMessage="1" showErrorMessage="1" sqref="C13" xr:uid="{A0E26AC8-0825-4EBF-A61E-CC92FA448376}">
      <formula1>$C$15:$C$17</formula1>
    </dataValidation>
    <dataValidation type="list" allowBlank="1" showInputMessage="1" showErrorMessage="1" sqref="D13" xr:uid="{25C74287-07B6-4F27-9F68-D531AE3BE584}">
      <formula1>$D$15:$D$18</formula1>
    </dataValidation>
    <dataValidation type="list" allowBlank="1" showInputMessage="1" showErrorMessage="1" sqref="E13" xr:uid="{F6A3EBB0-948D-4531-9AA9-E0FEEE918AB0}">
      <formula1>$E$15:$E$26</formula1>
    </dataValidation>
    <dataValidation type="list" allowBlank="1" showInputMessage="1" showErrorMessage="1" sqref="F13" xr:uid="{437945BB-D9A9-46F5-AA60-C44C7C2AF882}">
      <formula1>$F$15:$F$21</formula1>
    </dataValidation>
    <dataValidation type="list" allowBlank="1" showInputMessage="1" showErrorMessage="1" sqref="G13" xr:uid="{13C963BD-C294-45F0-80C1-BCB10A8C6C2B}">
      <formula1>$G$15:$G$35</formula1>
    </dataValidation>
    <dataValidation type="list" allowBlank="1" showInputMessage="1" showErrorMessage="1" sqref="F12" xr:uid="{AC6AF89A-8CB2-4E6C-8978-22F3E7BE5468}">
      <formula1>$F$13:$F$15</formula1>
    </dataValidation>
    <dataValidation type="list" allowBlank="1" showInputMessage="1" showErrorMessage="1" sqref="E12" xr:uid="{38DD76C4-8A2F-48C1-ACC0-56E3B11EAF2B}">
      <formula1>$E$13:$E$20</formula1>
    </dataValidation>
    <dataValidation type="list" allowBlank="1" showInputMessage="1" showErrorMessage="1" sqref="B12:D12" xr:uid="{4A1520FF-EF91-4497-BC4D-DC56641A7A55}">
      <formula1>#REF!</formula1>
    </dataValidation>
    <dataValidation type="list" allowBlank="1" showInputMessage="1" showErrorMessage="1" sqref="I12 G12" xr:uid="{9480BE54-03F1-407B-9693-1C8D3941BC1E}">
      <formula1>$G$13:$G$29</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DN90"/>
  <sheetViews>
    <sheetView topLeftCell="L10" zoomScale="70" zoomScaleNormal="70" zoomScaleSheetLayoutView="90" zoomScalePageLayoutView="60" workbookViewId="0">
      <selection activeCell="AC13" sqref="AC13"/>
    </sheetView>
  </sheetViews>
  <sheetFormatPr defaultColWidth="11.42578125" defaultRowHeight="15"/>
  <cols>
    <col min="1" max="1" width="5.140625" style="35" customWidth="1"/>
    <col min="2" max="2" width="21.42578125" style="35" customWidth="1"/>
    <col min="3" max="3" width="36" style="35" customWidth="1"/>
    <col min="4" max="4" width="23.42578125" style="35" customWidth="1"/>
    <col min="5" max="5" width="31.85546875" style="35" customWidth="1"/>
    <col min="6" max="6" width="21" style="35" customWidth="1"/>
    <col min="7" max="7" width="20.140625" style="35" customWidth="1"/>
    <col min="8" max="8" width="19.7109375" style="35" customWidth="1"/>
    <col min="9" max="10" width="25.85546875" style="35" customWidth="1"/>
    <col min="11" max="11" width="33" style="35" customWidth="1"/>
    <col min="12"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9.42578125" style="58" customWidth="1"/>
    <col min="57" max="57" width="20.28515625" style="35" customWidth="1"/>
    <col min="58" max="58" width="16.7109375" style="35" customWidth="1"/>
    <col min="59" max="59" width="17" style="35" customWidth="1"/>
    <col min="60" max="61" width="12.42578125" style="35" customWidth="1"/>
    <col min="62" max="62" width="16.8554687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18.14062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8" ht="69.75" customHeight="1">
      <c r="A1" s="58"/>
      <c r="B1" s="411" t="s">
        <v>365</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8"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8" ht="47.25" customHeight="1" thickBot="1">
      <c r="A3" s="58"/>
      <c r="B3" s="60" t="s">
        <v>171</v>
      </c>
      <c r="C3" s="414" t="s">
        <v>366</v>
      </c>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8" ht="24.75" customHeight="1">
      <c r="A4" s="58"/>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c r="AG4" s="462"/>
      <c r="AH4" s="462"/>
      <c r="AI4" s="462"/>
      <c r="AJ4" s="462"/>
      <c r="AK4" s="462"/>
      <c r="AL4" s="462"/>
      <c r="AM4" s="58"/>
      <c r="AS4" s="58"/>
      <c r="AY4" s="58"/>
      <c r="BE4" s="58"/>
      <c r="BF4" s="462"/>
      <c r="BG4" s="462"/>
      <c r="BH4" s="462"/>
      <c r="BI4" s="462"/>
      <c r="BJ4" s="462"/>
      <c r="BK4" s="462"/>
      <c r="BL4" s="462"/>
      <c r="BM4" s="462"/>
      <c r="BN4" s="462"/>
      <c r="BO4" s="462"/>
      <c r="BP4" s="462"/>
      <c r="BQ4" s="462"/>
      <c r="BR4" s="462"/>
      <c r="BS4" s="462"/>
      <c r="BT4" s="462"/>
      <c r="BU4" s="462"/>
      <c r="BV4" s="462"/>
      <c r="BW4" s="462"/>
      <c r="BX4" s="462"/>
      <c r="BY4" s="462"/>
      <c r="BZ4" s="462"/>
      <c r="CA4" s="462"/>
      <c r="CB4" s="462"/>
      <c r="CC4" s="462"/>
      <c r="CD4" s="462"/>
      <c r="CE4" s="462"/>
      <c r="CF4" s="462"/>
      <c r="CG4" s="462"/>
      <c r="CH4" s="462"/>
      <c r="CI4" s="462"/>
      <c r="CJ4" s="462"/>
      <c r="CK4" s="462"/>
      <c r="CL4" s="462"/>
      <c r="CM4" s="462"/>
    </row>
    <row r="5" spans="1:118" ht="16.149999999999999" thickBot="1">
      <c r="A5" s="58"/>
      <c r="B5" s="61"/>
      <c r="C5" s="61"/>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S5" s="58"/>
      <c r="AY5" s="58"/>
      <c r="BE5" s="58"/>
      <c r="BF5" s="411"/>
      <c r="BG5" s="411"/>
      <c r="BH5" s="411"/>
      <c r="BI5" s="411"/>
      <c r="BJ5" s="411"/>
      <c r="BK5" s="411"/>
      <c r="BL5" s="411"/>
      <c r="BM5" s="411"/>
      <c r="BN5" s="411"/>
      <c r="BO5" s="411"/>
      <c r="BP5" s="411"/>
      <c r="BQ5" s="411"/>
      <c r="BR5" s="411"/>
      <c r="BS5" s="411"/>
      <c r="BT5" s="411"/>
      <c r="BU5" s="411"/>
      <c r="BV5" s="411"/>
      <c r="BW5" s="411"/>
      <c r="BX5" s="411"/>
      <c r="BY5" s="411"/>
      <c r="BZ5" s="411"/>
      <c r="CA5" s="59"/>
      <c r="CB5" s="412"/>
      <c r="CC5" s="412"/>
      <c r="CD5" s="412"/>
      <c r="CE5" s="412"/>
      <c r="CF5" s="412"/>
      <c r="CG5" s="59"/>
      <c r="CH5" s="411"/>
      <c r="CI5" s="411"/>
      <c r="CJ5" s="411"/>
      <c r="CK5" s="411"/>
      <c r="CL5" s="411"/>
      <c r="CM5" s="411"/>
    </row>
    <row r="6" spans="1:118" ht="15" customHeight="1" thickBot="1">
      <c r="A6" s="61"/>
      <c r="B6" s="421" t="s">
        <v>242</v>
      </c>
      <c r="C6" s="421" t="s">
        <v>367</v>
      </c>
      <c r="D6" s="421" t="s">
        <v>244</v>
      </c>
      <c r="E6" s="421" t="s">
        <v>67</v>
      </c>
      <c r="F6" s="421" t="s">
        <v>368</v>
      </c>
      <c r="G6" s="421" t="s">
        <v>369</v>
      </c>
      <c r="H6" s="449" t="s">
        <v>247</v>
      </c>
      <c r="I6" s="449" t="s">
        <v>71</v>
      </c>
      <c r="J6" s="454" t="s">
        <v>370</v>
      </c>
      <c r="K6" s="454" t="s">
        <v>371</v>
      </c>
      <c r="L6" s="440" t="s">
        <v>249</v>
      </c>
      <c r="M6" s="440"/>
      <c r="N6" s="440"/>
      <c r="O6" s="440"/>
      <c r="P6" s="440"/>
      <c r="Q6" s="440"/>
      <c r="R6" s="440"/>
      <c r="S6" s="440"/>
      <c r="T6" s="440"/>
      <c r="U6" s="440"/>
      <c r="V6" s="440"/>
      <c r="W6" s="440"/>
      <c r="X6" s="440" t="s">
        <v>250</v>
      </c>
      <c r="Y6" s="431" t="s">
        <v>251</v>
      </c>
      <c r="Z6" s="431" t="s">
        <v>252</v>
      </c>
      <c r="AA6" s="431" t="s">
        <v>253</v>
      </c>
      <c r="AB6" s="431" t="s">
        <v>254</v>
      </c>
      <c r="AC6" s="431"/>
      <c r="AD6" s="431"/>
      <c r="AE6" s="431"/>
      <c r="AF6" s="431"/>
      <c r="AG6" s="431"/>
      <c r="AH6" s="431"/>
      <c r="AI6" s="431"/>
      <c r="AJ6" s="431"/>
      <c r="AK6" s="431"/>
      <c r="AL6" s="431"/>
      <c r="AM6" s="431"/>
      <c r="AN6" s="431"/>
      <c r="AO6" s="431"/>
      <c r="AP6" s="431"/>
      <c r="AQ6" s="431"/>
      <c r="AR6" s="431"/>
      <c r="AS6" s="431"/>
      <c r="AT6" s="431"/>
      <c r="AU6" s="431"/>
      <c r="AV6" s="431"/>
      <c r="AW6" s="431"/>
      <c r="AX6" s="431"/>
      <c r="AY6" s="431"/>
      <c r="AZ6" s="431"/>
      <c r="BA6" s="431"/>
      <c r="BB6" s="431"/>
      <c r="BC6" s="431"/>
      <c r="BD6" s="431"/>
      <c r="BE6" s="431"/>
      <c r="BF6" s="431"/>
      <c r="BG6" s="431"/>
      <c r="BH6" s="431"/>
      <c r="BI6" s="431"/>
      <c r="BJ6" s="431"/>
      <c r="BK6" s="431"/>
      <c r="BL6" s="431"/>
      <c r="BM6" s="431"/>
      <c r="BN6" s="431"/>
      <c r="BO6" s="431"/>
      <c r="BP6" s="431"/>
      <c r="BQ6" s="431"/>
      <c r="BR6" s="431"/>
      <c r="BS6" s="431"/>
      <c r="BT6" s="431"/>
      <c r="BU6" s="431"/>
      <c r="BV6" s="431"/>
      <c r="BW6" s="431"/>
      <c r="BX6" s="431"/>
      <c r="BY6" s="431"/>
      <c r="BZ6" s="431"/>
      <c r="CA6" s="431"/>
      <c r="CB6" s="431"/>
      <c r="CC6" s="431"/>
      <c r="CD6" s="431"/>
      <c r="CE6" s="431"/>
      <c r="CF6" s="431"/>
      <c r="CG6" s="431"/>
      <c r="CH6" s="431"/>
      <c r="CI6" s="431"/>
      <c r="CJ6" s="431"/>
      <c r="CK6" s="431"/>
      <c r="CL6" s="431"/>
      <c r="CM6" s="431"/>
      <c r="CN6" s="431"/>
      <c r="CO6" s="431"/>
      <c r="CP6" s="431"/>
      <c r="CQ6" s="431"/>
      <c r="CR6" s="431"/>
      <c r="CS6" s="431"/>
      <c r="CT6" s="431"/>
      <c r="CU6" s="431"/>
      <c r="CV6" s="431"/>
      <c r="CW6" s="463"/>
      <c r="CX6" s="457" t="s">
        <v>255</v>
      </c>
      <c r="CY6" s="435" t="s">
        <v>256</v>
      </c>
      <c r="CZ6" s="437" t="s">
        <v>180</v>
      </c>
      <c r="DA6" s="438"/>
      <c r="DB6" s="438"/>
      <c r="DC6" s="438"/>
      <c r="DD6" s="438"/>
      <c r="DE6" s="438"/>
      <c r="DF6" s="438"/>
      <c r="DG6" s="438"/>
      <c r="DH6" s="438"/>
      <c r="DI6" s="438"/>
      <c r="DJ6" s="438"/>
      <c r="DK6" s="439"/>
      <c r="DL6" s="422" t="s">
        <v>257</v>
      </c>
    </row>
    <row r="7" spans="1:118" ht="15" customHeight="1">
      <c r="A7" s="61"/>
      <c r="B7" s="421"/>
      <c r="C7" s="421"/>
      <c r="D7" s="421"/>
      <c r="E7" s="421"/>
      <c r="F7" s="421"/>
      <c r="G7" s="421"/>
      <c r="H7" s="449"/>
      <c r="I7" s="449"/>
      <c r="J7" s="455"/>
      <c r="K7" s="455"/>
      <c r="L7" s="440"/>
      <c r="M7" s="440"/>
      <c r="N7" s="440"/>
      <c r="O7" s="440"/>
      <c r="P7" s="440"/>
      <c r="Q7" s="440"/>
      <c r="R7" s="440"/>
      <c r="S7" s="440"/>
      <c r="T7" s="440"/>
      <c r="U7" s="440"/>
      <c r="V7" s="440"/>
      <c r="W7" s="440"/>
      <c r="X7" s="440"/>
      <c r="Y7" s="431"/>
      <c r="Z7" s="431"/>
      <c r="AA7" s="431"/>
      <c r="AB7" s="431" t="s">
        <v>186</v>
      </c>
      <c r="AC7" s="431"/>
      <c r="AD7" s="431"/>
      <c r="AE7" s="431"/>
      <c r="AF7" s="431"/>
      <c r="AG7" s="431"/>
      <c r="AH7" s="430" t="s">
        <v>187</v>
      </c>
      <c r="AI7" s="430"/>
      <c r="AJ7" s="430"/>
      <c r="AK7" s="430"/>
      <c r="AL7" s="430"/>
      <c r="AM7" s="430"/>
      <c r="AN7" s="431" t="s">
        <v>188</v>
      </c>
      <c r="AO7" s="431"/>
      <c r="AP7" s="431"/>
      <c r="AQ7" s="431"/>
      <c r="AR7" s="431"/>
      <c r="AS7" s="431"/>
      <c r="AT7" s="430" t="s">
        <v>189</v>
      </c>
      <c r="AU7" s="430"/>
      <c r="AV7" s="430"/>
      <c r="AW7" s="430"/>
      <c r="AX7" s="430"/>
      <c r="AY7" s="430"/>
      <c r="AZ7" s="431" t="s">
        <v>190</v>
      </c>
      <c r="BA7" s="431"/>
      <c r="BB7" s="431"/>
      <c r="BC7" s="431"/>
      <c r="BD7" s="431"/>
      <c r="BE7" s="431"/>
      <c r="BF7" s="430" t="s">
        <v>191</v>
      </c>
      <c r="BG7" s="430"/>
      <c r="BH7" s="430"/>
      <c r="BI7" s="430"/>
      <c r="BJ7" s="430"/>
      <c r="BK7" s="430"/>
      <c r="BL7" s="431" t="s">
        <v>192</v>
      </c>
      <c r="BM7" s="431"/>
      <c r="BN7" s="431"/>
      <c r="BO7" s="431"/>
      <c r="BP7" s="431"/>
      <c r="BQ7" s="119"/>
      <c r="BR7" s="430" t="s">
        <v>193</v>
      </c>
      <c r="BS7" s="430"/>
      <c r="BT7" s="430"/>
      <c r="BU7" s="430"/>
      <c r="BV7" s="430"/>
      <c r="BW7" s="430"/>
      <c r="BX7" s="431" t="s">
        <v>194</v>
      </c>
      <c r="BY7" s="431"/>
      <c r="BZ7" s="431"/>
      <c r="CA7" s="431"/>
      <c r="CB7" s="431"/>
      <c r="CC7" s="431"/>
      <c r="CD7" s="430" t="s">
        <v>195</v>
      </c>
      <c r="CE7" s="430"/>
      <c r="CF7" s="430"/>
      <c r="CG7" s="430"/>
      <c r="CH7" s="430"/>
      <c r="CI7" s="430"/>
      <c r="CJ7" s="431" t="s">
        <v>196</v>
      </c>
      <c r="CK7" s="431"/>
      <c r="CL7" s="431"/>
      <c r="CM7" s="431"/>
      <c r="CN7" s="431"/>
      <c r="CO7" s="431"/>
      <c r="CP7" s="430" t="s">
        <v>197</v>
      </c>
      <c r="CQ7" s="430"/>
      <c r="CR7" s="430"/>
      <c r="CS7" s="430"/>
      <c r="CT7" s="430"/>
      <c r="CU7" s="91"/>
      <c r="CV7" s="431" t="s">
        <v>258</v>
      </c>
      <c r="CW7" s="460" t="s">
        <v>259</v>
      </c>
      <c r="CX7" s="458"/>
      <c r="CY7" s="436"/>
      <c r="CZ7" s="441" t="s">
        <v>186</v>
      </c>
      <c r="DA7" s="426" t="s">
        <v>187</v>
      </c>
      <c r="DB7" s="426" t="s">
        <v>188</v>
      </c>
      <c r="DC7" s="426" t="s">
        <v>189</v>
      </c>
      <c r="DD7" s="426" t="s">
        <v>190</v>
      </c>
      <c r="DE7" s="426" t="s">
        <v>191</v>
      </c>
      <c r="DF7" s="426" t="s">
        <v>192</v>
      </c>
      <c r="DG7" s="426" t="s">
        <v>193</v>
      </c>
      <c r="DH7" s="426" t="s">
        <v>194</v>
      </c>
      <c r="DI7" s="426" t="s">
        <v>195</v>
      </c>
      <c r="DJ7" s="426" t="s">
        <v>196</v>
      </c>
      <c r="DK7" s="428" t="s">
        <v>197</v>
      </c>
      <c r="DL7" s="423"/>
    </row>
    <row r="8" spans="1:118" ht="94.15" thickBot="1">
      <c r="A8" s="61"/>
      <c r="B8" s="421"/>
      <c r="C8" s="421"/>
      <c r="D8" s="421"/>
      <c r="E8" s="421"/>
      <c r="F8" s="421"/>
      <c r="G8" s="421"/>
      <c r="H8" s="449"/>
      <c r="I8" s="449"/>
      <c r="J8" s="456"/>
      <c r="K8" s="456"/>
      <c r="L8" s="124" t="s">
        <v>179</v>
      </c>
      <c r="M8" s="124" t="s">
        <v>260</v>
      </c>
      <c r="N8" s="124" t="s">
        <v>261</v>
      </c>
      <c r="O8" s="124" t="s">
        <v>262</v>
      </c>
      <c r="P8" s="124" t="s">
        <v>263</v>
      </c>
      <c r="Q8" s="124" t="s">
        <v>264</v>
      </c>
      <c r="R8" s="124" t="s">
        <v>265</v>
      </c>
      <c r="S8" s="124" t="s">
        <v>266</v>
      </c>
      <c r="T8" s="124" t="s">
        <v>267</v>
      </c>
      <c r="U8" s="124" t="s">
        <v>268</v>
      </c>
      <c r="V8" s="124" t="s">
        <v>269</v>
      </c>
      <c r="W8" s="124" t="s">
        <v>270</v>
      </c>
      <c r="X8" s="440"/>
      <c r="Y8" s="431"/>
      <c r="Z8" s="431"/>
      <c r="AA8" s="431"/>
      <c r="AB8" s="119" t="s">
        <v>271</v>
      </c>
      <c r="AC8" s="119" t="s">
        <v>272</v>
      </c>
      <c r="AD8" s="119" t="s">
        <v>273</v>
      </c>
      <c r="AE8" s="119" t="s">
        <v>274</v>
      </c>
      <c r="AF8" s="119" t="s">
        <v>275</v>
      </c>
      <c r="AG8" s="119" t="s">
        <v>276</v>
      </c>
      <c r="AH8" s="91" t="s">
        <v>271</v>
      </c>
      <c r="AI8" s="91" t="s">
        <v>272</v>
      </c>
      <c r="AJ8" s="91" t="s">
        <v>273</v>
      </c>
      <c r="AK8" s="91" t="s">
        <v>274</v>
      </c>
      <c r="AL8" s="91" t="s">
        <v>275</v>
      </c>
      <c r="AM8" s="91" t="s">
        <v>276</v>
      </c>
      <c r="AN8" s="119" t="s">
        <v>271</v>
      </c>
      <c r="AO8" s="119" t="s">
        <v>272</v>
      </c>
      <c r="AP8" s="119" t="s">
        <v>273</v>
      </c>
      <c r="AQ8" s="119" t="s">
        <v>274</v>
      </c>
      <c r="AR8" s="119" t="s">
        <v>275</v>
      </c>
      <c r="AS8" s="119" t="s">
        <v>276</v>
      </c>
      <c r="AT8" s="91" t="s">
        <v>271</v>
      </c>
      <c r="AU8" s="91" t="s">
        <v>272</v>
      </c>
      <c r="AV8" s="91" t="s">
        <v>273</v>
      </c>
      <c r="AW8" s="91" t="s">
        <v>274</v>
      </c>
      <c r="AX8" s="91" t="s">
        <v>275</v>
      </c>
      <c r="AY8" s="91" t="s">
        <v>276</v>
      </c>
      <c r="AZ8" s="119" t="s">
        <v>271</v>
      </c>
      <c r="BA8" s="119" t="s">
        <v>272</v>
      </c>
      <c r="BB8" s="119" t="s">
        <v>273</v>
      </c>
      <c r="BC8" s="119" t="s">
        <v>274</v>
      </c>
      <c r="BD8" s="119" t="s">
        <v>275</v>
      </c>
      <c r="BE8" s="119" t="s">
        <v>276</v>
      </c>
      <c r="BF8" s="91" t="s">
        <v>271</v>
      </c>
      <c r="BG8" s="91" t="s">
        <v>272</v>
      </c>
      <c r="BH8" s="91" t="s">
        <v>273</v>
      </c>
      <c r="BI8" s="91" t="s">
        <v>274</v>
      </c>
      <c r="BJ8" s="91" t="s">
        <v>275</v>
      </c>
      <c r="BK8" s="91" t="s">
        <v>276</v>
      </c>
      <c r="BL8" s="119" t="s">
        <v>271</v>
      </c>
      <c r="BM8" s="119" t="s">
        <v>272</v>
      </c>
      <c r="BN8" s="119" t="s">
        <v>273</v>
      </c>
      <c r="BO8" s="119" t="s">
        <v>274</v>
      </c>
      <c r="BP8" s="119" t="s">
        <v>275</v>
      </c>
      <c r="BQ8" s="119" t="s">
        <v>276</v>
      </c>
      <c r="BR8" s="91" t="s">
        <v>271</v>
      </c>
      <c r="BS8" s="125" t="s">
        <v>272</v>
      </c>
      <c r="BT8" s="91" t="s">
        <v>273</v>
      </c>
      <c r="BU8" s="91" t="s">
        <v>274</v>
      </c>
      <c r="BV8" s="91" t="s">
        <v>275</v>
      </c>
      <c r="BW8" s="91" t="s">
        <v>276</v>
      </c>
      <c r="BX8" s="119" t="s">
        <v>271</v>
      </c>
      <c r="BY8" s="119" t="s">
        <v>272</v>
      </c>
      <c r="BZ8" s="119" t="s">
        <v>273</v>
      </c>
      <c r="CA8" s="126" t="s">
        <v>274</v>
      </c>
      <c r="CB8" s="119" t="s">
        <v>275</v>
      </c>
      <c r="CC8" s="119" t="s">
        <v>276</v>
      </c>
      <c r="CD8" s="91" t="s">
        <v>271</v>
      </c>
      <c r="CE8" s="91" t="s">
        <v>272</v>
      </c>
      <c r="CF8" s="91" t="s">
        <v>273</v>
      </c>
      <c r="CG8" s="91" t="s">
        <v>274</v>
      </c>
      <c r="CH8" s="91" t="s">
        <v>275</v>
      </c>
      <c r="CI8" s="91" t="s">
        <v>276</v>
      </c>
      <c r="CJ8" s="119" t="s">
        <v>271</v>
      </c>
      <c r="CK8" s="119" t="s">
        <v>272</v>
      </c>
      <c r="CL8" s="119" t="s">
        <v>273</v>
      </c>
      <c r="CM8" s="119" t="s">
        <v>274</v>
      </c>
      <c r="CN8" s="119" t="s">
        <v>275</v>
      </c>
      <c r="CO8" s="119" t="s">
        <v>276</v>
      </c>
      <c r="CP8" s="91" t="s">
        <v>271</v>
      </c>
      <c r="CQ8" s="91" t="s">
        <v>272</v>
      </c>
      <c r="CR8" s="91" t="s">
        <v>273</v>
      </c>
      <c r="CS8" s="91" t="s">
        <v>274</v>
      </c>
      <c r="CT8" s="119" t="s">
        <v>275</v>
      </c>
      <c r="CU8" s="119" t="s">
        <v>276</v>
      </c>
      <c r="CV8" s="431"/>
      <c r="CW8" s="461"/>
      <c r="CX8" s="459"/>
      <c r="CY8" s="436"/>
      <c r="CZ8" s="442"/>
      <c r="DA8" s="427"/>
      <c r="DB8" s="427"/>
      <c r="DC8" s="427"/>
      <c r="DD8" s="427"/>
      <c r="DE8" s="427"/>
      <c r="DF8" s="427"/>
      <c r="DG8" s="427"/>
      <c r="DH8" s="427"/>
      <c r="DI8" s="427"/>
      <c r="DJ8" s="427"/>
      <c r="DK8" s="429"/>
      <c r="DL8" s="424"/>
    </row>
    <row r="9" spans="1:118" ht="173.45" customHeight="1">
      <c r="A9" s="61"/>
      <c r="B9" s="212" t="s">
        <v>277</v>
      </c>
      <c r="C9" s="212" t="s">
        <v>278</v>
      </c>
      <c r="D9" s="212" t="s">
        <v>279</v>
      </c>
      <c r="E9" s="212" t="s">
        <v>280</v>
      </c>
      <c r="F9" s="212" t="s">
        <v>281</v>
      </c>
      <c r="G9" s="212" t="s">
        <v>282</v>
      </c>
      <c r="H9" s="212" t="s">
        <v>357</v>
      </c>
      <c r="I9" s="212" t="s">
        <v>372</v>
      </c>
      <c r="J9" s="49" t="s">
        <v>373</v>
      </c>
      <c r="K9" s="351" t="s">
        <v>374</v>
      </c>
      <c r="L9" s="63">
        <v>1</v>
      </c>
      <c r="M9" s="127"/>
      <c r="N9" s="127"/>
      <c r="O9" s="127"/>
      <c r="P9" s="127"/>
      <c r="Q9" s="127"/>
      <c r="R9" s="127"/>
      <c r="S9" s="127"/>
      <c r="T9" s="127"/>
      <c r="U9" s="127">
        <v>1</v>
      </c>
      <c r="V9" s="352"/>
      <c r="W9" s="353"/>
      <c r="X9" s="354" t="s">
        <v>375</v>
      </c>
      <c r="Y9" s="355" t="s">
        <v>376</v>
      </c>
      <c r="Z9" s="356" t="s">
        <v>377</v>
      </c>
      <c r="AA9" s="357">
        <v>0.25</v>
      </c>
      <c r="AB9" s="64">
        <f>+L9</f>
        <v>1</v>
      </c>
      <c r="AC9" s="143">
        <f>IFERROR(AB9/SUM($L9:$W9)*100,0)</f>
        <v>50</v>
      </c>
      <c r="AD9" s="136"/>
      <c r="AE9" s="136">
        <f>IFERROR(AD9/SUM($L9:$W9)*100,0)</f>
        <v>0</v>
      </c>
      <c r="AF9" s="64"/>
      <c r="AG9" s="63"/>
      <c r="AH9" s="141">
        <f>+M9</f>
        <v>0</v>
      </c>
      <c r="AI9" s="142">
        <f>IFERROR(AH9/SUM($L9:$W9)*100,0)</f>
        <v>0</v>
      </c>
      <c r="AJ9" s="141"/>
      <c r="AK9" s="143">
        <f>IFERROR(AJ9/SUM($L9:$W9)*100,0)</f>
        <v>0</v>
      </c>
      <c r="AL9" s="64"/>
      <c r="AM9" s="127"/>
      <c r="AN9" s="64">
        <f>+N9</f>
        <v>0</v>
      </c>
      <c r="AO9" s="142">
        <f>IFERROR(AN9/SUM($L9:$W9)*100,0)</f>
        <v>0</v>
      </c>
      <c r="AP9" s="163"/>
      <c r="AQ9" s="143">
        <f>IFERROR(AP9/SUM($L9:$W9)*100,0)</f>
        <v>0</v>
      </c>
      <c r="AR9" s="164"/>
      <c r="AS9" s="63"/>
      <c r="AT9" s="64">
        <f>+O9</f>
        <v>0</v>
      </c>
      <c r="AU9" s="142">
        <f>IFERROR(AT9/SUM($L9:$W9)*100,0)</f>
        <v>0</v>
      </c>
      <c r="AV9" s="141"/>
      <c r="AW9" s="143">
        <f>IFERROR(AV9/SUM($L9:$W9)*100,0)</f>
        <v>0</v>
      </c>
      <c r="AX9" s="64"/>
      <c r="AY9" s="63"/>
      <c r="AZ9" s="62">
        <f>+P9</f>
        <v>0</v>
      </c>
      <c r="BA9" s="142">
        <f>IFERROR(AZ9/SUM($L9:$W9)*100,0)</f>
        <v>0</v>
      </c>
      <c r="BB9" s="163"/>
      <c r="BC9" s="143">
        <f>IFERROR(BB9/SUM($L9:$W9)*100,0)</f>
        <v>0</v>
      </c>
      <c r="BD9" s="71"/>
      <c r="BE9" s="165"/>
      <c r="BF9" s="62">
        <f>+Q9</f>
        <v>0</v>
      </c>
      <c r="BG9" s="142">
        <f>IFERROR(BF9/SUM($L9:$W9)*100,0)</f>
        <v>0</v>
      </c>
      <c r="BH9" s="163"/>
      <c r="BI9" s="143">
        <f>IFERROR(BH9/SUM($L9:$W9)*100,0)</f>
        <v>0</v>
      </c>
      <c r="BJ9" s="71"/>
      <c r="BK9" s="165"/>
      <c r="BL9" s="62">
        <f>+R9</f>
        <v>0</v>
      </c>
      <c r="BM9" s="142">
        <f>IFERROR(BL9/SUM($L9:$W9)*100,0)</f>
        <v>0</v>
      </c>
      <c r="BN9" s="141"/>
      <c r="BO9" s="143">
        <f>IFERROR(BN9/SUM($L9:$W9)*100,0)</f>
        <v>0</v>
      </c>
      <c r="BP9" s="63"/>
      <c r="BQ9" s="63"/>
      <c r="BR9" s="63">
        <f>+S9</f>
        <v>0</v>
      </c>
      <c r="BS9" s="142">
        <f>IFERROR(BR9/SUM($L9:$W9)*100,0)</f>
        <v>0</v>
      </c>
      <c r="BT9" s="163"/>
      <c r="BU9" s="143">
        <f>IFERROR(BT9/SUM($L9:$W9)*100,0)</f>
        <v>0</v>
      </c>
      <c r="BV9" s="63"/>
      <c r="BW9" s="63"/>
      <c r="BX9" s="63">
        <f>+T9</f>
        <v>0</v>
      </c>
      <c r="BY9" s="142">
        <f>IFERROR(BX9/SUM($L9:$W9)*100,0)</f>
        <v>0</v>
      </c>
      <c r="BZ9" s="163"/>
      <c r="CA9" s="143">
        <f>IFERROR(BZ9/SUM($L9:$W9)*100,0)</f>
        <v>0</v>
      </c>
      <c r="CB9" s="165"/>
      <c r="CC9" s="165"/>
      <c r="CD9" s="63">
        <f>+U9</f>
        <v>1</v>
      </c>
      <c r="CE9" s="142">
        <f>IFERROR(CD9/SUM($L9:$W9)*100,0)</f>
        <v>50</v>
      </c>
      <c r="CF9" s="163"/>
      <c r="CG9" s="143">
        <f>IFERROR(CF9/SUM($L9:$W9)*100,0)</f>
        <v>0</v>
      </c>
      <c r="CH9" s="165"/>
      <c r="CI9" s="165"/>
      <c r="CJ9" s="142">
        <f>+V9</f>
        <v>0</v>
      </c>
      <c r="CK9" s="142">
        <f>IFERROR(CJ9/SUM($L9:$W9)*100,0)</f>
        <v>0</v>
      </c>
      <c r="CL9" s="141"/>
      <c r="CM9" s="143">
        <f>IFERROR(CL9/SUM($L9:$W9)*100,0)</f>
        <v>0</v>
      </c>
      <c r="CN9" s="63"/>
      <c r="CO9" s="63"/>
      <c r="CP9" s="63">
        <f>+W9</f>
        <v>0</v>
      </c>
      <c r="CQ9" s="142">
        <f>IFERROR(CP9/SUM($L9:$W9)*100,0)</f>
        <v>0</v>
      </c>
      <c r="CR9" s="141"/>
      <c r="CS9" s="143">
        <f>IFERROR(CR9/SUM($L9:$W9)*100,0)</f>
        <v>0</v>
      </c>
      <c r="CT9" s="63"/>
      <c r="CU9" s="63"/>
      <c r="CV9" s="63">
        <f t="shared" ref="CV9:CW13" si="0">SUM(CR9,CL9,CF9,BZ9,BT9,BN9,BH9,BB9,AV9,AP9,AJ9,AD9)</f>
        <v>0</v>
      </c>
      <c r="CW9" s="122">
        <f>SUM(CS9,CM9,CG9,CA9,BU9,BO9,BI9,BC9,AW9,AQ9,AK9,AE9)/100</f>
        <v>0</v>
      </c>
      <c r="CX9" s="92"/>
      <c r="CY9" s="155"/>
      <c r="CZ9" s="129"/>
      <c r="DA9" s="129"/>
      <c r="DB9" s="129"/>
      <c r="DC9" s="129"/>
      <c r="DD9" s="129"/>
      <c r="DE9" s="129"/>
      <c r="DF9" s="129"/>
      <c r="DG9" s="129"/>
      <c r="DH9" s="69"/>
      <c r="DI9" s="69"/>
      <c r="DJ9" s="65"/>
      <c r="DK9" s="65"/>
      <c r="DL9" s="177"/>
    </row>
    <row r="10" spans="1:118" ht="173.45" customHeight="1">
      <c r="A10" s="61"/>
      <c r="B10" s="212" t="s">
        <v>277</v>
      </c>
      <c r="C10" s="212" t="s">
        <v>278</v>
      </c>
      <c r="D10" s="212" t="s">
        <v>279</v>
      </c>
      <c r="E10" s="212" t="s">
        <v>280</v>
      </c>
      <c r="F10" s="212" t="s">
        <v>281</v>
      </c>
      <c r="G10" s="212" t="s">
        <v>282</v>
      </c>
      <c r="H10" s="212" t="s">
        <v>357</v>
      </c>
      <c r="I10" s="212" t="s">
        <v>372</v>
      </c>
      <c r="J10" s="49" t="s">
        <v>378</v>
      </c>
      <c r="K10" s="351" t="s">
        <v>379</v>
      </c>
      <c r="L10" s="127">
        <v>1</v>
      </c>
      <c r="M10" s="127">
        <v>1</v>
      </c>
      <c r="N10" s="127">
        <v>1</v>
      </c>
      <c r="O10" s="127">
        <v>1</v>
      </c>
      <c r="P10" s="127">
        <v>1</v>
      </c>
      <c r="Q10" s="127">
        <v>1</v>
      </c>
      <c r="R10" s="127">
        <v>1</v>
      </c>
      <c r="S10" s="127">
        <v>1</v>
      </c>
      <c r="T10" s="127">
        <v>1</v>
      </c>
      <c r="U10" s="127">
        <v>1</v>
      </c>
      <c r="V10" s="127">
        <v>1</v>
      </c>
      <c r="W10" s="127">
        <v>1</v>
      </c>
      <c r="X10" s="354" t="s">
        <v>375</v>
      </c>
      <c r="Y10" s="358" t="s">
        <v>380</v>
      </c>
      <c r="Z10" s="356" t="s">
        <v>381</v>
      </c>
      <c r="AA10" s="357">
        <v>0.25</v>
      </c>
      <c r="AB10" s="64"/>
      <c r="AC10" s="143"/>
      <c r="AD10" s="136"/>
      <c r="AE10" s="136"/>
      <c r="AF10" s="64"/>
      <c r="AG10" s="63"/>
      <c r="AH10" s="141"/>
      <c r="AI10" s="142"/>
      <c r="AJ10" s="141"/>
      <c r="AK10" s="143"/>
      <c r="AL10" s="64"/>
      <c r="AM10" s="127"/>
      <c r="AN10" s="64"/>
      <c r="AO10" s="142"/>
      <c r="AP10" s="163"/>
      <c r="AQ10" s="143"/>
      <c r="AR10" s="164"/>
      <c r="AS10" s="63"/>
      <c r="AT10" s="64"/>
      <c r="AU10" s="142"/>
      <c r="AV10" s="141"/>
      <c r="AW10" s="143"/>
      <c r="AX10" s="64"/>
      <c r="AY10" s="63"/>
      <c r="AZ10" s="62"/>
      <c r="BA10" s="142"/>
      <c r="BB10" s="163"/>
      <c r="BC10" s="143"/>
      <c r="BD10" s="71"/>
      <c r="BE10" s="165"/>
      <c r="BF10" s="62"/>
      <c r="BG10" s="142"/>
      <c r="BH10" s="163"/>
      <c r="BI10" s="143"/>
      <c r="BJ10" s="71"/>
      <c r="BK10" s="165"/>
      <c r="BL10" s="62"/>
      <c r="BM10" s="142"/>
      <c r="BN10" s="141"/>
      <c r="BO10" s="143"/>
      <c r="BP10" s="63"/>
      <c r="BQ10" s="63"/>
      <c r="BR10" s="63"/>
      <c r="BS10" s="142"/>
      <c r="BT10" s="163"/>
      <c r="BU10" s="143"/>
      <c r="BV10" s="63"/>
      <c r="BW10" s="63"/>
      <c r="BX10" s="63"/>
      <c r="BY10" s="142"/>
      <c r="BZ10" s="163"/>
      <c r="CA10" s="143"/>
      <c r="CB10" s="165"/>
      <c r="CC10" s="165"/>
      <c r="CD10" s="63"/>
      <c r="CE10" s="142"/>
      <c r="CF10" s="163"/>
      <c r="CG10" s="143"/>
      <c r="CH10" s="165"/>
      <c r="CI10" s="165"/>
      <c r="CJ10" s="142"/>
      <c r="CK10" s="142"/>
      <c r="CL10" s="141"/>
      <c r="CM10" s="143"/>
      <c r="CN10" s="63"/>
      <c r="CO10" s="63"/>
      <c r="CP10" s="63"/>
      <c r="CQ10" s="142"/>
      <c r="CR10" s="141"/>
      <c r="CS10" s="143"/>
      <c r="CT10" s="63"/>
      <c r="CU10" s="63"/>
      <c r="CV10" s="63"/>
      <c r="CW10" s="122"/>
      <c r="CX10" s="92"/>
      <c r="CY10" s="155"/>
      <c r="CZ10" s="129"/>
      <c r="DA10" s="129"/>
      <c r="DB10" s="129"/>
      <c r="DC10" s="129"/>
      <c r="DD10" s="129"/>
      <c r="DE10" s="129"/>
      <c r="DF10" s="129"/>
      <c r="DG10" s="129"/>
      <c r="DH10" s="69"/>
      <c r="DI10" s="69"/>
      <c r="DJ10" s="65"/>
      <c r="DK10" s="65"/>
      <c r="DL10" s="177"/>
    </row>
    <row r="11" spans="1:118" ht="173.45" customHeight="1">
      <c r="A11" s="61"/>
      <c r="B11" s="212" t="s">
        <v>277</v>
      </c>
      <c r="C11" s="212" t="s">
        <v>278</v>
      </c>
      <c r="D11" s="212" t="s">
        <v>279</v>
      </c>
      <c r="E11" s="212" t="s">
        <v>280</v>
      </c>
      <c r="F11" s="212" t="s">
        <v>281</v>
      </c>
      <c r="G11" s="212" t="s">
        <v>282</v>
      </c>
      <c r="H11" s="212" t="s">
        <v>357</v>
      </c>
      <c r="I11" s="212" t="s">
        <v>372</v>
      </c>
      <c r="J11" s="49" t="s">
        <v>382</v>
      </c>
      <c r="K11" s="351" t="s">
        <v>383</v>
      </c>
      <c r="L11" s="65"/>
      <c r="M11" s="127">
        <v>1</v>
      </c>
      <c r="N11" s="127"/>
      <c r="O11" s="127"/>
      <c r="P11" s="127">
        <v>1</v>
      </c>
      <c r="Q11" s="127"/>
      <c r="R11" s="127"/>
      <c r="S11" s="127"/>
      <c r="T11" s="127"/>
      <c r="U11" s="127"/>
      <c r="V11" s="352"/>
      <c r="W11" s="353"/>
      <c r="X11" s="354" t="s">
        <v>375</v>
      </c>
      <c r="Y11" s="355" t="s">
        <v>384</v>
      </c>
      <c r="Z11" s="356" t="s">
        <v>385</v>
      </c>
      <c r="AA11" s="357">
        <v>0.25</v>
      </c>
      <c r="AB11" s="64"/>
      <c r="AC11" s="143"/>
      <c r="AD11" s="136"/>
      <c r="AE11" s="136"/>
      <c r="AF11" s="64"/>
      <c r="AG11" s="63"/>
      <c r="AH11" s="141"/>
      <c r="AI11" s="142"/>
      <c r="AJ11" s="141"/>
      <c r="AK11" s="143"/>
      <c r="AL11" s="64"/>
      <c r="AM11" s="127"/>
      <c r="AN11" s="64"/>
      <c r="AO11" s="142"/>
      <c r="AP11" s="163"/>
      <c r="AQ11" s="143"/>
      <c r="AR11" s="164"/>
      <c r="AS11" s="63"/>
      <c r="AT11" s="64"/>
      <c r="AU11" s="142"/>
      <c r="AV11" s="141"/>
      <c r="AW11" s="143"/>
      <c r="AX11" s="64"/>
      <c r="AY11" s="63"/>
      <c r="AZ11" s="62"/>
      <c r="BA11" s="142"/>
      <c r="BB11" s="163"/>
      <c r="BC11" s="143"/>
      <c r="BD11" s="71"/>
      <c r="BE11" s="165"/>
      <c r="BF11" s="62"/>
      <c r="BG11" s="142"/>
      <c r="BH11" s="163"/>
      <c r="BI11" s="143"/>
      <c r="BJ11" s="71"/>
      <c r="BK11" s="165"/>
      <c r="BL11" s="62"/>
      <c r="BM11" s="142"/>
      <c r="BN11" s="141"/>
      <c r="BO11" s="143"/>
      <c r="BP11" s="63"/>
      <c r="BQ11" s="63"/>
      <c r="BR11" s="63"/>
      <c r="BS11" s="142"/>
      <c r="BT11" s="163"/>
      <c r="BU11" s="143"/>
      <c r="BV11" s="63"/>
      <c r="BW11" s="63"/>
      <c r="BX11" s="63"/>
      <c r="BY11" s="142"/>
      <c r="BZ11" s="163"/>
      <c r="CA11" s="143"/>
      <c r="CB11" s="165"/>
      <c r="CC11" s="165"/>
      <c r="CD11" s="63"/>
      <c r="CE11" s="142"/>
      <c r="CF11" s="163"/>
      <c r="CG11" s="143"/>
      <c r="CH11" s="165"/>
      <c r="CI11" s="165"/>
      <c r="CJ11" s="142"/>
      <c r="CK11" s="142"/>
      <c r="CL11" s="141"/>
      <c r="CM11" s="143"/>
      <c r="CN11" s="63"/>
      <c r="CO11" s="63"/>
      <c r="CP11" s="63"/>
      <c r="CQ11" s="142"/>
      <c r="CR11" s="141"/>
      <c r="CS11" s="143"/>
      <c r="CT11" s="63"/>
      <c r="CU11" s="63"/>
      <c r="CV11" s="63"/>
      <c r="CW11" s="122"/>
      <c r="CX11" s="92"/>
      <c r="CY11" s="155"/>
      <c r="CZ11" s="129"/>
      <c r="DA11" s="129"/>
      <c r="DB11" s="129"/>
      <c r="DC11" s="129"/>
      <c r="DD11" s="129"/>
      <c r="DE11" s="129"/>
      <c r="DF11" s="129"/>
      <c r="DG11" s="129"/>
      <c r="DH11" s="69"/>
      <c r="DI11" s="69"/>
      <c r="DJ11" s="65"/>
      <c r="DK11" s="65"/>
      <c r="DL11" s="177"/>
    </row>
    <row r="12" spans="1:118" ht="173.45" customHeight="1" thickBot="1">
      <c r="A12" s="61"/>
      <c r="B12" s="212" t="s">
        <v>277</v>
      </c>
      <c r="C12" s="212" t="s">
        <v>278</v>
      </c>
      <c r="D12" s="212" t="s">
        <v>279</v>
      </c>
      <c r="E12" s="212" t="s">
        <v>280</v>
      </c>
      <c r="F12" s="212" t="s">
        <v>281</v>
      </c>
      <c r="G12" s="212" t="s">
        <v>282</v>
      </c>
      <c r="H12" s="212" t="s">
        <v>357</v>
      </c>
      <c r="I12" s="212" t="s">
        <v>372</v>
      </c>
      <c r="J12" s="49" t="s">
        <v>386</v>
      </c>
      <c r="K12" s="351" t="s">
        <v>387</v>
      </c>
      <c r="L12" s="65"/>
      <c r="M12" s="127"/>
      <c r="N12" s="127"/>
      <c r="O12" s="127">
        <v>1</v>
      </c>
      <c r="P12" s="127"/>
      <c r="Q12" s="127"/>
      <c r="R12" s="127">
        <v>1</v>
      </c>
      <c r="S12" s="127"/>
      <c r="T12" s="127"/>
      <c r="U12" s="127">
        <v>1</v>
      </c>
      <c r="V12" s="352"/>
      <c r="W12" s="353"/>
      <c r="X12" s="354" t="s">
        <v>375</v>
      </c>
      <c r="Y12" s="358" t="s">
        <v>388</v>
      </c>
      <c r="Z12" s="356" t="s">
        <v>389</v>
      </c>
      <c r="AA12" s="357">
        <v>0.25</v>
      </c>
      <c r="AB12" s="64"/>
      <c r="AC12" s="143"/>
      <c r="AD12" s="136"/>
      <c r="AE12" s="136"/>
      <c r="AF12" s="64"/>
      <c r="AG12" s="63"/>
      <c r="AH12" s="141"/>
      <c r="AI12" s="142"/>
      <c r="AJ12" s="141"/>
      <c r="AK12" s="143"/>
      <c r="AL12" s="64"/>
      <c r="AM12" s="127"/>
      <c r="AN12" s="64"/>
      <c r="AO12" s="142"/>
      <c r="AP12" s="163"/>
      <c r="AQ12" s="143"/>
      <c r="AR12" s="164"/>
      <c r="AS12" s="63"/>
      <c r="AT12" s="64"/>
      <c r="AU12" s="142"/>
      <c r="AV12" s="141"/>
      <c r="AW12" s="143"/>
      <c r="AX12" s="64"/>
      <c r="AY12" s="63"/>
      <c r="AZ12" s="62"/>
      <c r="BA12" s="142"/>
      <c r="BB12" s="163"/>
      <c r="BC12" s="143"/>
      <c r="BD12" s="71"/>
      <c r="BE12" s="165"/>
      <c r="BF12" s="62"/>
      <c r="BG12" s="142"/>
      <c r="BH12" s="163"/>
      <c r="BI12" s="143"/>
      <c r="BJ12" s="71"/>
      <c r="BK12" s="165"/>
      <c r="BL12" s="62"/>
      <c r="BM12" s="142"/>
      <c r="BN12" s="141"/>
      <c r="BO12" s="143"/>
      <c r="BP12" s="63"/>
      <c r="BQ12" s="63"/>
      <c r="BR12" s="63"/>
      <c r="BS12" s="142"/>
      <c r="BT12" s="163"/>
      <c r="BU12" s="143"/>
      <c r="BV12" s="63"/>
      <c r="BW12" s="63"/>
      <c r="BX12" s="63"/>
      <c r="BY12" s="142"/>
      <c r="BZ12" s="163"/>
      <c r="CA12" s="143"/>
      <c r="CB12" s="165"/>
      <c r="CC12" s="165"/>
      <c r="CD12" s="63"/>
      <c r="CE12" s="142"/>
      <c r="CF12" s="163"/>
      <c r="CG12" s="143"/>
      <c r="CH12" s="165"/>
      <c r="CI12" s="165"/>
      <c r="CJ12" s="142"/>
      <c r="CK12" s="142"/>
      <c r="CL12" s="141"/>
      <c r="CM12" s="143"/>
      <c r="CN12" s="63"/>
      <c r="CO12" s="63"/>
      <c r="CP12" s="63"/>
      <c r="CQ12" s="142"/>
      <c r="CR12" s="141"/>
      <c r="CS12" s="143"/>
      <c r="CT12" s="63"/>
      <c r="CU12" s="63"/>
      <c r="CV12" s="63"/>
      <c r="CW12" s="122"/>
      <c r="CX12" s="92"/>
      <c r="CY12" s="155"/>
      <c r="CZ12" s="129"/>
      <c r="DA12" s="129"/>
      <c r="DB12" s="129"/>
      <c r="DC12" s="129"/>
      <c r="DD12" s="129"/>
      <c r="DE12" s="129"/>
      <c r="DF12" s="129"/>
      <c r="DG12" s="129"/>
      <c r="DH12" s="69"/>
      <c r="DI12" s="69"/>
      <c r="DJ12" s="65"/>
      <c r="DK12" s="65"/>
      <c r="DL12" s="177"/>
    </row>
    <row r="13" spans="1:118" s="172" customFormat="1" ht="18" thickBot="1">
      <c r="C13" s="134"/>
      <c r="D13" s="180"/>
      <c r="E13" s="180"/>
      <c r="F13" s="180"/>
      <c r="G13" s="180"/>
      <c r="H13" s="181"/>
      <c r="I13" s="89"/>
      <c r="J13" s="186" t="s">
        <v>300</v>
      </c>
      <c r="K13" s="187"/>
      <c r="L13" s="89">
        <f>SUM(L9:L12)</f>
        <v>2</v>
      </c>
      <c r="M13" s="89">
        <f t="shared" ref="M13:W13" si="1">SUM(M9:M12)</f>
        <v>2</v>
      </c>
      <c r="N13" s="89">
        <f t="shared" si="1"/>
        <v>1</v>
      </c>
      <c r="O13" s="89">
        <f t="shared" si="1"/>
        <v>2</v>
      </c>
      <c r="P13" s="89">
        <f t="shared" si="1"/>
        <v>2</v>
      </c>
      <c r="Q13" s="89">
        <f t="shared" si="1"/>
        <v>1</v>
      </c>
      <c r="R13" s="89">
        <f t="shared" si="1"/>
        <v>2</v>
      </c>
      <c r="S13" s="89">
        <f t="shared" si="1"/>
        <v>1</v>
      </c>
      <c r="T13" s="89">
        <f t="shared" si="1"/>
        <v>1</v>
      </c>
      <c r="U13" s="89">
        <f t="shared" si="1"/>
        <v>3</v>
      </c>
      <c r="V13" s="89">
        <f t="shared" si="1"/>
        <v>1</v>
      </c>
      <c r="W13" s="89">
        <f t="shared" si="1"/>
        <v>1</v>
      </c>
      <c r="X13" s="89"/>
      <c r="Y13" s="89"/>
      <c r="Z13" s="62" t="s">
        <v>240</v>
      </c>
      <c r="AA13" s="128">
        <f>SUM(AA9:AA12)</f>
        <v>1</v>
      </c>
      <c r="AB13" s="62">
        <f>SUM(AB9:AB12)</f>
        <v>1</v>
      </c>
      <c r="AC13" s="159">
        <f>IFERROR(AB13/SUM($N13:$X13),0)</f>
        <v>6.6666666666666666E-2</v>
      </c>
      <c r="AD13" s="62">
        <f>SUM(AD9:AD12)</f>
        <v>0</v>
      </c>
      <c r="AE13" s="139">
        <f>IFERROR(AD13/SUM($N13:$X13),0)</f>
        <v>0</v>
      </c>
      <c r="AF13" s="62"/>
      <c r="AG13" s="62"/>
      <c r="AH13" s="62">
        <f>SUM(AH9:AH12)</f>
        <v>0</v>
      </c>
      <c r="AI13" s="159">
        <f>IFERROR(AH13/SUM($N13:$X13),0)</f>
        <v>0</v>
      </c>
      <c r="AJ13" s="62">
        <f>SUM(AJ9:AJ12)</f>
        <v>0</v>
      </c>
      <c r="AK13" s="139">
        <f>IFERROR(AJ13/SUM($N13:$X13),0)</f>
        <v>0</v>
      </c>
      <c r="AL13" s="29"/>
      <c r="AM13" s="62"/>
      <c r="AN13" s="62">
        <f>SUM(AN9:AN12)</f>
        <v>0</v>
      </c>
      <c r="AO13" s="159">
        <f>IFERROR(AN13/SUM($N13:$X13),0)</f>
        <v>0</v>
      </c>
      <c r="AP13" s="62">
        <f>SUM(AP9:AP12)</f>
        <v>0</v>
      </c>
      <c r="AQ13" s="139">
        <f>IFERROR(AP13/SUM($N13:$X13),0)</f>
        <v>0</v>
      </c>
      <c r="AR13" s="62"/>
      <c r="AS13" s="62"/>
      <c r="AT13" s="62">
        <f>SUM(AT9:AT12)</f>
        <v>0</v>
      </c>
      <c r="AU13" s="159">
        <f>IFERROR(AT13/SUM($N13:$X13),0)</f>
        <v>0</v>
      </c>
      <c r="AV13" s="62">
        <f>SUM(AV9:AV12)</f>
        <v>0</v>
      </c>
      <c r="AW13" s="139">
        <f>IFERROR(AV13/SUM($N13:$X13),0)</f>
        <v>0</v>
      </c>
      <c r="AX13" s="62"/>
      <c r="AY13" s="62"/>
      <c r="AZ13" s="62">
        <f>SUM(AZ9:AZ12)</f>
        <v>0</v>
      </c>
      <c r="BA13" s="159">
        <f>IFERROR(AZ13/SUM($N13:$X13),0)</f>
        <v>0</v>
      </c>
      <c r="BB13" s="62">
        <f>SUM(BB9:BB12)</f>
        <v>0</v>
      </c>
      <c r="BC13" s="139">
        <f>IFERROR(BB13/SUM($N13:$X13),0)</f>
        <v>0</v>
      </c>
      <c r="BD13" s="62"/>
      <c r="BE13" s="62"/>
      <c r="BF13" s="62">
        <f>SUM(BF9:BF12)</f>
        <v>0</v>
      </c>
      <c r="BG13" s="159">
        <f>IFERROR(BF13/SUM($N13:$X13),0)</f>
        <v>0</v>
      </c>
      <c r="BH13" s="62">
        <f>SUM(BH9:BH12)</f>
        <v>0</v>
      </c>
      <c r="BI13" s="139">
        <f>IFERROR(BH13/SUM($N13:$X13),0)</f>
        <v>0</v>
      </c>
      <c r="BJ13" s="62"/>
      <c r="BK13" s="62"/>
      <c r="BL13" s="62">
        <f>SUM(BL9:BL12)</f>
        <v>0</v>
      </c>
      <c r="BM13" s="159">
        <f>IFERROR(BL13/SUM($N13:$X13),0)</f>
        <v>0</v>
      </c>
      <c r="BN13" s="62">
        <f>SUM(BN9:BN12)</f>
        <v>0</v>
      </c>
      <c r="BO13" s="139">
        <f>IFERROR(BN13/SUM($N13:$X13),0)</f>
        <v>0</v>
      </c>
      <c r="BP13" s="62"/>
      <c r="BQ13" s="62"/>
      <c r="BR13" s="62">
        <f>SUM(BR9:BR12)</f>
        <v>0</v>
      </c>
      <c r="BS13" s="159">
        <f>IFERROR(BR13/SUM($N13:$X13),0)</f>
        <v>0</v>
      </c>
      <c r="BT13" s="62">
        <f>SUM(BT9:BT12)</f>
        <v>0</v>
      </c>
      <c r="BU13" s="139">
        <f>IFERROR(BT13/SUM($N13:$X13),0)</f>
        <v>0</v>
      </c>
      <c r="BV13" s="62"/>
      <c r="BW13" s="62"/>
      <c r="BX13" s="62">
        <f>SUM(BX9:BX12)</f>
        <v>0</v>
      </c>
      <c r="BY13" s="159">
        <f>IFERROR(BX13/SUM($N13:$X13),0)</f>
        <v>0</v>
      </c>
      <c r="BZ13" s="62">
        <f>SUM(BZ9:BZ12)</f>
        <v>0</v>
      </c>
      <c r="CA13" s="139">
        <f>IFERROR(BZ13/SUM($N13:$X13),0)</f>
        <v>0</v>
      </c>
      <c r="CB13" s="62"/>
      <c r="CC13" s="62"/>
      <c r="CD13" s="62">
        <f>SUM(CD9:CD12)</f>
        <v>1</v>
      </c>
      <c r="CE13" s="159">
        <f>IFERROR(CD13/SUM($N13:$X13),0)</f>
        <v>6.6666666666666666E-2</v>
      </c>
      <c r="CF13" s="62">
        <f>SUM(CF9:CF12)</f>
        <v>0</v>
      </c>
      <c r="CG13" s="139">
        <f>IFERROR(CF13/SUM($N13:$X13),0)</f>
        <v>0</v>
      </c>
      <c r="CH13" s="62"/>
      <c r="CI13" s="62"/>
      <c r="CJ13" s="62">
        <f>SUM(CJ9:CJ12)</f>
        <v>0</v>
      </c>
      <c r="CK13" s="159">
        <f>IFERROR(CJ13/SUM($N13:$X13),0)</f>
        <v>0</v>
      </c>
      <c r="CL13" s="62">
        <f>SUM(CL9:CL12)</f>
        <v>0</v>
      </c>
      <c r="CM13" s="139">
        <f>IFERROR(CL13/SUM($N13:$X13),0)</f>
        <v>0</v>
      </c>
      <c r="CN13" s="62"/>
      <c r="CO13" s="62"/>
      <c r="CP13" s="62">
        <f>SUM(CP9:CP12)</f>
        <v>0</v>
      </c>
      <c r="CQ13" s="159">
        <f>IFERROR(CP13/SUM($N13:$X13),0)</f>
        <v>0</v>
      </c>
      <c r="CR13" s="62">
        <f>SUM(CR9:CR12)</f>
        <v>0</v>
      </c>
      <c r="CS13" s="139">
        <f>IFERROR(CR13/SUM($N13:$X13),0)</f>
        <v>0</v>
      </c>
      <c r="CT13" s="62"/>
      <c r="CU13" s="62"/>
      <c r="CV13" s="62">
        <f t="shared" si="0"/>
        <v>0</v>
      </c>
      <c r="CW13" s="123">
        <f t="shared" si="0"/>
        <v>0</v>
      </c>
      <c r="CZ13" s="99"/>
      <c r="DA13" s="58"/>
      <c r="DB13" s="58"/>
      <c r="DC13" s="58"/>
      <c r="DD13" s="58"/>
      <c r="DE13" s="58"/>
      <c r="DF13" s="58"/>
      <c r="DG13" s="58"/>
      <c r="DH13" s="58"/>
      <c r="DI13" s="58"/>
      <c r="DJ13" s="58"/>
      <c r="DK13" s="58"/>
      <c r="DL13" s="58"/>
      <c r="DM13" s="58"/>
      <c r="DN13" s="58"/>
    </row>
    <row r="14" spans="1:118">
      <c r="A14" s="61"/>
      <c r="B14" s="130"/>
      <c r="C14" s="130"/>
      <c r="D14" s="130"/>
      <c r="E14" s="130"/>
      <c r="F14" s="130"/>
      <c r="G14" s="130"/>
      <c r="H14" s="130"/>
      <c r="I14" s="130"/>
      <c r="J14" s="130"/>
      <c r="K14" s="130"/>
      <c r="M14" s="55"/>
      <c r="N14" s="55"/>
      <c r="O14" s="55"/>
      <c r="P14" s="55"/>
      <c r="Q14" s="55"/>
      <c r="R14" s="55"/>
      <c r="S14" s="55"/>
      <c r="T14" s="55"/>
      <c r="U14" s="55"/>
      <c r="V14" s="55"/>
      <c r="W14" s="55"/>
      <c r="X14" s="130"/>
      <c r="Y14" s="188"/>
      <c r="Z14" s="130"/>
      <c r="AA14" s="189"/>
      <c r="AB14" s="190"/>
      <c r="AC14" s="191"/>
      <c r="AD14" s="190"/>
      <c r="AE14" s="192"/>
      <c r="AF14" s="190"/>
      <c r="AG14" s="193"/>
      <c r="AH14" s="194"/>
      <c r="AI14" s="195"/>
      <c r="AJ14" s="194"/>
      <c r="AK14" s="191"/>
      <c r="AL14" s="190"/>
      <c r="AM14" s="193"/>
      <c r="AN14" s="190"/>
      <c r="AO14" s="195"/>
      <c r="AP14" s="196"/>
      <c r="AQ14" s="191"/>
      <c r="AR14" s="197"/>
      <c r="AS14" s="193"/>
      <c r="AT14" s="190"/>
      <c r="AU14" s="195"/>
      <c r="AV14" s="194"/>
      <c r="AW14" s="191"/>
      <c r="AX14" s="190"/>
      <c r="AY14" s="55"/>
      <c r="AZ14" s="198"/>
      <c r="BA14" s="195"/>
      <c r="BB14" s="196"/>
      <c r="BC14" s="191"/>
      <c r="BD14" s="199"/>
      <c r="BE14" s="200"/>
      <c r="BF14" s="198"/>
      <c r="BG14" s="195"/>
      <c r="BH14" s="196"/>
      <c r="BI14" s="191"/>
      <c r="BJ14" s="199"/>
      <c r="BK14" s="200"/>
      <c r="BL14" s="198"/>
      <c r="BM14" s="195"/>
      <c r="BN14" s="196"/>
      <c r="BO14" s="191"/>
      <c r="BP14" s="201"/>
      <c r="BQ14" s="200"/>
      <c r="BR14" s="193"/>
      <c r="BS14" s="195"/>
      <c r="BT14" s="196"/>
      <c r="BU14" s="191"/>
      <c r="BV14" s="193"/>
      <c r="BW14" s="193"/>
      <c r="BX14" s="193"/>
      <c r="BY14" s="195"/>
      <c r="BZ14" s="196"/>
      <c r="CA14" s="195"/>
      <c r="CB14" s="200"/>
      <c r="CC14" s="200"/>
      <c r="CD14" s="193"/>
      <c r="CE14" s="195"/>
      <c r="CF14" s="196"/>
      <c r="CG14" s="202"/>
      <c r="CH14" s="201"/>
      <c r="CI14" s="201"/>
      <c r="CJ14" s="195"/>
      <c r="CK14" s="195"/>
      <c r="CL14" s="194"/>
      <c r="CM14" s="195"/>
      <c r="CN14" s="193"/>
      <c r="CO14" s="193"/>
      <c r="CP14" s="193"/>
      <c r="CQ14" s="195"/>
      <c r="CR14" s="194"/>
      <c r="CS14" s="195"/>
      <c r="CT14" s="193"/>
      <c r="CU14" s="193"/>
      <c r="CV14" s="193"/>
      <c r="CW14" s="203"/>
      <c r="CX14" s="203"/>
      <c r="CZ14" s="204"/>
      <c r="DA14" s="204"/>
      <c r="DB14" s="204"/>
      <c r="DC14" s="204"/>
      <c r="DD14" s="204"/>
      <c r="DE14" s="204"/>
      <c r="DF14" s="204"/>
      <c r="DG14" s="204"/>
      <c r="DH14" s="205"/>
      <c r="DI14" s="206"/>
      <c r="DL14" s="206"/>
    </row>
    <row r="15" spans="1:118" s="58" customFormat="1" ht="15" hidden="1" customHeight="1">
      <c r="B15" s="35" t="s">
        <v>302</v>
      </c>
      <c r="C15" s="35" t="s">
        <v>303</v>
      </c>
      <c r="D15" s="35" t="s">
        <v>304</v>
      </c>
      <c r="E15" s="35" t="s">
        <v>305</v>
      </c>
      <c r="F15" s="35" t="s">
        <v>306</v>
      </c>
      <c r="G15" s="35" t="s">
        <v>307</v>
      </c>
    </row>
    <row r="16" spans="1:118" s="58" customFormat="1" ht="120" hidden="1" customHeight="1">
      <c r="B16" s="72" t="s">
        <v>311</v>
      </c>
      <c r="C16" s="75" t="s">
        <v>312</v>
      </c>
      <c r="D16" s="75" t="s">
        <v>313</v>
      </c>
      <c r="E16" s="78" t="s">
        <v>314</v>
      </c>
      <c r="F16" s="79" t="s">
        <v>315</v>
      </c>
      <c r="G16" s="86" t="s">
        <v>316</v>
      </c>
    </row>
    <row r="17" spans="2:7" s="58" customFormat="1" ht="327.75" hidden="1" customHeight="1">
      <c r="B17" s="72" t="s">
        <v>277</v>
      </c>
      <c r="C17" s="76" t="s">
        <v>317</v>
      </c>
      <c r="D17" s="76" t="s">
        <v>318</v>
      </c>
      <c r="E17" s="79" t="s">
        <v>319</v>
      </c>
      <c r="F17" s="82" t="s">
        <v>320</v>
      </c>
      <c r="G17" s="87" t="s">
        <v>321</v>
      </c>
    </row>
    <row r="18" spans="2:7" s="58" customFormat="1" ht="195" hidden="1" customHeight="1">
      <c r="B18" s="73" t="s">
        <v>322</v>
      </c>
      <c r="C18" s="75" t="s">
        <v>278</v>
      </c>
      <c r="D18" s="75" t="s">
        <v>323</v>
      </c>
      <c r="E18" s="80" t="s">
        <v>324</v>
      </c>
      <c r="F18" s="82" t="s">
        <v>325</v>
      </c>
      <c r="G18" s="87" t="s">
        <v>326</v>
      </c>
    </row>
    <row r="19" spans="2:7" s="58" customFormat="1" ht="285" hidden="1" customHeight="1">
      <c r="B19" s="74" t="s">
        <v>327</v>
      </c>
      <c r="C19" s="35"/>
      <c r="D19" s="77" t="s">
        <v>279</v>
      </c>
      <c r="E19" s="81" t="s">
        <v>328</v>
      </c>
      <c r="F19" s="82" t="s">
        <v>329</v>
      </c>
      <c r="G19" s="87" t="s">
        <v>330</v>
      </c>
    </row>
    <row r="20" spans="2:7" s="58" customFormat="1" ht="135" hidden="1" customHeight="1">
      <c r="B20" s="36"/>
      <c r="C20" s="35"/>
      <c r="D20" s="35"/>
      <c r="E20" s="95" t="s">
        <v>331</v>
      </c>
      <c r="F20" s="78" t="s">
        <v>281</v>
      </c>
      <c r="G20" s="87" t="s">
        <v>332</v>
      </c>
    </row>
    <row r="21" spans="2:7" s="58" customFormat="1" ht="120" hidden="1" customHeight="1">
      <c r="B21" s="35"/>
      <c r="C21" s="35"/>
      <c r="D21" s="35"/>
      <c r="E21" s="160" t="s">
        <v>333</v>
      </c>
      <c r="F21" s="78" t="s">
        <v>334</v>
      </c>
      <c r="G21" s="87" t="s">
        <v>335</v>
      </c>
    </row>
    <row r="22" spans="2:7" s="58" customFormat="1" ht="120" hidden="1" customHeight="1">
      <c r="B22" s="35"/>
      <c r="C22" s="35"/>
      <c r="D22" s="35"/>
      <c r="E22" s="85" t="s">
        <v>336</v>
      </c>
      <c r="F22" s="78" t="s">
        <v>337</v>
      </c>
      <c r="G22" s="87" t="s">
        <v>338</v>
      </c>
    </row>
    <row r="23" spans="2:7" s="58" customFormat="1" ht="180" hidden="1" customHeight="1">
      <c r="B23" s="35"/>
      <c r="C23" s="35"/>
      <c r="D23" s="35"/>
      <c r="E23" s="81" t="s">
        <v>339</v>
      </c>
      <c r="F23" s="35"/>
      <c r="G23" s="87" t="s">
        <v>340</v>
      </c>
    </row>
    <row r="24" spans="2:7" s="58" customFormat="1" ht="135" hidden="1" customHeight="1">
      <c r="B24" s="35"/>
      <c r="C24" s="35"/>
      <c r="D24" s="35"/>
      <c r="E24" s="78" t="s">
        <v>341</v>
      </c>
      <c r="F24" s="35"/>
      <c r="G24" s="87" t="s">
        <v>342</v>
      </c>
    </row>
    <row r="25" spans="2:7" s="58" customFormat="1" ht="90" hidden="1" customHeight="1">
      <c r="B25" s="35"/>
      <c r="C25" s="35"/>
      <c r="D25" s="35"/>
      <c r="E25" s="78" t="s">
        <v>343</v>
      </c>
      <c r="F25" s="35"/>
      <c r="G25" s="87" t="s">
        <v>344</v>
      </c>
    </row>
    <row r="26" spans="2:7" s="58" customFormat="1" ht="180" hidden="1" customHeight="1">
      <c r="B26" s="35"/>
      <c r="C26" s="35"/>
      <c r="D26" s="35"/>
      <c r="E26" s="84" t="s">
        <v>280</v>
      </c>
      <c r="F26" s="35"/>
      <c r="G26" s="87" t="s">
        <v>345</v>
      </c>
    </row>
    <row r="27" spans="2:7" s="58" customFormat="1" ht="90" hidden="1" customHeight="1">
      <c r="B27" s="35"/>
      <c r="C27" s="35"/>
      <c r="D27" s="35"/>
      <c r="E27" s="80" t="s">
        <v>346</v>
      </c>
      <c r="F27" s="35"/>
      <c r="G27" s="88" t="s">
        <v>347</v>
      </c>
    </row>
    <row r="28" spans="2:7" s="58" customFormat="1" ht="90" hidden="1" customHeight="1">
      <c r="B28" s="35"/>
      <c r="C28" s="35"/>
      <c r="D28" s="35"/>
      <c r="E28" s="35"/>
      <c r="F28" s="35"/>
      <c r="G28" s="88" t="s">
        <v>282</v>
      </c>
    </row>
    <row r="29" spans="2:7" s="58" customFormat="1" ht="90" hidden="1" customHeight="1">
      <c r="B29" s="35"/>
      <c r="C29" s="35"/>
      <c r="D29" s="35"/>
      <c r="E29" s="35"/>
      <c r="F29" s="35"/>
      <c r="G29" s="88" t="s">
        <v>348</v>
      </c>
    </row>
    <row r="30" spans="2:7" s="58" customFormat="1" ht="105" hidden="1" customHeight="1">
      <c r="B30" s="35"/>
      <c r="C30" s="35"/>
      <c r="D30" s="35"/>
      <c r="E30" s="35"/>
      <c r="F30" s="35"/>
      <c r="G30" s="88" t="s">
        <v>349</v>
      </c>
    </row>
    <row r="31" spans="2:7" s="58" customFormat="1" ht="105" hidden="1" customHeight="1">
      <c r="B31" s="35"/>
      <c r="C31" s="35"/>
      <c r="D31" s="35"/>
      <c r="E31" s="35"/>
      <c r="F31" s="35"/>
      <c r="G31" s="88" t="s">
        <v>350</v>
      </c>
    </row>
    <row r="32" spans="2:7" s="58" customFormat="1" ht="60" hidden="1" customHeight="1">
      <c r="B32" s="35"/>
      <c r="C32" s="35"/>
      <c r="D32" s="35"/>
      <c r="E32" s="35"/>
      <c r="F32" s="35"/>
      <c r="G32" s="88" t="s">
        <v>351</v>
      </c>
    </row>
    <row r="33" spans="2:101" s="58" customFormat="1" ht="90" hidden="1" customHeight="1">
      <c r="B33" s="35"/>
      <c r="C33" s="35"/>
      <c r="D33" s="35"/>
      <c r="E33" s="35"/>
      <c r="F33" s="35"/>
      <c r="G33" s="88" t="s">
        <v>352</v>
      </c>
    </row>
    <row r="34" spans="2:101" s="58" customFormat="1" ht="105" hidden="1" customHeight="1">
      <c r="B34" s="35"/>
      <c r="C34" s="35"/>
      <c r="D34" s="35"/>
      <c r="E34" s="35"/>
      <c r="F34" s="35"/>
      <c r="G34" s="88" t="s">
        <v>353</v>
      </c>
    </row>
    <row r="35" spans="2:101" s="58" customFormat="1" ht="75" hidden="1" customHeight="1">
      <c r="B35" s="35"/>
      <c r="C35" s="35"/>
      <c r="D35" s="35"/>
      <c r="E35" s="35"/>
      <c r="F35" s="35"/>
      <c r="G35" s="88" t="s">
        <v>354</v>
      </c>
    </row>
    <row r="36" spans="2:101" s="58" customFormat="1" ht="45" hidden="1" customHeight="1">
      <c r="B36" s="35"/>
      <c r="C36" s="35"/>
      <c r="D36" s="35"/>
      <c r="E36" s="35"/>
      <c r="F36" s="35"/>
      <c r="G36" s="88" t="s">
        <v>355</v>
      </c>
    </row>
    <row r="37" spans="2:101" s="162" customFormat="1" hidden="1">
      <c r="B37" s="135"/>
      <c r="C37" s="58"/>
      <c r="D37" s="135"/>
      <c r="E37" s="135"/>
      <c r="F37" s="135"/>
      <c r="G37" s="135"/>
      <c r="H37" s="135"/>
      <c r="I37" s="135"/>
      <c r="J37" s="453" t="s">
        <v>300</v>
      </c>
      <c r="K37" s="453"/>
      <c r="L37" s="137">
        <f t="shared" ref="L37:W37" si="2">+SUM(L1:L12)</f>
        <v>2</v>
      </c>
      <c r="M37" s="137">
        <f t="shared" si="2"/>
        <v>2</v>
      </c>
      <c r="N37" s="137">
        <f t="shared" si="2"/>
        <v>1</v>
      </c>
      <c r="O37" s="137">
        <f t="shared" si="2"/>
        <v>2</v>
      </c>
      <c r="P37" s="137">
        <f t="shared" si="2"/>
        <v>2</v>
      </c>
      <c r="Q37" s="137">
        <f t="shared" si="2"/>
        <v>1</v>
      </c>
      <c r="R37" s="137">
        <f t="shared" si="2"/>
        <v>2</v>
      </c>
      <c r="S37" s="137">
        <f t="shared" si="2"/>
        <v>1</v>
      </c>
      <c r="T37" s="137">
        <f t="shared" si="2"/>
        <v>1</v>
      </c>
      <c r="U37" s="137">
        <f t="shared" si="2"/>
        <v>3</v>
      </c>
      <c r="V37" s="137">
        <f t="shared" si="2"/>
        <v>1</v>
      </c>
      <c r="W37" s="137">
        <f t="shared" si="2"/>
        <v>1</v>
      </c>
      <c r="X37" s="135"/>
      <c r="Y37" s="135"/>
      <c r="Z37" s="135"/>
      <c r="AA37" s="137" t="s">
        <v>301</v>
      </c>
      <c r="AB37" s="137">
        <f>SUM(AB9:AB36)</f>
        <v>2</v>
      </c>
      <c r="AC37" s="138">
        <f>IFERROR(AB37/SUM($L37:$W37),0)</f>
        <v>0.10526315789473684</v>
      </c>
      <c r="AD37" s="137">
        <f>SUM(AD9:AD36)</f>
        <v>0</v>
      </c>
      <c r="AE37" s="139">
        <f>IFERROR(AD37/SUM($L37:$W37),0)</f>
        <v>0</v>
      </c>
      <c r="AF37" s="135"/>
      <c r="AG37" s="135"/>
      <c r="AH37" s="137">
        <f>SUM(AH9:AH36)</f>
        <v>0</v>
      </c>
      <c r="AI37" s="138">
        <f>IFERROR(AH37/SUM($L37:$W37),0)</f>
        <v>0</v>
      </c>
      <c r="AJ37" s="137">
        <f>SUM(AJ9:AJ36)</f>
        <v>0</v>
      </c>
      <c r="AK37" s="139">
        <f>IFERROR(AJ37/SUM($L37:$W37),0)</f>
        <v>0</v>
      </c>
      <c r="AL37" s="135"/>
      <c r="AM37" s="135"/>
      <c r="AN37" s="137">
        <f>SUM(AN9:AN36)</f>
        <v>0</v>
      </c>
      <c r="AO37" s="138">
        <f>IFERROR(AN37/SUM($L37:$W37),0)</f>
        <v>0</v>
      </c>
      <c r="AP37" s="137">
        <f>SUM(AP9:AP36)</f>
        <v>0</v>
      </c>
      <c r="AQ37" s="139">
        <f>IFERROR(AP37/SUM($L37:$W37),0)</f>
        <v>0</v>
      </c>
      <c r="AR37" s="135"/>
      <c r="AS37" s="135"/>
      <c r="AT37" s="137">
        <f>SUM(AT9:AT36)</f>
        <v>0</v>
      </c>
      <c r="AU37" s="138">
        <f>IFERROR(AT37/SUM($L37:$W37),0)</f>
        <v>0</v>
      </c>
      <c r="AV37" s="137">
        <f>SUM(AV9:AV36)</f>
        <v>0</v>
      </c>
      <c r="AW37" s="139">
        <f>IFERROR(AV37/SUM($L37:$W37),0)</f>
        <v>0</v>
      </c>
      <c r="AX37" s="135"/>
      <c r="AY37" s="135"/>
      <c r="AZ37" s="137">
        <f>SUM(AZ9:AZ36)</f>
        <v>0</v>
      </c>
      <c r="BA37" s="138">
        <f>IFERROR(AZ37/SUM($L37:$W37),0)</f>
        <v>0</v>
      </c>
      <c r="BB37" s="137">
        <f>SUM(BB9:BB36)</f>
        <v>0</v>
      </c>
      <c r="BC37" s="139">
        <f>IFERROR(BB37/SUM($L37:$W37),0)</f>
        <v>0</v>
      </c>
      <c r="BD37" s="135"/>
      <c r="BE37" s="135"/>
      <c r="BF37" s="137">
        <f>SUM(BF9:BF36)</f>
        <v>0</v>
      </c>
      <c r="BG37" s="138">
        <f>IFERROR(BF37/SUM($L37:$W37),0)</f>
        <v>0</v>
      </c>
      <c r="BH37" s="137">
        <f>SUM(BH9:BH36)</f>
        <v>0</v>
      </c>
      <c r="BI37" s="139">
        <f>IFERROR(BH37/SUM($L37:$W37),0)</f>
        <v>0</v>
      </c>
      <c r="BJ37" s="135"/>
      <c r="BK37" s="135"/>
      <c r="BL37" s="137">
        <f>SUM(BL9:BL36)</f>
        <v>0</v>
      </c>
      <c r="BM37" s="138">
        <f>IFERROR(BL37/SUM($L37:$W37),0)</f>
        <v>0</v>
      </c>
      <c r="BN37" s="137">
        <v>2</v>
      </c>
      <c r="BO37" s="139">
        <f>IFERROR(BN37/SUM($L37:$W37),0)</f>
        <v>0.10526315789473684</v>
      </c>
      <c r="BP37" s="135"/>
      <c r="BQ37" s="135"/>
      <c r="BR37" s="137">
        <f>SUM(BR9:BR36)</f>
        <v>0</v>
      </c>
      <c r="BS37" s="138">
        <f>IFERROR(BR37/SUM($L37:$W37),0)</f>
        <v>0</v>
      </c>
      <c r="BT37" s="137">
        <f>SUM(BT9:BT36)</f>
        <v>0</v>
      </c>
      <c r="BU37" s="139">
        <f>IFERROR(BT37/SUM($L37:$W37),0)</f>
        <v>0</v>
      </c>
      <c r="BV37" s="135"/>
      <c r="BW37" s="135"/>
      <c r="BX37" s="137">
        <f>SUM(BX9:BX36)</f>
        <v>0</v>
      </c>
      <c r="BY37" s="138">
        <f>IFERROR(BX37/SUM($L37:$W37),0)</f>
        <v>0</v>
      </c>
      <c r="BZ37" s="161">
        <f>SUM(BZ9:BZ36)</f>
        <v>0</v>
      </c>
      <c r="CA37" s="139">
        <f>IFERROR(BZ37/SUM($L37:$W37),0)</f>
        <v>0</v>
      </c>
      <c r="CB37" s="135"/>
      <c r="CC37" s="135"/>
      <c r="CD37" s="137">
        <f>SUM(CD9:CD36)</f>
        <v>2</v>
      </c>
      <c r="CE37" s="138">
        <f>IFERROR(CD37/SUM($L37:$W37),0)</f>
        <v>0.10526315789473684</v>
      </c>
      <c r="CF37" s="137">
        <f>SUM(CF9:CF36)</f>
        <v>0</v>
      </c>
      <c r="CG37" s="139">
        <f>IFERROR(CF37/SUM($L37:$W37),0)</f>
        <v>0</v>
      </c>
      <c r="CH37" s="135"/>
      <c r="CI37" s="135"/>
      <c r="CJ37" s="137">
        <f>SUM(CJ9:CJ36)</f>
        <v>0</v>
      </c>
      <c r="CK37" s="138">
        <f>IFERROR(CJ37/SUM($L37:$W37),0)</f>
        <v>0</v>
      </c>
      <c r="CL37" s="137">
        <f>SUM(CL9:CL36)</f>
        <v>0</v>
      </c>
      <c r="CM37" s="139">
        <f>IFERROR(CL37/SUM($L37:$W37),0)</f>
        <v>0</v>
      </c>
      <c r="CN37" s="135"/>
      <c r="CO37" s="135"/>
      <c r="CP37" s="137">
        <f>SUM(CP9:CP36)</f>
        <v>0</v>
      </c>
      <c r="CQ37" s="138">
        <f>IFERROR(CP37/SUM($L37:$W37),0)</f>
        <v>0</v>
      </c>
      <c r="CR37" s="137">
        <f>SUM(CR9:CR36)</f>
        <v>0</v>
      </c>
      <c r="CS37" s="139">
        <f>IFERROR(CR37/SUM($L37:$W37),0)</f>
        <v>0</v>
      </c>
      <c r="CT37" s="135"/>
      <c r="CU37" s="135"/>
      <c r="CV37" s="135"/>
      <c r="CW37" s="140">
        <f>SUM(CS37,CM37,CG37,CA37,BU37,BO37,BI37:BI37,BC37,AW37,AQ37,AK37,AE37)</f>
        <v>0.10526315789473684</v>
      </c>
    </row>
    <row r="38" spans="2:101" s="58" customFormat="1" hidden="1"/>
    <row r="39" spans="2:101" s="58" customFormat="1" hidden="1"/>
    <row r="40" spans="2:101" s="58" customFormat="1" hidden="1"/>
    <row r="41" spans="2:101" s="58" customFormat="1" hidden="1"/>
    <row r="42" spans="2:101" s="58" customFormat="1" hidden="1"/>
    <row r="43" spans="2:101" s="58" customFormat="1" hidden="1"/>
    <row r="44" spans="2:101" s="58" customFormat="1" hidden="1"/>
    <row r="45" spans="2:101" s="58" customFormat="1" hidden="1"/>
    <row r="46" spans="2:101" s="58" customFormat="1" hidden="1"/>
    <row r="47" spans="2:101" s="58" customFormat="1"/>
    <row r="48" spans="2:101"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sheetData>
  <sheetProtection formatCells="0" formatColumns="0" formatRows="0" insertColumns="0" insertRows="0" insertHyperlinks="0" deleteColumns="0" deleteRows="0" sort="0" autoFilter="0"/>
  <mergeCells count="63">
    <mergeCell ref="I6:I8"/>
    <mergeCell ref="J6:J8"/>
    <mergeCell ref="D6:D8"/>
    <mergeCell ref="E6:E8"/>
    <mergeCell ref="F6:F8"/>
    <mergeCell ref="G6:G8"/>
    <mergeCell ref="H6:H8"/>
    <mergeCell ref="CA3:CG3"/>
    <mergeCell ref="CJ3:CM3"/>
    <mergeCell ref="B1:AE1"/>
    <mergeCell ref="AH1:AK1"/>
    <mergeCell ref="BF1:BZ1"/>
    <mergeCell ref="CB1:CF1"/>
    <mergeCell ref="CH1:CM1"/>
    <mergeCell ref="C3:AE3"/>
    <mergeCell ref="AF3:AL3"/>
    <mergeCell ref="BG3:BZ3"/>
    <mergeCell ref="CH4:CM4"/>
    <mergeCell ref="BF5:BZ5"/>
    <mergeCell ref="CB5:CF5"/>
    <mergeCell ref="CH5:CM5"/>
    <mergeCell ref="X6:X8"/>
    <mergeCell ref="AB6:CW6"/>
    <mergeCell ref="BR7:BW7"/>
    <mergeCell ref="BX7:CC7"/>
    <mergeCell ref="CD7:CI7"/>
    <mergeCell ref="CJ7:CO7"/>
    <mergeCell ref="CP7:CT7"/>
    <mergeCell ref="CV7:CV8"/>
    <mergeCell ref="B4:AL4"/>
    <mergeCell ref="BF4:CG4"/>
    <mergeCell ref="B6:B8"/>
    <mergeCell ref="C6:C8"/>
    <mergeCell ref="DL6:DL8"/>
    <mergeCell ref="AB7:AG7"/>
    <mergeCell ref="AH7:AM7"/>
    <mergeCell ref="AN7:AS7"/>
    <mergeCell ref="AT7:AY7"/>
    <mergeCell ref="AZ7:BE7"/>
    <mergeCell ref="BF7:BK7"/>
    <mergeCell ref="BL7:BP7"/>
    <mergeCell ref="CX6:CX8"/>
    <mergeCell ref="CW7:CW8"/>
    <mergeCell ref="CZ7:CZ8"/>
    <mergeCell ref="DA7:DA8"/>
    <mergeCell ref="DB7:DB8"/>
    <mergeCell ref="CY6:CY8"/>
    <mergeCell ref="CZ6:DK6"/>
    <mergeCell ref="DI7:DI8"/>
    <mergeCell ref="J37:K37"/>
    <mergeCell ref="DJ7:DJ8"/>
    <mergeCell ref="DK7:DK8"/>
    <mergeCell ref="DC7:DC8"/>
    <mergeCell ref="DD7:DD8"/>
    <mergeCell ref="DE7:DE8"/>
    <mergeCell ref="DF7:DF8"/>
    <mergeCell ref="DG7:DG8"/>
    <mergeCell ref="DH7:DH8"/>
    <mergeCell ref="L6:W7"/>
    <mergeCell ref="Y6:Y8"/>
    <mergeCell ref="Z6:Z8"/>
    <mergeCell ref="AA6:AA8"/>
    <mergeCell ref="K6:K8"/>
  </mergeCells>
  <phoneticPr fontId="25" type="noConversion"/>
  <conditionalFormatting sqref="CW13">
    <cfRule type="cellIs" dxfId="17" priority="1" operator="equal">
      <formula>1</formula>
    </cfRule>
    <cfRule type="colorScale" priority="2">
      <colorScale>
        <cfvo type="num" val="0"/>
        <cfvo type="num" val="0.6"/>
        <cfvo type="num" val="0.99"/>
        <color rgb="FFC00000"/>
        <color rgb="FFFFEB84"/>
        <color rgb="FF1DA275"/>
      </colorScale>
    </cfRule>
  </conditionalFormatting>
  <conditionalFormatting sqref="CW9:CX12 CW14:CX14 CZ13">
    <cfRule type="colorScale" priority="14">
      <colorScale>
        <cfvo type="num" val="0"/>
        <cfvo type="num" val="0.6"/>
        <cfvo type="num" val="0.99"/>
        <color rgb="FFC00000"/>
        <color rgb="FFFFEB84"/>
        <color rgb="FF1DA275"/>
      </colorScale>
    </cfRule>
  </conditionalFormatting>
  <conditionalFormatting sqref="CW9:CX12 CZ13 CW14:CX14">
    <cfRule type="cellIs" dxfId="16" priority="13" operator="equal">
      <formula>1</formula>
    </cfRule>
  </conditionalFormatting>
  <dataValidations count="7">
    <dataValidation type="whole" showInputMessage="1" showErrorMessage="1" error="SUPERA LA META PROGRAMADA" sqref="AD14 AD9:AD12" xr:uid="{00000000-0002-0000-0800-000000000000}">
      <formula1>0</formula1>
      <formula2>#REF!-AB9</formula2>
    </dataValidation>
    <dataValidation type="list" allowBlank="1" showInputMessage="1" showErrorMessage="1" sqref="B14:G14" xr:uid="{00000000-0002-0000-0800-000001000000}">
      <formula1>#REF!</formula1>
    </dataValidation>
    <dataValidation type="list" allowBlank="1" showInputMessage="1" showErrorMessage="1" sqref="G13" xr:uid="{F05C99C1-9201-45F1-872D-10CC0EAFEE51}">
      <formula1>$G$13:$G$19</formula1>
    </dataValidation>
    <dataValidation type="list" allowBlank="1" showInputMessage="1" showErrorMessage="1" sqref="F13" xr:uid="{A9002234-F719-4736-B2F0-2B8DE41E5845}">
      <formula1>$F$13:$F$24</formula1>
    </dataValidation>
    <dataValidation type="list" allowBlank="1" showInputMessage="1" showErrorMessage="1" sqref="E13" xr:uid="{D99FDB16-73A6-466E-8B73-13F5DBBA6CA9}">
      <formula1>$E$13:$E$16</formula1>
    </dataValidation>
    <dataValidation type="list" allowBlank="1" showInputMessage="1" showErrorMessage="1" sqref="H13 D13" xr:uid="{49C78855-814D-4433-86D3-4E96B9CFD06D}">
      <formula1>$D$13:$D$15</formula1>
    </dataValidation>
    <dataValidation type="list" allowBlank="1" showInputMessage="1" showErrorMessage="1" sqref="C13" xr:uid="{90CC72EF-7200-4640-A6FB-F228532F988F}">
      <formula1>$C$13:$C$16</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A4FEA-BE3D-4295-9886-0E4D7DD3A157}">
  <sheetPr>
    <tabColor rgb="FF92D050"/>
  </sheetPr>
  <dimension ref="A1:DN90"/>
  <sheetViews>
    <sheetView topLeftCell="C8" zoomScale="70" zoomScaleNormal="70" zoomScaleSheetLayoutView="90" zoomScalePageLayoutView="60" workbookViewId="0">
      <selection activeCell="L10" sqref="L10"/>
    </sheetView>
  </sheetViews>
  <sheetFormatPr defaultColWidth="11.42578125" defaultRowHeight="15"/>
  <cols>
    <col min="1" max="1" width="5.140625" style="35" customWidth="1"/>
    <col min="2" max="2" width="21.42578125" style="35" customWidth="1"/>
    <col min="3" max="3" width="36" style="35" customWidth="1"/>
    <col min="4" max="4" width="23.42578125" style="35" customWidth="1"/>
    <col min="5" max="5" width="31.85546875" style="35" customWidth="1"/>
    <col min="6" max="6" width="21" style="35" customWidth="1"/>
    <col min="7" max="7" width="20.140625" style="35" customWidth="1"/>
    <col min="8" max="8" width="19.7109375" style="35" customWidth="1"/>
    <col min="9" max="10" width="25.85546875" style="35" customWidth="1"/>
    <col min="11" max="11" width="33" style="35" customWidth="1"/>
    <col min="12"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9.42578125" style="58" customWidth="1"/>
    <col min="57" max="57" width="20.28515625" style="35" customWidth="1"/>
    <col min="58" max="58" width="16.7109375" style="35" customWidth="1"/>
    <col min="59" max="59" width="17" style="35" customWidth="1"/>
    <col min="60" max="61" width="12.42578125" style="35" customWidth="1"/>
    <col min="62" max="62" width="16.8554687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18.14062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8" ht="69.75" customHeight="1">
      <c r="A1" s="58"/>
      <c r="B1" s="411" t="s">
        <v>390</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8"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8" ht="47.25" customHeight="1" thickBot="1">
      <c r="A3" s="58"/>
      <c r="B3" s="60" t="s">
        <v>171</v>
      </c>
      <c r="C3" s="414" t="s">
        <v>234</v>
      </c>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8" ht="24.75" customHeight="1">
      <c r="A4" s="58"/>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c r="AG4" s="462"/>
      <c r="AH4" s="462"/>
      <c r="AI4" s="462"/>
      <c r="AJ4" s="462"/>
      <c r="AK4" s="462"/>
      <c r="AL4" s="462"/>
      <c r="AM4" s="58"/>
      <c r="AS4" s="58"/>
      <c r="AY4" s="58"/>
      <c r="BE4" s="58"/>
      <c r="BF4" s="462"/>
      <c r="BG4" s="462"/>
      <c r="BH4" s="462"/>
      <c r="BI4" s="462"/>
      <c r="BJ4" s="462"/>
      <c r="BK4" s="462"/>
      <c r="BL4" s="462"/>
      <c r="BM4" s="462"/>
      <c r="BN4" s="462"/>
      <c r="BO4" s="462"/>
      <c r="BP4" s="462"/>
      <c r="BQ4" s="462"/>
      <c r="BR4" s="462"/>
      <c r="BS4" s="462"/>
      <c r="BT4" s="462"/>
      <c r="BU4" s="462"/>
      <c r="BV4" s="462"/>
      <c r="BW4" s="462"/>
      <c r="BX4" s="462"/>
      <c r="BY4" s="462"/>
      <c r="BZ4" s="462"/>
      <c r="CA4" s="462"/>
      <c r="CB4" s="462"/>
      <c r="CC4" s="462"/>
      <c r="CD4" s="462"/>
      <c r="CE4" s="462"/>
      <c r="CF4" s="462"/>
      <c r="CG4" s="462"/>
      <c r="CH4" s="462"/>
      <c r="CI4" s="462"/>
      <c r="CJ4" s="462"/>
      <c r="CK4" s="462"/>
      <c r="CL4" s="462"/>
      <c r="CM4" s="462"/>
    </row>
    <row r="5" spans="1:118" ht="16.149999999999999" thickBot="1">
      <c r="A5" s="58"/>
      <c r="B5" s="61"/>
      <c r="C5" s="61"/>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S5" s="58"/>
      <c r="AY5" s="58"/>
      <c r="BE5" s="58"/>
      <c r="BF5" s="411"/>
      <c r="BG5" s="411"/>
      <c r="BH5" s="411"/>
      <c r="BI5" s="411"/>
      <c r="BJ5" s="411"/>
      <c r="BK5" s="411"/>
      <c r="BL5" s="411"/>
      <c r="BM5" s="411"/>
      <c r="BN5" s="411"/>
      <c r="BO5" s="411"/>
      <c r="BP5" s="411"/>
      <c r="BQ5" s="411"/>
      <c r="BR5" s="411"/>
      <c r="BS5" s="411"/>
      <c r="BT5" s="411"/>
      <c r="BU5" s="411"/>
      <c r="BV5" s="411"/>
      <c r="BW5" s="411"/>
      <c r="BX5" s="411"/>
      <c r="BY5" s="411"/>
      <c r="BZ5" s="411"/>
      <c r="CA5" s="59"/>
      <c r="CB5" s="412"/>
      <c r="CC5" s="412"/>
      <c r="CD5" s="412"/>
      <c r="CE5" s="412"/>
      <c r="CF5" s="412"/>
      <c r="CG5" s="59"/>
      <c r="CH5" s="411"/>
      <c r="CI5" s="411"/>
      <c r="CJ5" s="411"/>
      <c r="CK5" s="411"/>
      <c r="CL5" s="411"/>
      <c r="CM5" s="411"/>
    </row>
    <row r="6" spans="1:118" ht="15" customHeight="1" thickBot="1">
      <c r="A6" s="61"/>
      <c r="B6" s="421" t="s">
        <v>242</v>
      </c>
      <c r="C6" s="421" t="s">
        <v>367</v>
      </c>
      <c r="D6" s="421" t="s">
        <v>244</v>
      </c>
      <c r="E6" s="421" t="s">
        <v>67</v>
      </c>
      <c r="F6" s="421" t="s">
        <v>368</v>
      </c>
      <c r="G6" s="421" t="s">
        <v>369</v>
      </c>
      <c r="H6" s="449" t="s">
        <v>247</v>
      </c>
      <c r="I6" s="449" t="s">
        <v>71</v>
      </c>
      <c r="J6" s="454" t="s">
        <v>370</v>
      </c>
      <c r="K6" s="454" t="s">
        <v>391</v>
      </c>
      <c r="L6" s="440" t="s">
        <v>249</v>
      </c>
      <c r="M6" s="440"/>
      <c r="N6" s="440"/>
      <c r="O6" s="440"/>
      <c r="P6" s="440"/>
      <c r="Q6" s="440"/>
      <c r="R6" s="440"/>
      <c r="S6" s="440"/>
      <c r="T6" s="440"/>
      <c r="U6" s="440"/>
      <c r="V6" s="440"/>
      <c r="W6" s="440"/>
      <c r="X6" s="440" t="s">
        <v>250</v>
      </c>
      <c r="Y6" s="431" t="s">
        <v>251</v>
      </c>
      <c r="Z6" s="431" t="s">
        <v>252</v>
      </c>
      <c r="AA6" s="431" t="s">
        <v>253</v>
      </c>
      <c r="AB6" s="431" t="s">
        <v>254</v>
      </c>
      <c r="AC6" s="431"/>
      <c r="AD6" s="431"/>
      <c r="AE6" s="431"/>
      <c r="AF6" s="431"/>
      <c r="AG6" s="431"/>
      <c r="AH6" s="431"/>
      <c r="AI6" s="431"/>
      <c r="AJ6" s="431"/>
      <c r="AK6" s="431"/>
      <c r="AL6" s="431"/>
      <c r="AM6" s="431"/>
      <c r="AN6" s="431"/>
      <c r="AO6" s="431"/>
      <c r="AP6" s="431"/>
      <c r="AQ6" s="431"/>
      <c r="AR6" s="431"/>
      <c r="AS6" s="431"/>
      <c r="AT6" s="431"/>
      <c r="AU6" s="431"/>
      <c r="AV6" s="431"/>
      <c r="AW6" s="431"/>
      <c r="AX6" s="431"/>
      <c r="AY6" s="431"/>
      <c r="AZ6" s="431"/>
      <c r="BA6" s="431"/>
      <c r="BB6" s="431"/>
      <c r="BC6" s="431"/>
      <c r="BD6" s="431"/>
      <c r="BE6" s="431"/>
      <c r="BF6" s="431"/>
      <c r="BG6" s="431"/>
      <c r="BH6" s="431"/>
      <c r="BI6" s="431"/>
      <c r="BJ6" s="431"/>
      <c r="BK6" s="431"/>
      <c r="BL6" s="431"/>
      <c r="BM6" s="431"/>
      <c r="BN6" s="431"/>
      <c r="BO6" s="431"/>
      <c r="BP6" s="431"/>
      <c r="BQ6" s="431"/>
      <c r="BR6" s="431"/>
      <c r="BS6" s="431"/>
      <c r="BT6" s="431"/>
      <c r="BU6" s="431"/>
      <c r="BV6" s="431"/>
      <c r="BW6" s="431"/>
      <c r="BX6" s="431"/>
      <c r="BY6" s="431"/>
      <c r="BZ6" s="431"/>
      <c r="CA6" s="431"/>
      <c r="CB6" s="431"/>
      <c r="CC6" s="431"/>
      <c r="CD6" s="431"/>
      <c r="CE6" s="431"/>
      <c r="CF6" s="431"/>
      <c r="CG6" s="431"/>
      <c r="CH6" s="431"/>
      <c r="CI6" s="431"/>
      <c r="CJ6" s="431"/>
      <c r="CK6" s="431"/>
      <c r="CL6" s="431"/>
      <c r="CM6" s="431"/>
      <c r="CN6" s="431"/>
      <c r="CO6" s="431"/>
      <c r="CP6" s="431"/>
      <c r="CQ6" s="431"/>
      <c r="CR6" s="431"/>
      <c r="CS6" s="431"/>
      <c r="CT6" s="431"/>
      <c r="CU6" s="431"/>
      <c r="CV6" s="431"/>
      <c r="CW6" s="463"/>
      <c r="CX6" s="457" t="s">
        <v>255</v>
      </c>
      <c r="CY6" s="435" t="s">
        <v>256</v>
      </c>
      <c r="CZ6" s="437" t="s">
        <v>180</v>
      </c>
      <c r="DA6" s="438"/>
      <c r="DB6" s="438"/>
      <c r="DC6" s="438"/>
      <c r="DD6" s="438"/>
      <c r="DE6" s="438"/>
      <c r="DF6" s="438"/>
      <c r="DG6" s="438"/>
      <c r="DH6" s="438"/>
      <c r="DI6" s="438"/>
      <c r="DJ6" s="438"/>
      <c r="DK6" s="439"/>
      <c r="DL6" s="422" t="s">
        <v>257</v>
      </c>
    </row>
    <row r="7" spans="1:118" ht="15" customHeight="1">
      <c r="A7" s="61"/>
      <c r="B7" s="421"/>
      <c r="C7" s="421"/>
      <c r="D7" s="421"/>
      <c r="E7" s="421"/>
      <c r="F7" s="421"/>
      <c r="G7" s="421"/>
      <c r="H7" s="449"/>
      <c r="I7" s="449"/>
      <c r="J7" s="455"/>
      <c r="K7" s="455"/>
      <c r="L7" s="440"/>
      <c r="M7" s="440"/>
      <c r="N7" s="440"/>
      <c r="O7" s="440"/>
      <c r="P7" s="440"/>
      <c r="Q7" s="440"/>
      <c r="R7" s="440"/>
      <c r="S7" s="440"/>
      <c r="T7" s="440"/>
      <c r="U7" s="440"/>
      <c r="V7" s="440"/>
      <c r="W7" s="440"/>
      <c r="X7" s="440"/>
      <c r="Y7" s="431"/>
      <c r="Z7" s="431"/>
      <c r="AA7" s="431"/>
      <c r="AB7" s="431" t="s">
        <v>186</v>
      </c>
      <c r="AC7" s="431"/>
      <c r="AD7" s="431"/>
      <c r="AE7" s="431"/>
      <c r="AF7" s="431"/>
      <c r="AG7" s="431"/>
      <c r="AH7" s="430" t="s">
        <v>187</v>
      </c>
      <c r="AI7" s="430"/>
      <c r="AJ7" s="430"/>
      <c r="AK7" s="430"/>
      <c r="AL7" s="430"/>
      <c r="AM7" s="430"/>
      <c r="AN7" s="431" t="s">
        <v>188</v>
      </c>
      <c r="AO7" s="431"/>
      <c r="AP7" s="431"/>
      <c r="AQ7" s="431"/>
      <c r="AR7" s="431"/>
      <c r="AS7" s="431"/>
      <c r="AT7" s="430" t="s">
        <v>189</v>
      </c>
      <c r="AU7" s="430"/>
      <c r="AV7" s="430"/>
      <c r="AW7" s="430"/>
      <c r="AX7" s="430"/>
      <c r="AY7" s="430"/>
      <c r="AZ7" s="431" t="s">
        <v>190</v>
      </c>
      <c r="BA7" s="431"/>
      <c r="BB7" s="431"/>
      <c r="BC7" s="431"/>
      <c r="BD7" s="431"/>
      <c r="BE7" s="431"/>
      <c r="BF7" s="430" t="s">
        <v>191</v>
      </c>
      <c r="BG7" s="430"/>
      <c r="BH7" s="430"/>
      <c r="BI7" s="430"/>
      <c r="BJ7" s="430"/>
      <c r="BK7" s="430"/>
      <c r="BL7" s="431" t="s">
        <v>192</v>
      </c>
      <c r="BM7" s="431"/>
      <c r="BN7" s="431"/>
      <c r="BO7" s="431"/>
      <c r="BP7" s="431"/>
      <c r="BQ7" s="119"/>
      <c r="BR7" s="430" t="s">
        <v>193</v>
      </c>
      <c r="BS7" s="430"/>
      <c r="BT7" s="430"/>
      <c r="BU7" s="430"/>
      <c r="BV7" s="430"/>
      <c r="BW7" s="430"/>
      <c r="BX7" s="431" t="s">
        <v>194</v>
      </c>
      <c r="BY7" s="431"/>
      <c r="BZ7" s="431"/>
      <c r="CA7" s="431"/>
      <c r="CB7" s="431"/>
      <c r="CC7" s="431"/>
      <c r="CD7" s="430" t="s">
        <v>195</v>
      </c>
      <c r="CE7" s="430"/>
      <c r="CF7" s="430"/>
      <c r="CG7" s="430"/>
      <c r="CH7" s="430"/>
      <c r="CI7" s="430"/>
      <c r="CJ7" s="431" t="s">
        <v>196</v>
      </c>
      <c r="CK7" s="431"/>
      <c r="CL7" s="431"/>
      <c r="CM7" s="431"/>
      <c r="CN7" s="431"/>
      <c r="CO7" s="431"/>
      <c r="CP7" s="430" t="s">
        <v>197</v>
      </c>
      <c r="CQ7" s="430"/>
      <c r="CR7" s="430"/>
      <c r="CS7" s="430"/>
      <c r="CT7" s="430"/>
      <c r="CU7" s="91"/>
      <c r="CV7" s="431" t="s">
        <v>258</v>
      </c>
      <c r="CW7" s="460" t="s">
        <v>259</v>
      </c>
      <c r="CX7" s="458"/>
      <c r="CY7" s="436"/>
      <c r="CZ7" s="441" t="s">
        <v>186</v>
      </c>
      <c r="DA7" s="426" t="s">
        <v>187</v>
      </c>
      <c r="DB7" s="426" t="s">
        <v>188</v>
      </c>
      <c r="DC7" s="426" t="s">
        <v>189</v>
      </c>
      <c r="DD7" s="426" t="s">
        <v>190</v>
      </c>
      <c r="DE7" s="426" t="s">
        <v>191</v>
      </c>
      <c r="DF7" s="426" t="s">
        <v>192</v>
      </c>
      <c r="DG7" s="426" t="s">
        <v>193</v>
      </c>
      <c r="DH7" s="426" t="s">
        <v>194</v>
      </c>
      <c r="DI7" s="426" t="s">
        <v>195</v>
      </c>
      <c r="DJ7" s="426" t="s">
        <v>196</v>
      </c>
      <c r="DK7" s="428" t="s">
        <v>197</v>
      </c>
      <c r="DL7" s="423"/>
    </row>
    <row r="8" spans="1:118" ht="94.15" thickBot="1">
      <c r="A8" s="61"/>
      <c r="B8" s="421"/>
      <c r="C8" s="421"/>
      <c r="D8" s="421"/>
      <c r="E8" s="421"/>
      <c r="F8" s="421"/>
      <c r="G8" s="421"/>
      <c r="H8" s="449"/>
      <c r="I8" s="449"/>
      <c r="J8" s="456"/>
      <c r="K8" s="456"/>
      <c r="L8" s="124" t="s">
        <v>179</v>
      </c>
      <c r="M8" s="124" t="s">
        <v>260</v>
      </c>
      <c r="N8" s="124" t="s">
        <v>261</v>
      </c>
      <c r="O8" s="124" t="s">
        <v>262</v>
      </c>
      <c r="P8" s="124" t="s">
        <v>263</v>
      </c>
      <c r="Q8" s="124" t="s">
        <v>264</v>
      </c>
      <c r="R8" s="124" t="s">
        <v>265</v>
      </c>
      <c r="S8" s="124" t="s">
        <v>266</v>
      </c>
      <c r="T8" s="124" t="s">
        <v>267</v>
      </c>
      <c r="U8" s="124" t="s">
        <v>268</v>
      </c>
      <c r="V8" s="124" t="s">
        <v>269</v>
      </c>
      <c r="W8" s="124" t="s">
        <v>270</v>
      </c>
      <c r="X8" s="440"/>
      <c r="Y8" s="431"/>
      <c r="Z8" s="431"/>
      <c r="AA8" s="431"/>
      <c r="AB8" s="119" t="s">
        <v>271</v>
      </c>
      <c r="AC8" s="119" t="s">
        <v>272</v>
      </c>
      <c r="AD8" s="119" t="s">
        <v>273</v>
      </c>
      <c r="AE8" s="119" t="s">
        <v>274</v>
      </c>
      <c r="AF8" s="119" t="s">
        <v>275</v>
      </c>
      <c r="AG8" s="119" t="s">
        <v>276</v>
      </c>
      <c r="AH8" s="91" t="s">
        <v>271</v>
      </c>
      <c r="AI8" s="91" t="s">
        <v>272</v>
      </c>
      <c r="AJ8" s="91" t="s">
        <v>273</v>
      </c>
      <c r="AK8" s="91" t="s">
        <v>274</v>
      </c>
      <c r="AL8" s="91" t="s">
        <v>275</v>
      </c>
      <c r="AM8" s="91" t="s">
        <v>276</v>
      </c>
      <c r="AN8" s="119" t="s">
        <v>271</v>
      </c>
      <c r="AO8" s="119" t="s">
        <v>272</v>
      </c>
      <c r="AP8" s="119" t="s">
        <v>273</v>
      </c>
      <c r="AQ8" s="119" t="s">
        <v>274</v>
      </c>
      <c r="AR8" s="119" t="s">
        <v>275</v>
      </c>
      <c r="AS8" s="119" t="s">
        <v>276</v>
      </c>
      <c r="AT8" s="91" t="s">
        <v>271</v>
      </c>
      <c r="AU8" s="91" t="s">
        <v>272</v>
      </c>
      <c r="AV8" s="91" t="s">
        <v>273</v>
      </c>
      <c r="AW8" s="91" t="s">
        <v>274</v>
      </c>
      <c r="AX8" s="91" t="s">
        <v>275</v>
      </c>
      <c r="AY8" s="91" t="s">
        <v>276</v>
      </c>
      <c r="AZ8" s="119" t="s">
        <v>271</v>
      </c>
      <c r="BA8" s="119" t="s">
        <v>272</v>
      </c>
      <c r="BB8" s="119" t="s">
        <v>273</v>
      </c>
      <c r="BC8" s="119" t="s">
        <v>274</v>
      </c>
      <c r="BD8" s="119" t="s">
        <v>275</v>
      </c>
      <c r="BE8" s="119" t="s">
        <v>276</v>
      </c>
      <c r="BF8" s="91" t="s">
        <v>271</v>
      </c>
      <c r="BG8" s="91" t="s">
        <v>272</v>
      </c>
      <c r="BH8" s="91" t="s">
        <v>273</v>
      </c>
      <c r="BI8" s="91" t="s">
        <v>274</v>
      </c>
      <c r="BJ8" s="91" t="s">
        <v>275</v>
      </c>
      <c r="BK8" s="91" t="s">
        <v>276</v>
      </c>
      <c r="BL8" s="119" t="s">
        <v>271</v>
      </c>
      <c r="BM8" s="119" t="s">
        <v>272</v>
      </c>
      <c r="BN8" s="119" t="s">
        <v>273</v>
      </c>
      <c r="BO8" s="119" t="s">
        <v>274</v>
      </c>
      <c r="BP8" s="119" t="s">
        <v>275</v>
      </c>
      <c r="BQ8" s="119" t="s">
        <v>276</v>
      </c>
      <c r="BR8" s="91" t="s">
        <v>271</v>
      </c>
      <c r="BS8" s="125" t="s">
        <v>272</v>
      </c>
      <c r="BT8" s="91" t="s">
        <v>273</v>
      </c>
      <c r="BU8" s="91" t="s">
        <v>274</v>
      </c>
      <c r="BV8" s="91" t="s">
        <v>275</v>
      </c>
      <c r="BW8" s="91" t="s">
        <v>276</v>
      </c>
      <c r="BX8" s="119" t="s">
        <v>271</v>
      </c>
      <c r="BY8" s="119" t="s">
        <v>272</v>
      </c>
      <c r="BZ8" s="119" t="s">
        <v>273</v>
      </c>
      <c r="CA8" s="126" t="s">
        <v>274</v>
      </c>
      <c r="CB8" s="119" t="s">
        <v>275</v>
      </c>
      <c r="CC8" s="119" t="s">
        <v>276</v>
      </c>
      <c r="CD8" s="91" t="s">
        <v>271</v>
      </c>
      <c r="CE8" s="91" t="s">
        <v>272</v>
      </c>
      <c r="CF8" s="91" t="s">
        <v>273</v>
      </c>
      <c r="CG8" s="91" t="s">
        <v>274</v>
      </c>
      <c r="CH8" s="91" t="s">
        <v>275</v>
      </c>
      <c r="CI8" s="91" t="s">
        <v>276</v>
      </c>
      <c r="CJ8" s="119" t="s">
        <v>271</v>
      </c>
      <c r="CK8" s="119" t="s">
        <v>272</v>
      </c>
      <c r="CL8" s="119" t="s">
        <v>273</v>
      </c>
      <c r="CM8" s="119" t="s">
        <v>274</v>
      </c>
      <c r="CN8" s="119" t="s">
        <v>275</v>
      </c>
      <c r="CO8" s="119" t="s">
        <v>276</v>
      </c>
      <c r="CP8" s="91" t="s">
        <v>271</v>
      </c>
      <c r="CQ8" s="91" t="s">
        <v>272</v>
      </c>
      <c r="CR8" s="91" t="s">
        <v>273</v>
      </c>
      <c r="CS8" s="91" t="s">
        <v>274</v>
      </c>
      <c r="CT8" s="119" t="s">
        <v>275</v>
      </c>
      <c r="CU8" s="119" t="s">
        <v>276</v>
      </c>
      <c r="CV8" s="431"/>
      <c r="CW8" s="461"/>
      <c r="CX8" s="459"/>
      <c r="CY8" s="436"/>
      <c r="CZ8" s="442"/>
      <c r="DA8" s="427"/>
      <c r="DB8" s="427"/>
      <c r="DC8" s="427"/>
      <c r="DD8" s="427"/>
      <c r="DE8" s="427"/>
      <c r="DF8" s="427"/>
      <c r="DG8" s="427"/>
      <c r="DH8" s="427"/>
      <c r="DI8" s="427"/>
      <c r="DJ8" s="427"/>
      <c r="DK8" s="429"/>
      <c r="DL8" s="424"/>
    </row>
    <row r="9" spans="1:118" ht="173.45" customHeight="1">
      <c r="A9" s="61"/>
      <c r="B9" s="359" t="s">
        <v>277</v>
      </c>
      <c r="C9" s="359" t="s">
        <v>278</v>
      </c>
      <c r="D9" s="359" t="s">
        <v>279</v>
      </c>
      <c r="E9" s="359" t="s">
        <v>346</v>
      </c>
      <c r="F9" s="359" t="s">
        <v>281</v>
      </c>
      <c r="G9" s="359" t="s">
        <v>282</v>
      </c>
      <c r="H9" s="359" t="s">
        <v>357</v>
      </c>
      <c r="I9" s="359" t="s">
        <v>282</v>
      </c>
      <c r="J9" s="49" t="s">
        <v>392</v>
      </c>
      <c r="K9" s="351" t="s">
        <v>393</v>
      </c>
      <c r="L9" s="63">
        <v>1</v>
      </c>
      <c r="M9" s="127"/>
      <c r="N9" s="127"/>
      <c r="O9" s="127"/>
      <c r="P9" s="127"/>
      <c r="Q9" s="127"/>
      <c r="R9" s="127"/>
      <c r="S9" s="127"/>
      <c r="T9" s="127"/>
      <c r="U9" s="127">
        <v>1</v>
      </c>
      <c r="V9" s="352"/>
      <c r="W9" s="353"/>
      <c r="X9" s="354" t="s">
        <v>375</v>
      </c>
      <c r="Y9" s="355" t="s">
        <v>376</v>
      </c>
      <c r="Z9" s="356" t="s">
        <v>377</v>
      </c>
      <c r="AA9" s="357">
        <v>0.25</v>
      </c>
      <c r="AB9" s="64">
        <f>+L9</f>
        <v>1</v>
      </c>
      <c r="AC9" s="143">
        <f>IFERROR(AB9/SUM($L9:$W9)*100,0)</f>
        <v>50</v>
      </c>
      <c r="AD9" s="136"/>
      <c r="AE9" s="136">
        <f>IFERROR(AD9/SUM($L9:$W9)*100,0)</f>
        <v>0</v>
      </c>
      <c r="AF9" s="64"/>
      <c r="AG9" s="63"/>
      <c r="AH9" s="141">
        <f>+M9</f>
        <v>0</v>
      </c>
      <c r="AI9" s="142">
        <f>IFERROR(AH9/SUM($L9:$W9)*100,0)</f>
        <v>0</v>
      </c>
      <c r="AJ9" s="141"/>
      <c r="AK9" s="143">
        <f>IFERROR(AJ9/SUM($L9:$W9)*100,0)</f>
        <v>0</v>
      </c>
      <c r="AL9" s="64"/>
      <c r="AM9" s="127"/>
      <c r="AN9" s="64">
        <f>+N9</f>
        <v>0</v>
      </c>
      <c r="AO9" s="142">
        <f>IFERROR(AN9/SUM($L9:$W9)*100,0)</f>
        <v>0</v>
      </c>
      <c r="AP9" s="163"/>
      <c r="AQ9" s="143">
        <f>IFERROR(AP9/SUM($L9:$W9)*100,0)</f>
        <v>0</v>
      </c>
      <c r="AR9" s="164"/>
      <c r="AS9" s="63"/>
      <c r="AT9" s="64">
        <f>+O9</f>
        <v>0</v>
      </c>
      <c r="AU9" s="142">
        <f>IFERROR(AT9/SUM($L9:$W9)*100,0)</f>
        <v>0</v>
      </c>
      <c r="AV9" s="141"/>
      <c r="AW9" s="143">
        <f>IFERROR(AV9/SUM($L9:$W9)*100,0)</f>
        <v>0</v>
      </c>
      <c r="AX9" s="64"/>
      <c r="AY9" s="63"/>
      <c r="AZ9" s="62">
        <f>+P9</f>
        <v>0</v>
      </c>
      <c r="BA9" s="142">
        <f>IFERROR(AZ9/SUM($L9:$W9)*100,0)</f>
        <v>0</v>
      </c>
      <c r="BB9" s="163"/>
      <c r="BC9" s="143">
        <f>IFERROR(BB9/SUM($L9:$W9)*100,0)</f>
        <v>0</v>
      </c>
      <c r="BD9" s="71"/>
      <c r="BE9" s="165"/>
      <c r="BF9" s="62">
        <f>+Q9</f>
        <v>0</v>
      </c>
      <c r="BG9" s="142">
        <f>IFERROR(BF9/SUM($L9:$W9)*100,0)</f>
        <v>0</v>
      </c>
      <c r="BH9" s="163"/>
      <c r="BI9" s="143">
        <f>IFERROR(BH9/SUM($L9:$W9)*100,0)</f>
        <v>0</v>
      </c>
      <c r="BJ9" s="71"/>
      <c r="BK9" s="165"/>
      <c r="BL9" s="62">
        <f>+R9</f>
        <v>0</v>
      </c>
      <c r="BM9" s="142">
        <f>IFERROR(BL9/SUM($L9:$W9)*100,0)</f>
        <v>0</v>
      </c>
      <c r="BN9" s="141"/>
      <c r="BO9" s="143">
        <f>IFERROR(BN9/SUM($L9:$W9)*100,0)</f>
        <v>0</v>
      </c>
      <c r="BP9" s="63"/>
      <c r="BQ9" s="63"/>
      <c r="BR9" s="63">
        <f>+S9</f>
        <v>0</v>
      </c>
      <c r="BS9" s="142">
        <f>IFERROR(BR9/SUM($L9:$W9)*100,0)</f>
        <v>0</v>
      </c>
      <c r="BT9" s="163"/>
      <c r="BU9" s="143">
        <f>IFERROR(BT9/SUM($L9:$W9)*100,0)</f>
        <v>0</v>
      </c>
      <c r="BV9" s="63"/>
      <c r="BW9" s="63"/>
      <c r="BX9" s="63">
        <f>+T9</f>
        <v>0</v>
      </c>
      <c r="BY9" s="142">
        <f>IFERROR(BX9/SUM($L9:$W9)*100,0)</f>
        <v>0</v>
      </c>
      <c r="BZ9" s="163"/>
      <c r="CA9" s="143">
        <f>IFERROR(BZ9/SUM($L9:$W9)*100,0)</f>
        <v>0</v>
      </c>
      <c r="CB9" s="165"/>
      <c r="CC9" s="165"/>
      <c r="CD9" s="63">
        <f>+U9</f>
        <v>1</v>
      </c>
      <c r="CE9" s="142">
        <f>IFERROR(CD9/SUM($L9:$W9)*100,0)</f>
        <v>50</v>
      </c>
      <c r="CF9" s="163"/>
      <c r="CG9" s="143">
        <f>IFERROR(CF9/SUM($L9:$W9)*100,0)</f>
        <v>0</v>
      </c>
      <c r="CH9" s="165"/>
      <c r="CI9" s="165"/>
      <c r="CJ9" s="142">
        <f>+V9</f>
        <v>0</v>
      </c>
      <c r="CK9" s="142">
        <f>IFERROR(CJ9/SUM($L9:$W9)*100,0)</f>
        <v>0</v>
      </c>
      <c r="CL9" s="141"/>
      <c r="CM9" s="143">
        <f>IFERROR(CL9/SUM($L9:$W9)*100,0)</f>
        <v>0</v>
      </c>
      <c r="CN9" s="63"/>
      <c r="CO9" s="63"/>
      <c r="CP9" s="63">
        <f>+W9</f>
        <v>0</v>
      </c>
      <c r="CQ9" s="142">
        <f>IFERROR(CP9/SUM($L9:$W9)*100,0)</f>
        <v>0</v>
      </c>
      <c r="CR9" s="141"/>
      <c r="CS9" s="143">
        <f>IFERROR(CR9/SUM($L9:$W9)*100,0)</f>
        <v>0</v>
      </c>
      <c r="CT9" s="63"/>
      <c r="CU9" s="63"/>
      <c r="CV9" s="63">
        <f t="shared" ref="CV9:CW13" si="0">SUM(CR9,CL9,CF9,BZ9,BT9,BN9,BH9,BB9,AV9,AP9,AJ9,AD9)</f>
        <v>0</v>
      </c>
      <c r="CW9" s="122">
        <f>SUM(CS9,CM9,CG9,CA9,BU9,BO9,BI9,BC9,AW9,AQ9,AK9,AE9)/100</f>
        <v>0</v>
      </c>
      <c r="CX9" s="92"/>
      <c r="CY9" s="155"/>
      <c r="CZ9" s="129"/>
      <c r="DA9" s="129"/>
      <c r="DB9" s="129"/>
      <c r="DC9" s="129"/>
      <c r="DD9" s="129"/>
      <c r="DE9" s="129"/>
      <c r="DF9" s="129"/>
      <c r="DG9" s="129"/>
      <c r="DH9" s="69"/>
      <c r="DI9" s="69"/>
      <c r="DJ9" s="65"/>
      <c r="DK9" s="65"/>
      <c r="DL9" s="177"/>
    </row>
    <row r="10" spans="1:118" ht="147" customHeight="1">
      <c r="A10" s="61"/>
      <c r="B10" s="359" t="s">
        <v>277</v>
      </c>
      <c r="C10" s="359" t="s">
        <v>278</v>
      </c>
      <c r="D10" s="359" t="s">
        <v>279</v>
      </c>
      <c r="E10" s="359" t="s">
        <v>346</v>
      </c>
      <c r="F10" s="359" t="s">
        <v>281</v>
      </c>
      <c r="G10" s="359" t="s">
        <v>282</v>
      </c>
      <c r="H10" s="359" t="s">
        <v>357</v>
      </c>
      <c r="I10" s="359" t="s">
        <v>282</v>
      </c>
      <c r="J10" s="49" t="s">
        <v>394</v>
      </c>
      <c r="K10" s="351" t="s">
        <v>395</v>
      </c>
      <c r="L10" s="127">
        <v>1</v>
      </c>
      <c r="M10" s="127">
        <v>1</v>
      </c>
      <c r="N10" s="127">
        <v>1</v>
      </c>
      <c r="O10" s="127">
        <v>1</v>
      </c>
      <c r="P10" s="127">
        <v>1</v>
      </c>
      <c r="Q10" s="127">
        <v>1</v>
      </c>
      <c r="R10" s="127">
        <v>1</v>
      </c>
      <c r="S10" s="127">
        <v>1</v>
      </c>
      <c r="T10" s="127">
        <v>1</v>
      </c>
      <c r="U10" s="127">
        <v>1</v>
      </c>
      <c r="V10" s="127">
        <v>1</v>
      </c>
      <c r="W10" s="127">
        <v>1</v>
      </c>
      <c r="X10" s="354" t="s">
        <v>375</v>
      </c>
      <c r="Y10" s="358" t="s">
        <v>380</v>
      </c>
      <c r="Z10" s="356" t="s">
        <v>381</v>
      </c>
      <c r="AA10" s="357">
        <v>0.25</v>
      </c>
      <c r="AB10" s="64">
        <f>+L10</f>
        <v>1</v>
      </c>
      <c r="AC10" s="143">
        <f t="shared" ref="AC10:AC12" si="1">IFERROR(AB10/SUM($L10:$W10)*100,0)</f>
        <v>8.3333333333333321</v>
      </c>
      <c r="AD10" s="64"/>
      <c r="AE10" s="29">
        <f>IFERROR(AD10/#REF!,0)</f>
        <v>0</v>
      </c>
      <c r="AF10" s="64"/>
      <c r="AG10" s="63"/>
      <c r="AH10" s="141">
        <f>+M10</f>
        <v>1</v>
      </c>
      <c r="AI10" s="142">
        <f t="shared" ref="AI10:AI12" si="2">IFERROR(AH10/SUM($L10:$W10)*100,0)</f>
        <v>8.3333333333333321</v>
      </c>
      <c r="AJ10" s="141"/>
      <c r="AK10" s="143">
        <f t="shared" ref="AK10:AK12" si="3">IFERROR(AJ10/SUM($L10:$W10)*100,0)</f>
        <v>0</v>
      </c>
      <c r="AL10" s="64"/>
      <c r="AM10" s="127"/>
      <c r="AN10" s="64">
        <f>+N10</f>
        <v>1</v>
      </c>
      <c r="AO10" s="142">
        <f t="shared" ref="AO10:AO12" si="4">IFERROR(AN10/SUM($L10:$W10)*100,0)</f>
        <v>8.3333333333333321</v>
      </c>
      <c r="AP10" s="163"/>
      <c r="AQ10" s="143">
        <f t="shared" ref="AQ10:AQ12" si="5">IFERROR(AP10/SUM($L10:$W10)*100,0)</f>
        <v>0</v>
      </c>
      <c r="AR10" s="164"/>
      <c r="AS10" s="63"/>
      <c r="AT10" s="64">
        <f>+O10</f>
        <v>1</v>
      </c>
      <c r="AU10" s="142">
        <f t="shared" ref="AU10:AU12" si="6">IFERROR(AT10/SUM($L10:$W10)*100,0)</f>
        <v>8.3333333333333321</v>
      </c>
      <c r="AV10" s="141"/>
      <c r="AW10" s="143">
        <f t="shared" ref="AW10:AW11" si="7">IFERROR(AV10/SUM($L10:$W10)*100,0)</f>
        <v>0</v>
      </c>
      <c r="AX10" s="64"/>
      <c r="AY10" s="63"/>
      <c r="AZ10" s="62">
        <f>+P10</f>
        <v>1</v>
      </c>
      <c r="BA10" s="142">
        <f t="shared" ref="BA10:BA12" si="8">IFERROR(AZ10/SUM($L10:$W10)*100,0)</f>
        <v>8.3333333333333321</v>
      </c>
      <c r="BB10" s="163"/>
      <c r="BC10" s="143">
        <f t="shared" ref="BC10:BC12" si="9">IFERROR(BB10/SUM($L10:$W10)*100,0)</f>
        <v>0</v>
      </c>
      <c r="BD10" s="171"/>
      <c r="BE10" s="169"/>
      <c r="BF10" s="62">
        <f>+Q10</f>
        <v>1</v>
      </c>
      <c r="BG10" s="142">
        <f t="shared" ref="BG10:BG11" si="10">IFERROR(BF10/SUM($L10:$W10)*100,0)</f>
        <v>8.3333333333333321</v>
      </c>
      <c r="BH10" s="163"/>
      <c r="BI10" s="143">
        <f t="shared" ref="BI10:BI11" si="11">IFERROR(BH10/SUM($L10:$W10)*100,0)</f>
        <v>0</v>
      </c>
      <c r="BJ10" s="71"/>
      <c r="BK10" s="165"/>
      <c r="BL10" s="62">
        <f>+R10</f>
        <v>1</v>
      </c>
      <c r="BM10" s="142">
        <f t="shared" ref="BM10:BM12" si="12">IFERROR(BL10/SUM($L10:$W10)*100,0)</f>
        <v>8.3333333333333321</v>
      </c>
      <c r="BN10" s="141"/>
      <c r="BO10" s="143">
        <f>IFERROR(BN10/SUM($L10:$W10)*100,0)</f>
        <v>0</v>
      </c>
      <c r="BP10" s="127"/>
      <c r="BQ10" s="127"/>
      <c r="BR10" s="63">
        <f>+S10</f>
        <v>1</v>
      </c>
      <c r="BS10" s="142">
        <f t="shared" ref="BS10:BS12" si="13">IFERROR(BR10/SUM($L10:$W10)*100,0)</f>
        <v>8.3333333333333321</v>
      </c>
      <c r="BT10" s="163"/>
      <c r="BU10" s="143">
        <f t="shared" ref="BU10:BU12" si="14">IFERROR(BT10/SUM($L10:$W10)*100,0)</f>
        <v>0</v>
      </c>
      <c r="BV10" s="133"/>
      <c r="BW10" s="133"/>
      <c r="BX10" s="63">
        <f>+T10</f>
        <v>1</v>
      </c>
      <c r="BY10" s="142">
        <f t="shared" ref="BY10:BY12" si="15">IFERROR(BX10/SUM($L10:$W10)*100,0)</f>
        <v>8.3333333333333321</v>
      </c>
      <c r="BZ10" s="163"/>
      <c r="CA10" s="142">
        <f>IFERROR(BZ10/#REF!,0)</f>
        <v>0</v>
      </c>
      <c r="CB10" s="165"/>
      <c r="CC10" s="165"/>
      <c r="CD10" s="63">
        <f>+U10</f>
        <v>1</v>
      </c>
      <c r="CE10" s="142">
        <f t="shared" ref="CE10:CE12" si="16">IFERROR(CD10/SUM($L10:$W10)*100,0)</f>
        <v>8.3333333333333321</v>
      </c>
      <c r="CF10" s="163"/>
      <c r="CG10" s="143">
        <f>IFERROR(CF10/SUM($L10:$W10)*100,0)</f>
        <v>0</v>
      </c>
      <c r="CH10" s="127"/>
      <c r="CI10" s="127"/>
      <c r="CJ10" s="142">
        <f>+V10</f>
        <v>1</v>
      </c>
      <c r="CK10" s="142">
        <f>IFERROR(CJ10/SUM($L10:$W10)*100,0)</f>
        <v>8.3333333333333321</v>
      </c>
      <c r="CL10" s="141"/>
      <c r="CM10" s="142">
        <f>IFERROR(CL10/#REF!,0)</f>
        <v>0</v>
      </c>
      <c r="CN10" s="63"/>
      <c r="CO10" s="63"/>
      <c r="CP10" s="63">
        <f>+W10</f>
        <v>1</v>
      </c>
      <c r="CQ10" s="142">
        <f t="shared" ref="CQ10:CQ12" si="17">IFERROR(CP10/SUM($L10:$W10)*100,0)</f>
        <v>8.3333333333333321</v>
      </c>
      <c r="CR10" s="141"/>
      <c r="CS10" s="142">
        <f>IFERROR(CR10/#REF!,0)</f>
        <v>0</v>
      </c>
      <c r="CT10" s="63"/>
      <c r="CU10" s="63"/>
      <c r="CV10" s="63">
        <f t="shared" si="0"/>
        <v>0</v>
      </c>
      <c r="CW10" s="122">
        <f t="shared" ref="CW10:CW12" si="18">SUM(CS10,CM10,CG10,CA10,BU10,BO10,BI10,BC10,AW10,AQ10,AK10,AE10)/100</f>
        <v>0</v>
      </c>
      <c r="CX10" s="30"/>
      <c r="CY10" s="155"/>
      <c r="CZ10" s="129"/>
      <c r="DA10" s="129"/>
      <c r="DB10" s="129"/>
      <c r="DC10" s="129"/>
      <c r="DD10" s="129"/>
      <c r="DE10" s="129"/>
      <c r="DF10" s="152"/>
      <c r="DG10" s="152"/>
      <c r="DH10" s="69"/>
      <c r="DI10" s="69"/>
      <c r="DJ10" s="65"/>
      <c r="DK10" s="65"/>
      <c r="DL10" s="177"/>
    </row>
    <row r="11" spans="1:118" ht="144.75" customHeight="1">
      <c r="A11" s="61"/>
      <c r="B11" s="359" t="s">
        <v>277</v>
      </c>
      <c r="C11" s="359" t="s">
        <v>278</v>
      </c>
      <c r="D11" s="359" t="s">
        <v>279</v>
      </c>
      <c r="E11" s="359" t="s">
        <v>346</v>
      </c>
      <c r="F11" s="359" t="s">
        <v>281</v>
      </c>
      <c r="G11" s="359" t="s">
        <v>282</v>
      </c>
      <c r="H11" s="359" t="s">
        <v>357</v>
      </c>
      <c r="I11" s="359" t="s">
        <v>282</v>
      </c>
      <c r="J11" s="359" t="s">
        <v>396</v>
      </c>
      <c r="K11" s="359" t="s">
        <v>397</v>
      </c>
      <c r="L11" s="133"/>
      <c r="M11" s="133"/>
      <c r="N11" s="133"/>
      <c r="O11" s="133"/>
      <c r="P11" s="133"/>
      <c r="Q11" s="133">
        <v>1</v>
      </c>
      <c r="R11" s="133"/>
      <c r="S11" s="133"/>
      <c r="T11" s="133"/>
      <c r="U11" s="133"/>
      <c r="V11" s="133"/>
      <c r="W11" s="133">
        <v>1</v>
      </c>
      <c r="X11" s="354" t="s">
        <v>375</v>
      </c>
      <c r="Y11" s="355" t="s">
        <v>398</v>
      </c>
      <c r="Z11" s="356" t="s">
        <v>399</v>
      </c>
      <c r="AA11" s="357">
        <v>0.25</v>
      </c>
      <c r="AB11" s="64">
        <f>+L11</f>
        <v>0</v>
      </c>
      <c r="AC11" s="143">
        <f t="shared" si="1"/>
        <v>0</v>
      </c>
      <c r="AD11" s="64"/>
      <c r="AE11" s="29">
        <f>IFERROR(AD11/#REF!,0)</f>
        <v>0</v>
      </c>
      <c r="AF11" s="64"/>
      <c r="AG11" s="63"/>
      <c r="AH11" s="141">
        <f>+M11</f>
        <v>0</v>
      </c>
      <c r="AI11" s="142">
        <f t="shared" si="2"/>
        <v>0</v>
      </c>
      <c r="AJ11" s="141"/>
      <c r="AK11" s="143">
        <f t="shared" si="3"/>
        <v>0</v>
      </c>
      <c r="AL11" s="64"/>
      <c r="AM11" s="63"/>
      <c r="AN11" s="64">
        <f>+N11</f>
        <v>0</v>
      </c>
      <c r="AO11" s="142">
        <f t="shared" si="4"/>
        <v>0</v>
      </c>
      <c r="AP11" s="163"/>
      <c r="AQ11" s="143">
        <f t="shared" si="5"/>
        <v>0</v>
      </c>
      <c r="AR11" s="164"/>
      <c r="AS11" s="63"/>
      <c r="AT11" s="64">
        <f>+O11</f>
        <v>0</v>
      </c>
      <c r="AU11" s="142">
        <f t="shared" si="6"/>
        <v>0</v>
      </c>
      <c r="AV11" s="141"/>
      <c r="AW11" s="143">
        <f t="shared" si="7"/>
        <v>0</v>
      </c>
      <c r="AX11" s="64"/>
      <c r="AY11" s="63"/>
      <c r="AZ11" s="62">
        <f>+P11</f>
        <v>0</v>
      </c>
      <c r="BA11" s="142">
        <f t="shared" si="8"/>
        <v>0</v>
      </c>
      <c r="BB11" s="163"/>
      <c r="BC11" s="143">
        <f t="shared" si="9"/>
        <v>0</v>
      </c>
      <c r="BD11" s="71"/>
      <c r="BE11" s="165"/>
      <c r="BF11" s="62">
        <f>+Q11</f>
        <v>1</v>
      </c>
      <c r="BG11" s="142">
        <f t="shared" si="10"/>
        <v>50</v>
      </c>
      <c r="BH11" s="163"/>
      <c r="BI11" s="143">
        <f t="shared" si="11"/>
        <v>0</v>
      </c>
      <c r="BJ11" s="71"/>
      <c r="BK11" s="165"/>
      <c r="BL11" s="62">
        <f>+R11</f>
        <v>0</v>
      </c>
      <c r="BM11" s="142">
        <f t="shared" si="12"/>
        <v>0</v>
      </c>
      <c r="BN11" s="141"/>
      <c r="BO11" s="143">
        <f t="shared" ref="BO11:BO12" si="19">IFERROR(BN11/SUM($L11:$W11)*100,0)</f>
        <v>0</v>
      </c>
      <c r="BP11" s="63"/>
      <c r="BQ11" s="63"/>
      <c r="BR11" s="63">
        <f>+S11</f>
        <v>0</v>
      </c>
      <c r="BS11" s="142">
        <f t="shared" si="13"/>
        <v>0</v>
      </c>
      <c r="BT11" s="163"/>
      <c r="BU11" s="143">
        <f t="shared" si="14"/>
        <v>0</v>
      </c>
      <c r="BV11" s="127"/>
      <c r="BW11" s="127"/>
      <c r="BX11" s="63">
        <f>+T11</f>
        <v>0</v>
      </c>
      <c r="BY11" s="142">
        <f t="shared" si="15"/>
        <v>0</v>
      </c>
      <c r="BZ11" s="163"/>
      <c r="CA11" s="142">
        <f>IFERROR(BZ11/#REF!,0)</f>
        <v>0</v>
      </c>
      <c r="CB11" s="169"/>
      <c r="CC11" s="165"/>
      <c r="CD11" s="63">
        <f>+U11</f>
        <v>0</v>
      </c>
      <c r="CE11" s="142">
        <f t="shared" si="16"/>
        <v>0</v>
      </c>
      <c r="CF11" s="207"/>
      <c r="CG11" s="170">
        <f>IFERROR(CF11/SUM($L11:$W11)*100,0)</f>
        <v>0</v>
      </c>
      <c r="CH11" s="171"/>
      <c r="CI11" s="171"/>
      <c r="CJ11" s="142">
        <f>+V11</f>
        <v>0</v>
      </c>
      <c r="CK11" s="142">
        <f>IFERROR(CJ11/SUM($L11:$W11)*100,0)</f>
        <v>0</v>
      </c>
      <c r="CL11" s="141"/>
      <c r="CM11" s="142">
        <f>IFERROR(CL11/#REF!,0)</f>
        <v>0</v>
      </c>
      <c r="CN11" s="63"/>
      <c r="CO11" s="63"/>
      <c r="CP11" s="63">
        <f>+W11</f>
        <v>1</v>
      </c>
      <c r="CQ11" s="142">
        <f t="shared" si="17"/>
        <v>50</v>
      </c>
      <c r="CR11" s="141"/>
      <c r="CS11" s="142">
        <f>IFERROR(CR11/#REF!,0)</f>
        <v>0</v>
      </c>
      <c r="CT11" s="63"/>
      <c r="CU11" s="63"/>
      <c r="CV11" s="63">
        <f t="shared" si="0"/>
        <v>0</v>
      </c>
      <c r="CW11" s="122">
        <f t="shared" si="18"/>
        <v>0</v>
      </c>
      <c r="CX11" s="30"/>
      <c r="CY11" s="155"/>
      <c r="CZ11" s="129"/>
      <c r="DA11" s="129"/>
      <c r="DB11" s="129"/>
      <c r="DC11" s="129"/>
      <c r="DD11" s="129"/>
      <c r="DE11" s="129"/>
      <c r="DF11" s="129"/>
      <c r="DG11" s="69"/>
      <c r="DH11" s="69"/>
      <c r="DI11" s="177"/>
      <c r="DJ11" s="65"/>
      <c r="DK11" s="65"/>
      <c r="DL11" s="177"/>
    </row>
    <row r="12" spans="1:118" ht="101.45" thickBot="1">
      <c r="A12" s="61"/>
      <c r="B12" s="359" t="s">
        <v>277</v>
      </c>
      <c r="C12" s="359" t="s">
        <v>278</v>
      </c>
      <c r="D12" s="359" t="s">
        <v>279</v>
      </c>
      <c r="E12" s="359" t="s">
        <v>346</v>
      </c>
      <c r="F12" s="359" t="s">
        <v>281</v>
      </c>
      <c r="G12" s="359" t="s">
        <v>282</v>
      </c>
      <c r="H12" s="359" t="s">
        <v>357</v>
      </c>
      <c r="I12" s="359" t="s">
        <v>282</v>
      </c>
      <c r="J12" s="49" t="s">
        <v>386</v>
      </c>
      <c r="K12" s="351" t="s">
        <v>400</v>
      </c>
      <c r="L12" s="65"/>
      <c r="M12" s="127"/>
      <c r="N12" s="127"/>
      <c r="O12" s="127">
        <v>1</v>
      </c>
      <c r="P12" s="127"/>
      <c r="Q12" s="127"/>
      <c r="R12" s="127">
        <v>1</v>
      </c>
      <c r="S12" s="127"/>
      <c r="T12" s="127"/>
      <c r="U12" s="127">
        <v>1</v>
      </c>
      <c r="V12" s="352"/>
      <c r="W12" s="353"/>
      <c r="X12" s="354" t="s">
        <v>375</v>
      </c>
      <c r="Y12" s="358" t="s">
        <v>388</v>
      </c>
      <c r="Z12" s="356" t="s">
        <v>389</v>
      </c>
      <c r="AA12" s="357">
        <v>0.25</v>
      </c>
      <c r="AB12" s="64">
        <f>+L12</f>
        <v>0</v>
      </c>
      <c r="AC12" s="143">
        <f t="shared" si="1"/>
        <v>0</v>
      </c>
      <c r="AD12" s="64"/>
      <c r="AE12" s="29">
        <f>IFERROR(AD12/#REF!,0)</f>
        <v>0</v>
      </c>
      <c r="AF12" s="64"/>
      <c r="AG12" s="63"/>
      <c r="AH12" s="141">
        <f>+M12</f>
        <v>0</v>
      </c>
      <c r="AI12" s="142">
        <f t="shared" si="2"/>
        <v>0</v>
      </c>
      <c r="AJ12" s="141"/>
      <c r="AK12" s="143">
        <f t="shared" si="3"/>
        <v>0</v>
      </c>
      <c r="AL12" s="64"/>
      <c r="AM12" s="127"/>
      <c r="AN12" s="64">
        <f>+N12</f>
        <v>0</v>
      </c>
      <c r="AO12" s="142">
        <f t="shared" si="4"/>
        <v>0</v>
      </c>
      <c r="AP12" s="168"/>
      <c r="AQ12" s="143">
        <f t="shared" si="5"/>
        <v>0</v>
      </c>
      <c r="AR12" s="164"/>
      <c r="AS12" s="63"/>
      <c r="AT12" s="64">
        <f>+O12</f>
        <v>1</v>
      </c>
      <c r="AU12" s="142">
        <f t="shared" si="6"/>
        <v>33.333333333333329</v>
      </c>
      <c r="AV12" s="141"/>
      <c r="AW12" s="143">
        <f>IFERROR(AV12/SUM($L12:$W12)*100,0)</f>
        <v>0</v>
      </c>
      <c r="AX12" s="64"/>
      <c r="AY12" s="127"/>
      <c r="AZ12" s="62">
        <f>+P12</f>
        <v>0</v>
      </c>
      <c r="BA12" s="142">
        <f t="shared" si="8"/>
        <v>0</v>
      </c>
      <c r="BB12" s="163">
        <v>1</v>
      </c>
      <c r="BC12" s="143">
        <f t="shared" si="9"/>
        <v>33.333333333333329</v>
      </c>
      <c r="BD12" s="171"/>
      <c r="BE12" s="169"/>
      <c r="BF12" s="62">
        <f>+Q12</f>
        <v>0</v>
      </c>
      <c r="BG12" s="142">
        <f>IFERROR(BF12/SUM($L12:$W12)*100,0)</f>
        <v>0</v>
      </c>
      <c r="BH12" s="163"/>
      <c r="BI12" s="143">
        <f>IFERROR(BH12/SUM($L12:$W12)*100,0)</f>
        <v>0</v>
      </c>
      <c r="BJ12" s="171"/>
      <c r="BK12" s="169"/>
      <c r="BL12" s="62">
        <f>+R12</f>
        <v>1</v>
      </c>
      <c r="BM12" s="142">
        <f t="shared" si="12"/>
        <v>33.333333333333329</v>
      </c>
      <c r="BN12" s="163"/>
      <c r="BO12" s="143">
        <f t="shared" si="19"/>
        <v>0</v>
      </c>
      <c r="BP12" s="169"/>
      <c r="BQ12" s="169"/>
      <c r="BR12" s="63">
        <f>+S12</f>
        <v>0</v>
      </c>
      <c r="BS12" s="142">
        <f t="shared" si="13"/>
        <v>0</v>
      </c>
      <c r="BT12" s="163"/>
      <c r="BU12" s="143">
        <f t="shared" si="14"/>
        <v>0</v>
      </c>
      <c r="BV12" s="127"/>
      <c r="BW12" s="127"/>
      <c r="BX12" s="63">
        <f>+T12</f>
        <v>0</v>
      </c>
      <c r="BY12" s="142">
        <f t="shared" si="15"/>
        <v>0</v>
      </c>
      <c r="BZ12" s="163"/>
      <c r="CA12" s="143">
        <f t="shared" ref="CA12" si="20">IFERROR(BZ12/SUM($L12:$W12)*100,0)</f>
        <v>0</v>
      </c>
      <c r="CB12" s="127"/>
      <c r="CC12" s="127"/>
      <c r="CD12" s="63">
        <f>+U12</f>
        <v>1</v>
      </c>
      <c r="CE12" s="142">
        <f t="shared" si="16"/>
        <v>33.333333333333329</v>
      </c>
      <c r="CF12" s="163"/>
      <c r="CG12" s="170">
        <f>IFERROR(CF12/SUM($L12:$W12)*100,0)</f>
        <v>0</v>
      </c>
      <c r="CH12" s="127"/>
      <c r="CI12" s="127"/>
      <c r="CJ12" s="142">
        <f>+V12</f>
        <v>0</v>
      </c>
      <c r="CK12" s="142">
        <f>IFERROR(CJ12/SUM($L12:$W12)*100,0)</f>
        <v>0</v>
      </c>
      <c r="CL12" s="141"/>
      <c r="CM12" s="142">
        <f>IFERROR(CL12/#REF!,0)</f>
        <v>0</v>
      </c>
      <c r="CN12" s="63"/>
      <c r="CO12" s="63"/>
      <c r="CP12" s="63">
        <f>+W12</f>
        <v>0</v>
      </c>
      <c r="CQ12" s="142">
        <f t="shared" si="17"/>
        <v>0</v>
      </c>
      <c r="CR12" s="141"/>
      <c r="CS12" s="142">
        <f>IFERROR(CR12/#REF!,0)</f>
        <v>0</v>
      </c>
      <c r="CT12" s="63"/>
      <c r="CU12" s="63"/>
      <c r="CV12" s="63">
        <f t="shared" si="0"/>
        <v>1</v>
      </c>
      <c r="CW12" s="122">
        <f t="shared" si="18"/>
        <v>0.33333333333333326</v>
      </c>
      <c r="CX12" s="30"/>
      <c r="CY12" s="155"/>
      <c r="CZ12" s="129"/>
      <c r="DA12" s="129"/>
      <c r="DB12" s="69"/>
      <c r="DC12" s="69"/>
      <c r="DD12" s="69"/>
      <c r="DE12" s="129"/>
      <c r="DF12" s="69"/>
      <c r="DG12" s="69"/>
      <c r="DH12" s="69"/>
      <c r="DI12" s="69"/>
      <c r="DJ12" s="65"/>
      <c r="DK12" s="65"/>
      <c r="DL12" s="177"/>
    </row>
    <row r="13" spans="1:118" s="172" customFormat="1" ht="18" thickBot="1">
      <c r="C13" s="134"/>
      <c r="D13" s="180"/>
      <c r="E13" s="180"/>
      <c r="F13" s="180"/>
      <c r="G13" s="180"/>
      <c r="H13" s="181"/>
      <c r="I13" s="89"/>
      <c r="J13" s="186" t="s">
        <v>300</v>
      </c>
      <c r="K13" s="187"/>
      <c r="L13" s="89">
        <f>SUM(L9:L12)</f>
        <v>2</v>
      </c>
      <c r="M13" s="89">
        <f t="shared" ref="M13:W13" si="21">SUM(M9:M12)</f>
        <v>1</v>
      </c>
      <c r="N13" s="89">
        <f t="shared" si="21"/>
        <v>1</v>
      </c>
      <c r="O13" s="89">
        <f t="shared" si="21"/>
        <v>2</v>
      </c>
      <c r="P13" s="89">
        <f t="shared" si="21"/>
        <v>1</v>
      </c>
      <c r="Q13" s="89">
        <f t="shared" si="21"/>
        <v>2</v>
      </c>
      <c r="R13" s="89">
        <f t="shared" si="21"/>
        <v>2</v>
      </c>
      <c r="S13" s="89">
        <f t="shared" si="21"/>
        <v>1</v>
      </c>
      <c r="T13" s="89">
        <f t="shared" si="21"/>
        <v>1</v>
      </c>
      <c r="U13" s="89">
        <f t="shared" si="21"/>
        <v>3</v>
      </c>
      <c r="V13" s="89">
        <f t="shared" si="21"/>
        <v>1</v>
      </c>
      <c r="W13" s="89">
        <f t="shared" si="21"/>
        <v>2</v>
      </c>
      <c r="X13" s="89"/>
      <c r="Y13" s="89"/>
      <c r="Z13" s="62" t="s">
        <v>240</v>
      </c>
      <c r="AA13" s="128">
        <f>SUM(AA9:AA12)</f>
        <v>1</v>
      </c>
      <c r="AB13" s="62">
        <f>SUM(AB9:AB12)</f>
        <v>2</v>
      </c>
      <c r="AC13" s="159">
        <f>IFERROR(AB13/SUM($N13:$X13),0)</f>
        <v>0.125</v>
      </c>
      <c r="AD13" s="62">
        <f>SUM(AD9:AD12)</f>
        <v>0</v>
      </c>
      <c r="AE13" s="139">
        <f>IFERROR(AD13/SUM($N13:$X13),0)</f>
        <v>0</v>
      </c>
      <c r="AF13" s="62"/>
      <c r="AG13" s="62"/>
      <c r="AH13" s="62">
        <f>SUM(AH9:AH12)</f>
        <v>1</v>
      </c>
      <c r="AI13" s="159">
        <f>IFERROR(AH13/SUM($N13:$X13),0)</f>
        <v>6.25E-2</v>
      </c>
      <c r="AJ13" s="62">
        <f>SUM(AJ9:AJ12)</f>
        <v>0</v>
      </c>
      <c r="AK13" s="139">
        <f>IFERROR(AJ13/SUM($N13:$X13),0)</f>
        <v>0</v>
      </c>
      <c r="AL13" s="29"/>
      <c r="AM13" s="62"/>
      <c r="AN13" s="62">
        <f>SUM(AN9:AN12)</f>
        <v>1</v>
      </c>
      <c r="AO13" s="159">
        <f>IFERROR(AN13/SUM($N13:$X13),0)</f>
        <v>6.25E-2</v>
      </c>
      <c r="AP13" s="62">
        <f>SUM(AP9:AP12)</f>
        <v>0</v>
      </c>
      <c r="AQ13" s="139">
        <f>IFERROR(AP13/SUM($N13:$X13),0)</f>
        <v>0</v>
      </c>
      <c r="AR13" s="62"/>
      <c r="AS13" s="62"/>
      <c r="AT13" s="62">
        <f>SUM(AT9:AT12)</f>
        <v>2</v>
      </c>
      <c r="AU13" s="159">
        <f>IFERROR(AT13/SUM($N13:$X13),0)</f>
        <v>0.125</v>
      </c>
      <c r="AV13" s="62">
        <f>SUM(AV9:AV12)</f>
        <v>0</v>
      </c>
      <c r="AW13" s="139">
        <f>IFERROR(AV13/SUM($N13:$X13),0)</f>
        <v>0</v>
      </c>
      <c r="AX13" s="62"/>
      <c r="AY13" s="62"/>
      <c r="AZ13" s="62">
        <f>SUM(AZ9:AZ12)</f>
        <v>1</v>
      </c>
      <c r="BA13" s="159">
        <f>IFERROR(AZ13/SUM($N13:$X13),0)</f>
        <v>6.25E-2</v>
      </c>
      <c r="BB13" s="62">
        <f>SUM(BB9:BB12)</f>
        <v>1</v>
      </c>
      <c r="BC13" s="139">
        <f>IFERROR(BB13/SUM($N13:$X13),0)</f>
        <v>6.25E-2</v>
      </c>
      <c r="BD13" s="62"/>
      <c r="BE13" s="62"/>
      <c r="BF13" s="62">
        <f>SUM(BF9:BF12)</f>
        <v>2</v>
      </c>
      <c r="BG13" s="159">
        <f>IFERROR(BF13/SUM($N13:$X13),0)</f>
        <v>0.125</v>
      </c>
      <c r="BH13" s="62">
        <f>SUM(BH9:BH12)</f>
        <v>0</v>
      </c>
      <c r="BI13" s="139">
        <f>IFERROR(BH13/SUM($N13:$X13),0)</f>
        <v>0</v>
      </c>
      <c r="BJ13" s="62"/>
      <c r="BK13" s="62"/>
      <c r="BL13" s="62">
        <f>SUM(BL9:BL12)</f>
        <v>2</v>
      </c>
      <c r="BM13" s="159">
        <f>IFERROR(BL13/SUM($N13:$X13),0)</f>
        <v>0.125</v>
      </c>
      <c r="BN13" s="62">
        <f>SUM(BN9:BN12)</f>
        <v>0</v>
      </c>
      <c r="BO13" s="139">
        <f>IFERROR(BN13/SUM($N13:$X13),0)</f>
        <v>0</v>
      </c>
      <c r="BP13" s="62"/>
      <c r="BQ13" s="62"/>
      <c r="BR13" s="62">
        <f>SUM(BR9:BR12)</f>
        <v>1</v>
      </c>
      <c r="BS13" s="159">
        <f>IFERROR(BR13/SUM($N13:$X13),0)</f>
        <v>6.25E-2</v>
      </c>
      <c r="BT13" s="62">
        <f>SUM(BT9:BT12)</f>
        <v>0</v>
      </c>
      <c r="BU13" s="139">
        <f>IFERROR(BT13/SUM($N13:$X13),0)</f>
        <v>0</v>
      </c>
      <c r="BV13" s="62"/>
      <c r="BW13" s="62"/>
      <c r="BX13" s="62">
        <f>SUM(BX9:BX12)</f>
        <v>1</v>
      </c>
      <c r="BY13" s="159">
        <f>IFERROR(BX13/SUM($N13:$X13),0)</f>
        <v>6.25E-2</v>
      </c>
      <c r="BZ13" s="62">
        <f>SUM(BZ9:BZ12)</f>
        <v>0</v>
      </c>
      <c r="CA13" s="139">
        <f>IFERROR(BZ13/SUM($N13:$X13),0)</f>
        <v>0</v>
      </c>
      <c r="CB13" s="62"/>
      <c r="CC13" s="62"/>
      <c r="CD13" s="62">
        <f>SUM(CD9:CD12)</f>
        <v>3</v>
      </c>
      <c r="CE13" s="159">
        <f>IFERROR(CD13/SUM($N13:$X13),0)</f>
        <v>0.1875</v>
      </c>
      <c r="CF13" s="62">
        <f>SUM(CF9:CF12)</f>
        <v>0</v>
      </c>
      <c r="CG13" s="139">
        <f>IFERROR(CF13/SUM($N13:$X13),0)</f>
        <v>0</v>
      </c>
      <c r="CH13" s="62"/>
      <c r="CI13" s="62"/>
      <c r="CJ13" s="62">
        <f>SUM(CJ9:CJ12)</f>
        <v>1</v>
      </c>
      <c r="CK13" s="159">
        <f>IFERROR(CJ13/SUM($N13:$X13),0)</f>
        <v>6.25E-2</v>
      </c>
      <c r="CL13" s="62">
        <f>SUM(CL9:CL12)</f>
        <v>0</v>
      </c>
      <c r="CM13" s="139">
        <f>IFERROR(CL13/SUM($N13:$X13),0)</f>
        <v>0</v>
      </c>
      <c r="CN13" s="62"/>
      <c r="CO13" s="62"/>
      <c r="CP13" s="62">
        <f>SUM(CP9:CP12)</f>
        <v>2</v>
      </c>
      <c r="CQ13" s="159">
        <f>IFERROR(CP13/SUM($N13:$X13),0)</f>
        <v>0.125</v>
      </c>
      <c r="CR13" s="62">
        <f>SUM(CR9:CR12)</f>
        <v>0</v>
      </c>
      <c r="CS13" s="139">
        <f>IFERROR(CR13/SUM($N13:$X13),0)</f>
        <v>0</v>
      </c>
      <c r="CT13" s="62"/>
      <c r="CU13" s="62"/>
      <c r="CV13" s="62">
        <f t="shared" si="0"/>
        <v>1</v>
      </c>
      <c r="CW13" s="123">
        <f t="shared" si="0"/>
        <v>6.25E-2</v>
      </c>
      <c r="CZ13" s="99"/>
      <c r="DA13" s="58"/>
      <c r="DB13" s="58"/>
      <c r="DC13" s="58"/>
      <c r="DD13" s="58"/>
      <c r="DE13" s="58"/>
      <c r="DF13" s="58"/>
      <c r="DG13" s="58"/>
      <c r="DH13" s="58"/>
      <c r="DI13" s="58"/>
      <c r="DJ13" s="58"/>
      <c r="DK13" s="58"/>
      <c r="DL13" s="58"/>
      <c r="DM13" s="58"/>
      <c r="DN13" s="58"/>
    </row>
    <row r="14" spans="1:118">
      <c r="A14" s="61"/>
      <c r="B14" s="130"/>
      <c r="C14" s="130"/>
      <c r="D14" s="130"/>
      <c r="E14" s="130"/>
      <c r="F14" s="130"/>
      <c r="G14" s="130"/>
      <c r="H14" s="130"/>
      <c r="I14" s="130"/>
      <c r="J14" s="130"/>
      <c r="K14" s="130"/>
      <c r="M14" s="55"/>
      <c r="N14" s="55"/>
      <c r="O14" s="55"/>
      <c r="P14" s="55"/>
      <c r="Q14" s="55"/>
      <c r="R14" s="55"/>
      <c r="S14" s="55"/>
      <c r="T14" s="55"/>
      <c r="U14" s="55"/>
      <c r="V14" s="55"/>
      <c r="W14" s="55"/>
      <c r="X14" s="130"/>
      <c r="Y14" s="188"/>
      <c r="Z14" s="130"/>
      <c r="AA14" s="189"/>
      <c r="AB14" s="190"/>
      <c r="AC14" s="191"/>
      <c r="AD14" s="190"/>
      <c r="AE14" s="192"/>
      <c r="AF14" s="190"/>
      <c r="AG14" s="193"/>
      <c r="AH14" s="194"/>
      <c r="AI14" s="195"/>
      <c r="AJ14" s="194"/>
      <c r="AK14" s="191"/>
      <c r="AL14" s="190"/>
      <c r="AM14" s="193"/>
      <c r="AN14" s="190"/>
      <c r="AO14" s="195"/>
      <c r="AP14" s="196"/>
      <c r="AQ14" s="191"/>
      <c r="AR14" s="197"/>
      <c r="AS14" s="193"/>
      <c r="AT14" s="190"/>
      <c r="AU14" s="195"/>
      <c r="AV14" s="194"/>
      <c r="AW14" s="191"/>
      <c r="AX14" s="190"/>
      <c r="AY14" s="55"/>
      <c r="AZ14" s="198"/>
      <c r="BA14" s="195"/>
      <c r="BB14" s="196"/>
      <c r="BC14" s="191"/>
      <c r="BD14" s="199"/>
      <c r="BE14" s="200"/>
      <c r="BF14" s="198"/>
      <c r="BG14" s="195"/>
      <c r="BH14" s="196"/>
      <c r="BI14" s="191"/>
      <c r="BJ14" s="199"/>
      <c r="BK14" s="200"/>
      <c r="BL14" s="198"/>
      <c r="BM14" s="195"/>
      <c r="BN14" s="196"/>
      <c r="BO14" s="191"/>
      <c r="BP14" s="201"/>
      <c r="BQ14" s="200"/>
      <c r="BR14" s="193"/>
      <c r="BS14" s="195"/>
      <c r="BT14" s="196"/>
      <c r="BU14" s="191"/>
      <c r="BV14" s="193"/>
      <c r="BW14" s="193"/>
      <c r="BX14" s="193"/>
      <c r="BY14" s="195"/>
      <c r="BZ14" s="196"/>
      <c r="CA14" s="195"/>
      <c r="CB14" s="200"/>
      <c r="CC14" s="200"/>
      <c r="CD14" s="193"/>
      <c r="CE14" s="195"/>
      <c r="CF14" s="196"/>
      <c r="CG14" s="202"/>
      <c r="CH14" s="201"/>
      <c r="CI14" s="201"/>
      <c r="CJ14" s="195"/>
      <c r="CK14" s="195"/>
      <c r="CL14" s="194"/>
      <c r="CM14" s="195"/>
      <c r="CN14" s="193"/>
      <c r="CO14" s="193"/>
      <c r="CP14" s="193"/>
      <c r="CQ14" s="195"/>
      <c r="CR14" s="194"/>
      <c r="CS14" s="195"/>
      <c r="CT14" s="193"/>
      <c r="CU14" s="193"/>
      <c r="CV14" s="193"/>
      <c r="CW14" s="203"/>
      <c r="CX14" s="203"/>
      <c r="CZ14" s="204"/>
      <c r="DA14" s="204"/>
      <c r="DB14" s="204"/>
      <c r="DC14" s="204"/>
      <c r="DD14" s="204"/>
      <c r="DE14" s="204"/>
      <c r="DF14" s="204"/>
      <c r="DG14" s="204"/>
      <c r="DH14" s="205"/>
      <c r="DI14" s="206"/>
      <c r="DL14" s="206"/>
    </row>
    <row r="15" spans="1:118" s="58" customFormat="1" ht="15" customHeight="1">
      <c r="B15" s="35" t="s">
        <v>302</v>
      </c>
      <c r="C15" s="35" t="s">
        <v>303</v>
      </c>
      <c r="D15" s="35" t="s">
        <v>304</v>
      </c>
      <c r="E15" s="35" t="s">
        <v>305</v>
      </c>
      <c r="F15" s="35" t="s">
        <v>306</v>
      </c>
      <c r="G15" s="35" t="s">
        <v>307</v>
      </c>
    </row>
    <row r="16" spans="1:118" s="58" customFormat="1" ht="120" customHeight="1">
      <c r="B16" s="72" t="s">
        <v>311</v>
      </c>
      <c r="C16" s="75" t="s">
        <v>312</v>
      </c>
      <c r="D16" s="75" t="s">
        <v>313</v>
      </c>
      <c r="E16" s="78" t="s">
        <v>314</v>
      </c>
      <c r="F16" s="79" t="s">
        <v>315</v>
      </c>
      <c r="G16" s="86" t="s">
        <v>316</v>
      </c>
    </row>
    <row r="17" spans="2:7" s="58" customFormat="1" ht="327.75" customHeight="1">
      <c r="B17" s="72" t="s">
        <v>277</v>
      </c>
      <c r="C17" s="76" t="s">
        <v>317</v>
      </c>
      <c r="D17" s="76" t="s">
        <v>318</v>
      </c>
      <c r="E17" s="79" t="s">
        <v>319</v>
      </c>
      <c r="F17" s="82" t="s">
        <v>320</v>
      </c>
      <c r="G17" s="87" t="s">
        <v>321</v>
      </c>
    </row>
    <row r="18" spans="2:7" s="58" customFormat="1" ht="195" customHeight="1">
      <c r="B18" s="73" t="s">
        <v>322</v>
      </c>
      <c r="C18" s="75" t="s">
        <v>278</v>
      </c>
      <c r="D18" s="75" t="s">
        <v>323</v>
      </c>
      <c r="E18" s="80" t="s">
        <v>324</v>
      </c>
      <c r="F18" s="82" t="s">
        <v>325</v>
      </c>
      <c r="G18" s="87" t="s">
        <v>326</v>
      </c>
    </row>
    <row r="19" spans="2:7" s="58" customFormat="1" ht="285" customHeight="1">
      <c r="B19" s="74" t="s">
        <v>327</v>
      </c>
      <c r="C19" s="35"/>
      <c r="D19" s="77" t="s">
        <v>279</v>
      </c>
      <c r="E19" s="81" t="s">
        <v>328</v>
      </c>
      <c r="F19" s="82" t="s">
        <v>329</v>
      </c>
      <c r="G19" s="87" t="s">
        <v>330</v>
      </c>
    </row>
    <row r="20" spans="2:7" s="58" customFormat="1" ht="135" customHeight="1">
      <c r="B20" s="36"/>
      <c r="C20" s="35"/>
      <c r="D20" s="35"/>
      <c r="E20" s="95" t="s">
        <v>331</v>
      </c>
      <c r="F20" s="78" t="s">
        <v>281</v>
      </c>
      <c r="G20" s="87" t="s">
        <v>332</v>
      </c>
    </row>
    <row r="21" spans="2:7" s="58" customFormat="1" ht="120" customHeight="1">
      <c r="B21" s="35"/>
      <c r="C21" s="35"/>
      <c r="D21" s="35"/>
      <c r="E21" s="160" t="s">
        <v>333</v>
      </c>
      <c r="F21" s="78" t="s">
        <v>334</v>
      </c>
      <c r="G21" s="87" t="s">
        <v>335</v>
      </c>
    </row>
    <row r="22" spans="2:7" s="58" customFormat="1" ht="120" customHeight="1">
      <c r="B22" s="35"/>
      <c r="C22" s="35"/>
      <c r="D22" s="35"/>
      <c r="E22" s="85" t="s">
        <v>336</v>
      </c>
      <c r="F22" s="78" t="s">
        <v>337</v>
      </c>
      <c r="G22" s="87" t="s">
        <v>338</v>
      </c>
    </row>
    <row r="23" spans="2:7" s="58" customFormat="1" ht="180" customHeight="1">
      <c r="B23" s="35"/>
      <c r="C23" s="35"/>
      <c r="D23" s="35"/>
      <c r="E23" s="81" t="s">
        <v>339</v>
      </c>
      <c r="F23" s="35"/>
      <c r="G23" s="87" t="s">
        <v>340</v>
      </c>
    </row>
    <row r="24" spans="2:7" s="58" customFormat="1" ht="135" customHeight="1">
      <c r="B24" s="35"/>
      <c r="C24" s="35"/>
      <c r="D24" s="35"/>
      <c r="E24" s="78" t="s">
        <v>341</v>
      </c>
      <c r="F24" s="35"/>
      <c r="G24" s="87" t="s">
        <v>342</v>
      </c>
    </row>
    <row r="25" spans="2:7" s="58" customFormat="1" ht="90" customHeight="1">
      <c r="B25" s="35"/>
      <c r="C25" s="35"/>
      <c r="D25" s="35"/>
      <c r="E25" s="78" t="s">
        <v>343</v>
      </c>
      <c r="F25" s="35"/>
      <c r="G25" s="87" t="s">
        <v>344</v>
      </c>
    </row>
    <row r="26" spans="2:7" s="58" customFormat="1" ht="180" customHeight="1">
      <c r="B26" s="35"/>
      <c r="C26" s="35"/>
      <c r="D26" s="35"/>
      <c r="E26" s="84" t="s">
        <v>280</v>
      </c>
      <c r="F26" s="35"/>
      <c r="G26" s="87" t="s">
        <v>345</v>
      </c>
    </row>
    <row r="27" spans="2:7" s="58" customFormat="1" ht="90" customHeight="1">
      <c r="B27" s="35"/>
      <c r="C27" s="35"/>
      <c r="D27" s="35"/>
      <c r="E27" s="80" t="s">
        <v>346</v>
      </c>
      <c r="F27" s="35"/>
      <c r="G27" s="88" t="s">
        <v>347</v>
      </c>
    </row>
    <row r="28" spans="2:7" s="58" customFormat="1" ht="90" customHeight="1">
      <c r="B28" s="35"/>
      <c r="C28" s="35"/>
      <c r="D28" s="35"/>
      <c r="E28" s="35"/>
      <c r="F28" s="35"/>
      <c r="G28" s="88" t="s">
        <v>282</v>
      </c>
    </row>
    <row r="29" spans="2:7" s="58" customFormat="1" ht="90" customHeight="1">
      <c r="B29" s="35"/>
      <c r="C29" s="35"/>
      <c r="D29" s="35"/>
      <c r="E29" s="35"/>
      <c r="F29" s="35"/>
      <c r="G29" s="88" t="s">
        <v>348</v>
      </c>
    </row>
    <row r="30" spans="2:7" s="58" customFormat="1" ht="105" customHeight="1">
      <c r="B30" s="35"/>
      <c r="C30" s="35"/>
      <c r="D30" s="35"/>
      <c r="E30" s="35"/>
      <c r="F30" s="35"/>
      <c r="G30" s="88" t="s">
        <v>349</v>
      </c>
    </row>
    <row r="31" spans="2:7" s="58" customFormat="1" ht="105" customHeight="1">
      <c r="B31" s="35"/>
      <c r="C31" s="35"/>
      <c r="D31" s="35"/>
      <c r="E31" s="35"/>
      <c r="F31" s="35"/>
      <c r="G31" s="88" t="s">
        <v>350</v>
      </c>
    </row>
    <row r="32" spans="2:7" s="58" customFormat="1" ht="60" customHeight="1">
      <c r="B32" s="35"/>
      <c r="C32" s="35"/>
      <c r="D32" s="35"/>
      <c r="E32" s="35"/>
      <c r="F32" s="35"/>
      <c r="G32" s="88" t="s">
        <v>351</v>
      </c>
    </row>
    <row r="33" spans="2:101" s="58" customFormat="1" ht="90" customHeight="1">
      <c r="B33" s="35"/>
      <c r="C33" s="35"/>
      <c r="D33" s="35"/>
      <c r="E33" s="35"/>
      <c r="F33" s="35"/>
      <c r="G33" s="88" t="s">
        <v>352</v>
      </c>
    </row>
    <row r="34" spans="2:101" s="58" customFormat="1" ht="105" customHeight="1">
      <c r="B34" s="35"/>
      <c r="C34" s="35"/>
      <c r="D34" s="35"/>
      <c r="E34" s="35"/>
      <c r="F34" s="35"/>
      <c r="G34" s="88" t="s">
        <v>353</v>
      </c>
    </row>
    <row r="35" spans="2:101" s="58" customFormat="1" ht="75" customHeight="1">
      <c r="B35" s="35"/>
      <c r="C35" s="35"/>
      <c r="D35" s="35"/>
      <c r="E35" s="35"/>
      <c r="F35" s="35"/>
      <c r="G35" s="88" t="s">
        <v>354</v>
      </c>
    </row>
    <row r="36" spans="2:101" s="58" customFormat="1" ht="45" customHeight="1">
      <c r="B36" s="35"/>
      <c r="C36" s="35"/>
      <c r="D36" s="35"/>
      <c r="E36" s="35"/>
      <c r="F36" s="35"/>
      <c r="G36" s="88" t="s">
        <v>355</v>
      </c>
    </row>
    <row r="37" spans="2:101" s="162" customFormat="1">
      <c r="B37" s="135"/>
      <c r="C37" s="58"/>
      <c r="D37" s="135"/>
      <c r="E37" s="135"/>
      <c r="F37" s="135"/>
      <c r="G37" s="135"/>
      <c r="H37" s="135"/>
      <c r="I37" s="135"/>
      <c r="J37" s="453" t="s">
        <v>300</v>
      </c>
      <c r="K37" s="453"/>
      <c r="L37" s="137">
        <f t="shared" ref="L37:W37" si="22">+SUM(L1:L12)</f>
        <v>2</v>
      </c>
      <c r="M37" s="137">
        <f t="shared" si="22"/>
        <v>1</v>
      </c>
      <c r="N37" s="137">
        <f t="shared" si="22"/>
        <v>1</v>
      </c>
      <c r="O37" s="137">
        <f t="shared" si="22"/>
        <v>2</v>
      </c>
      <c r="P37" s="137">
        <f t="shared" si="22"/>
        <v>1</v>
      </c>
      <c r="Q37" s="137">
        <f t="shared" si="22"/>
        <v>2</v>
      </c>
      <c r="R37" s="137">
        <f t="shared" si="22"/>
        <v>2</v>
      </c>
      <c r="S37" s="137">
        <f t="shared" si="22"/>
        <v>1</v>
      </c>
      <c r="T37" s="137">
        <f t="shared" si="22"/>
        <v>1</v>
      </c>
      <c r="U37" s="137">
        <f t="shared" si="22"/>
        <v>3</v>
      </c>
      <c r="V37" s="137">
        <f t="shared" si="22"/>
        <v>1</v>
      </c>
      <c r="W37" s="137">
        <f t="shared" si="22"/>
        <v>2</v>
      </c>
      <c r="X37" s="135"/>
      <c r="Y37" s="135"/>
      <c r="Z37" s="135"/>
      <c r="AA37" s="137" t="s">
        <v>301</v>
      </c>
      <c r="AB37" s="137">
        <f>SUM(AB9:AB36)</f>
        <v>4</v>
      </c>
      <c r="AC37" s="138">
        <f>IFERROR(AB37/SUM($L37:$W37),0)</f>
        <v>0.21052631578947367</v>
      </c>
      <c r="AD37" s="137">
        <f>SUM(AD9:AD36)</f>
        <v>0</v>
      </c>
      <c r="AE37" s="139">
        <f>IFERROR(AD37/SUM($L37:$W37),0)</f>
        <v>0</v>
      </c>
      <c r="AF37" s="135"/>
      <c r="AG37" s="135"/>
      <c r="AH37" s="137">
        <f>SUM(AH9:AH36)</f>
        <v>2</v>
      </c>
      <c r="AI37" s="138">
        <f>IFERROR(AH37/SUM($L37:$W37),0)</f>
        <v>0.10526315789473684</v>
      </c>
      <c r="AJ37" s="137">
        <f>SUM(AJ9:AJ36)</f>
        <v>0</v>
      </c>
      <c r="AK37" s="139">
        <f>IFERROR(AJ37/SUM($L37:$W37),0)</f>
        <v>0</v>
      </c>
      <c r="AL37" s="135"/>
      <c r="AM37" s="135"/>
      <c r="AN37" s="137">
        <f>SUM(AN9:AN36)</f>
        <v>2</v>
      </c>
      <c r="AO37" s="138">
        <f>IFERROR(AN37/SUM($L37:$W37),0)</f>
        <v>0.10526315789473684</v>
      </c>
      <c r="AP37" s="137">
        <f>SUM(AP9:AP36)</f>
        <v>0</v>
      </c>
      <c r="AQ37" s="139">
        <f>IFERROR(AP37/SUM($L37:$W37),0)</f>
        <v>0</v>
      </c>
      <c r="AR37" s="135"/>
      <c r="AS37" s="135"/>
      <c r="AT37" s="137">
        <f>SUM(AT9:AT36)</f>
        <v>4</v>
      </c>
      <c r="AU37" s="138">
        <f>IFERROR(AT37/SUM($L37:$W37),0)</f>
        <v>0.21052631578947367</v>
      </c>
      <c r="AV37" s="137">
        <f>SUM(AV9:AV36)</f>
        <v>0</v>
      </c>
      <c r="AW37" s="139">
        <f>IFERROR(AV37/SUM($L37:$W37),0)</f>
        <v>0</v>
      </c>
      <c r="AX37" s="135"/>
      <c r="AY37" s="135"/>
      <c r="AZ37" s="137">
        <f>SUM(AZ9:AZ36)</f>
        <v>2</v>
      </c>
      <c r="BA37" s="138">
        <f>IFERROR(AZ37/SUM($L37:$W37),0)</f>
        <v>0.10526315789473684</v>
      </c>
      <c r="BB37" s="137">
        <f>SUM(BB9:BB36)</f>
        <v>2</v>
      </c>
      <c r="BC37" s="139">
        <f>IFERROR(BB37/SUM($L37:$W37),0)</f>
        <v>0.10526315789473684</v>
      </c>
      <c r="BD37" s="135"/>
      <c r="BE37" s="135"/>
      <c r="BF37" s="137">
        <f>SUM(BF9:BF36)</f>
        <v>4</v>
      </c>
      <c r="BG37" s="138">
        <f>IFERROR(BF37/SUM($L37:$W37),0)</f>
        <v>0.21052631578947367</v>
      </c>
      <c r="BH37" s="137">
        <f>SUM(BH9:BH36)</f>
        <v>0</v>
      </c>
      <c r="BI37" s="139">
        <f>IFERROR(BH37/SUM($L37:$W37),0)</f>
        <v>0</v>
      </c>
      <c r="BJ37" s="135"/>
      <c r="BK37" s="135"/>
      <c r="BL37" s="137">
        <f>SUM(BL9:BL36)</f>
        <v>4</v>
      </c>
      <c r="BM37" s="138">
        <f>IFERROR(BL37/SUM($L37:$W37),0)</f>
        <v>0.21052631578947367</v>
      </c>
      <c r="BN37" s="137">
        <v>2</v>
      </c>
      <c r="BO37" s="139">
        <f>IFERROR(BN37/SUM($L37:$W37),0)</f>
        <v>0.10526315789473684</v>
      </c>
      <c r="BP37" s="135"/>
      <c r="BQ37" s="135"/>
      <c r="BR37" s="137">
        <f>SUM(BR9:BR36)</f>
        <v>2</v>
      </c>
      <c r="BS37" s="138">
        <f>IFERROR(BR37/SUM($L37:$W37),0)</f>
        <v>0.10526315789473684</v>
      </c>
      <c r="BT37" s="137">
        <f>SUM(BT9:BT36)</f>
        <v>0</v>
      </c>
      <c r="BU37" s="139">
        <f>IFERROR(BT37/SUM($L37:$W37),0)</f>
        <v>0</v>
      </c>
      <c r="BV37" s="135"/>
      <c r="BW37" s="135"/>
      <c r="BX37" s="137">
        <f>SUM(BX9:BX36)</f>
        <v>2</v>
      </c>
      <c r="BY37" s="138">
        <f>IFERROR(BX37/SUM($L37:$W37),0)</f>
        <v>0.10526315789473684</v>
      </c>
      <c r="BZ37" s="161">
        <f>SUM(BZ9:BZ36)</f>
        <v>0</v>
      </c>
      <c r="CA37" s="139">
        <f>IFERROR(BZ37/SUM($L37:$W37),0)</f>
        <v>0</v>
      </c>
      <c r="CB37" s="135"/>
      <c r="CC37" s="135"/>
      <c r="CD37" s="137">
        <f>SUM(CD9:CD36)</f>
        <v>6</v>
      </c>
      <c r="CE37" s="138">
        <f>IFERROR(CD37/SUM($L37:$W37),0)</f>
        <v>0.31578947368421051</v>
      </c>
      <c r="CF37" s="137">
        <f>SUM(CF9:CF36)</f>
        <v>0</v>
      </c>
      <c r="CG37" s="139">
        <f>IFERROR(CF37/SUM($L37:$W37),0)</f>
        <v>0</v>
      </c>
      <c r="CH37" s="135"/>
      <c r="CI37" s="135"/>
      <c r="CJ37" s="137">
        <f>SUM(CJ9:CJ36)</f>
        <v>2</v>
      </c>
      <c r="CK37" s="138">
        <f>IFERROR(CJ37/SUM($L37:$W37),0)</f>
        <v>0.10526315789473684</v>
      </c>
      <c r="CL37" s="137">
        <f>SUM(CL9:CL36)</f>
        <v>0</v>
      </c>
      <c r="CM37" s="139">
        <f>IFERROR(CL37/SUM($L37:$W37),0)</f>
        <v>0</v>
      </c>
      <c r="CN37" s="135"/>
      <c r="CO37" s="135"/>
      <c r="CP37" s="137">
        <f>SUM(CP9:CP36)</f>
        <v>4</v>
      </c>
      <c r="CQ37" s="138">
        <f>IFERROR(CP37/SUM($L37:$W37),0)</f>
        <v>0.21052631578947367</v>
      </c>
      <c r="CR37" s="137">
        <f>SUM(CR9:CR36)</f>
        <v>0</v>
      </c>
      <c r="CS37" s="139">
        <f>IFERROR(CR37/SUM($L37:$W37),0)</f>
        <v>0</v>
      </c>
      <c r="CT37" s="135"/>
      <c r="CU37" s="135"/>
      <c r="CV37" s="135"/>
      <c r="CW37" s="140">
        <f>SUM(CS37,CM37,CG37,CA37,BU37,BO37,BI37:BI37,BC37,AW37,AQ37,AK37,AE37)</f>
        <v>0.21052631578947367</v>
      </c>
    </row>
    <row r="38" spans="2:101" s="58" customFormat="1"/>
    <row r="39" spans="2:101" s="58" customFormat="1"/>
    <row r="40" spans="2:101" s="58" customFormat="1"/>
    <row r="41" spans="2:101" s="58" customFormat="1"/>
    <row r="42" spans="2:101" s="58" customFormat="1"/>
    <row r="43" spans="2:101" s="58" customFormat="1"/>
    <row r="44" spans="2:101" s="58" customFormat="1"/>
    <row r="45" spans="2:101" s="58" customFormat="1"/>
    <row r="46" spans="2:101" s="58" customFormat="1"/>
    <row r="47" spans="2:101" s="58" customFormat="1"/>
    <row r="48" spans="2:101"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sheetData>
  <sheetProtection formatCells="0" formatColumns="0" formatRows="0" insertColumns="0" insertRows="0" insertHyperlinks="0" deleteColumns="0" deleteRows="0" sort="0" autoFilter="0"/>
  <mergeCells count="63">
    <mergeCell ref="C3:AE3"/>
    <mergeCell ref="AF3:AL3"/>
    <mergeCell ref="BG3:BZ3"/>
    <mergeCell ref="CA3:CG3"/>
    <mergeCell ref="CJ3:CM3"/>
    <mergeCell ref="B1:AE1"/>
    <mergeCell ref="AH1:AK1"/>
    <mergeCell ref="BF1:BZ1"/>
    <mergeCell ref="CB1:CF1"/>
    <mergeCell ref="CH1:CM1"/>
    <mergeCell ref="B4:AL4"/>
    <mergeCell ref="BF4:CG4"/>
    <mergeCell ref="CH4:CM4"/>
    <mergeCell ref="BF5:BZ5"/>
    <mergeCell ref="CB5:CF5"/>
    <mergeCell ref="CH5:CM5"/>
    <mergeCell ref="BX7:CC7"/>
    <mergeCell ref="CD7:CI7"/>
    <mergeCell ref="CJ7:CO7"/>
    <mergeCell ref="X6:X8"/>
    <mergeCell ref="B6:B8"/>
    <mergeCell ref="C6:C8"/>
    <mergeCell ref="D6:D8"/>
    <mergeCell ref="E6:E8"/>
    <mergeCell ref="F6:F8"/>
    <mergeCell ref="G6:G8"/>
    <mergeCell ref="H6:H8"/>
    <mergeCell ref="I6:I8"/>
    <mergeCell ref="J6:J8"/>
    <mergeCell ref="K6:K8"/>
    <mergeCell ref="L6:W7"/>
    <mergeCell ref="DL6:DL8"/>
    <mergeCell ref="AB7:AG7"/>
    <mergeCell ref="AH7:AM7"/>
    <mergeCell ref="AN7:AS7"/>
    <mergeCell ref="AT7:AY7"/>
    <mergeCell ref="AZ7:BE7"/>
    <mergeCell ref="BF7:BK7"/>
    <mergeCell ref="BL7:BP7"/>
    <mergeCell ref="CX6:CX8"/>
    <mergeCell ref="DI7:DI8"/>
    <mergeCell ref="DJ7:DJ8"/>
    <mergeCell ref="DK7:DK8"/>
    <mergeCell ref="DG7:DG8"/>
    <mergeCell ref="DH7:DH8"/>
    <mergeCell ref="AB6:CW6"/>
    <mergeCell ref="BR7:BW7"/>
    <mergeCell ref="J37:K37"/>
    <mergeCell ref="DC7:DC8"/>
    <mergeCell ref="DD7:DD8"/>
    <mergeCell ref="DE7:DE8"/>
    <mergeCell ref="DF7:DF8"/>
    <mergeCell ref="CP7:CT7"/>
    <mergeCell ref="CV7:CV8"/>
    <mergeCell ref="CW7:CW8"/>
    <mergeCell ref="CZ7:CZ8"/>
    <mergeCell ref="DA7:DA8"/>
    <mergeCell ref="DB7:DB8"/>
    <mergeCell ref="CY6:CY8"/>
    <mergeCell ref="CZ6:DK6"/>
    <mergeCell ref="Y6:Y8"/>
    <mergeCell ref="Z6:Z8"/>
    <mergeCell ref="AA6:AA8"/>
  </mergeCells>
  <conditionalFormatting sqref="CW13">
    <cfRule type="cellIs" dxfId="15" priority="1" operator="equal">
      <formula>1</formula>
    </cfRule>
    <cfRule type="colorScale" priority="2">
      <colorScale>
        <cfvo type="num" val="0"/>
        <cfvo type="num" val="0.6"/>
        <cfvo type="num" val="0.99"/>
        <color rgb="FFC00000"/>
        <color rgb="FFFFEB84"/>
        <color rgb="FF1DA275"/>
      </colorScale>
    </cfRule>
  </conditionalFormatting>
  <conditionalFormatting sqref="CW9:CX12 CW14:CX14 CZ13">
    <cfRule type="colorScale" priority="4">
      <colorScale>
        <cfvo type="num" val="0"/>
        <cfvo type="num" val="0.6"/>
        <cfvo type="num" val="0.99"/>
        <color rgb="FFC00000"/>
        <color rgb="FFFFEB84"/>
        <color rgb="FF1DA275"/>
      </colorScale>
    </cfRule>
  </conditionalFormatting>
  <conditionalFormatting sqref="CW9:CX12 CZ13 CW14:CX14">
    <cfRule type="cellIs" dxfId="14" priority="3" operator="equal">
      <formula>1</formula>
    </cfRule>
  </conditionalFormatting>
  <dataValidations count="13">
    <dataValidation type="list" allowBlank="1" showInputMessage="1" showErrorMessage="1" sqref="C13" xr:uid="{AB565840-317F-4F56-AC23-2B7EF0940379}">
      <formula1>$C$13:$C$16</formula1>
    </dataValidation>
    <dataValidation type="list" allowBlank="1" showInputMessage="1" showErrorMessage="1" sqref="H13 D13" xr:uid="{1A9AEC6C-191F-4324-9881-3692FB7315A8}">
      <formula1>$D$13:$D$15</formula1>
    </dataValidation>
    <dataValidation type="list" allowBlank="1" showInputMessage="1" showErrorMessage="1" sqref="E13" xr:uid="{582700AA-BB4B-491A-AC13-4995C0BE88BA}">
      <formula1>$E$13:$E$16</formula1>
    </dataValidation>
    <dataValidation type="list" allowBlank="1" showInputMessage="1" showErrorMessage="1" sqref="F13" xr:uid="{5D5104F2-DB59-415F-AE51-EEAE9B87ED4C}">
      <formula1>$F$13:$F$24</formula1>
    </dataValidation>
    <dataValidation type="list" allowBlank="1" showInputMessage="1" showErrorMessage="1" sqref="G13" xr:uid="{4C84364F-52F2-4CA7-A79B-DEC32B06649E}">
      <formula1>$G$13:$G$19</formula1>
    </dataValidation>
    <dataValidation type="list" allowBlank="1" showInputMessage="1" showErrorMessage="1" sqref="B14:G14" xr:uid="{C4C2942D-E6D0-4D43-9BD0-489816BCB9BF}">
      <formula1>#REF!</formula1>
    </dataValidation>
    <dataValidation type="whole" showInputMessage="1" showErrorMessage="1" error="SUPERA LA META PROGRAMADA" sqref="AD9:AD11 AD14" xr:uid="{E451B4F3-9707-442E-B7C6-9C23C1703047}">
      <formula1>0</formula1>
      <formula2>#REF!-AB9</formula2>
    </dataValidation>
    <dataValidation type="list" allowBlank="1" showInputMessage="1" showErrorMessage="1" sqref="E9:E12" xr:uid="{A2028A0C-0DFA-424C-8537-3A0CDFB3B412}">
      <formula1>$E$16:$E$20</formula1>
    </dataValidation>
    <dataValidation type="list" allowBlank="1" showInputMessage="1" showErrorMessage="1" sqref="F9:F12" xr:uid="{74D46A1B-6FF3-446A-9F38-F2D312248C28}">
      <formula1>$F$16:$F$20</formula1>
    </dataValidation>
    <dataValidation type="list" allowBlank="1" showInputMessage="1" showErrorMessage="1" sqref="G9:G12 I9:I12" xr:uid="{265216CA-73B6-42EE-A30B-527BB648F579}">
      <formula1>$G$16:$G$20</formula1>
    </dataValidation>
    <dataValidation type="list" allowBlank="1" showInputMessage="1" showErrorMessage="1" sqref="B9:B12" xr:uid="{FDA1BD31-F880-4BB1-A98F-CC6C85586D7C}">
      <formula1>$B$16:$B$19</formula1>
    </dataValidation>
    <dataValidation type="list" allowBlank="1" showInputMessage="1" showErrorMessage="1" sqref="C9:C12" xr:uid="{4D63F3DF-9AF4-40F8-BA54-C97D6744541B}">
      <formula1>$C$16:$C$18</formula1>
    </dataValidation>
    <dataValidation type="list" allowBlank="1" showInputMessage="1" showErrorMessage="1" sqref="D9:D12" xr:uid="{6B9DBD63-443F-423A-A025-35CEB2133D0C}">
      <formula1>$D$16:$D$19</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8EF5-8A68-4234-AE6B-5092ED6B4954}">
  <sheetPr>
    <tabColor rgb="FF92D050"/>
  </sheetPr>
  <dimension ref="A1:DN91"/>
  <sheetViews>
    <sheetView zoomScale="70" zoomScaleNormal="70" zoomScaleSheetLayoutView="90" zoomScalePageLayoutView="60" workbookViewId="0">
      <selection activeCell="AA15" sqref="AA15"/>
    </sheetView>
  </sheetViews>
  <sheetFormatPr defaultColWidth="11.42578125" defaultRowHeight="15"/>
  <cols>
    <col min="1" max="1" width="5.140625" style="35" customWidth="1"/>
    <col min="2" max="2" width="21.42578125" style="35" customWidth="1"/>
    <col min="3" max="3" width="36" style="35" customWidth="1"/>
    <col min="4" max="4" width="23.42578125" style="35" customWidth="1"/>
    <col min="5" max="5" width="31.85546875" style="35" customWidth="1"/>
    <col min="6" max="6" width="21" style="35" customWidth="1"/>
    <col min="7" max="7" width="20.140625" style="35" customWidth="1"/>
    <col min="8" max="8" width="19.7109375" style="35" customWidth="1"/>
    <col min="9" max="10" width="25.85546875" style="35" customWidth="1"/>
    <col min="11" max="11" width="33" style="35" customWidth="1"/>
    <col min="12"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9.42578125" style="58" customWidth="1"/>
    <col min="57" max="57" width="20.28515625" style="35" customWidth="1"/>
    <col min="58" max="58" width="16.7109375" style="35" customWidth="1"/>
    <col min="59" max="59" width="17" style="35" customWidth="1"/>
    <col min="60" max="61" width="12.42578125" style="35" customWidth="1"/>
    <col min="62" max="62" width="16.8554687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18.14062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8" ht="69.75" customHeight="1">
      <c r="A1" s="58"/>
      <c r="B1" s="411" t="s">
        <v>401</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8"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8" ht="47.25" customHeight="1" thickBot="1">
      <c r="A3" s="58"/>
      <c r="B3" s="60" t="s">
        <v>171</v>
      </c>
      <c r="C3" s="414" t="s">
        <v>234</v>
      </c>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8" ht="24.75" customHeight="1">
      <c r="A4" s="58"/>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c r="AG4" s="462"/>
      <c r="AH4" s="462"/>
      <c r="AI4" s="462"/>
      <c r="AJ4" s="462"/>
      <c r="AK4" s="462"/>
      <c r="AL4" s="462"/>
      <c r="AM4" s="58"/>
      <c r="AS4" s="58"/>
      <c r="AY4" s="58"/>
      <c r="BE4" s="58"/>
      <c r="BF4" s="462"/>
      <c r="BG4" s="462"/>
      <c r="BH4" s="462"/>
      <c r="BI4" s="462"/>
      <c r="BJ4" s="462"/>
      <c r="BK4" s="462"/>
      <c r="BL4" s="462"/>
      <c r="BM4" s="462"/>
      <c r="BN4" s="462"/>
      <c r="BO4" s="462"/>
      <c r="BP4" s="462"/>
      <c r="BQ4" s="462"/>
      <c r="BR4" s="462"/>
      <c r="BS4" s="462"/>
      <c r="BT4" s="462"/>
      <c r="BU4" s="462"/>
      <c r="BV4" s="462"/>
      <c r="BW4" s="462"/>
      <c r="BX4" s="462"/>
      <c r="BY4" s="462"/>
      <c r="BZ4" s="462"/>
      <c r="CA4" s="462"/>
      <c r="CB4" s="462"/>
      <c r="CC4" s="462"/>
      <c r="CD4" s="462"/>
      <c r="CE4" s="462"/>
      <c r="CF4" s="462"/>
      <c r="CG4" s="462"/>
      <c r="CH4" s="462"/>
      <c r="CI4" s="462"/>
      <c r="CJ4" s="462"/>
      <c r="CK4" s="462"/>
      <c r="CL4" s="462"/>
      <c r="CM4" s="462"/>
    </row>
    <row r="5" spans="1:118" ht="16.149999999999999" thickBot="1">
      <c r="A5" s="58"/>
      <c r="B5" s="61"/>
      <c r="C5" s="61"/>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S5" s="58"/>
      <c r="AY5" s="58"/>
      <c r="BE5" s="58"/>
      <c r="BF5" s="411"/>
      <c r="BG5" s="411"/>
      <c r="BH5" s="411"/>
      <c r="BI5" s="411"/>
      <c r="BJ5" s="411"/>
      <c r="BK5" s="411"/>
      <c r="BL5" s="411"/>
      <c r="BM5" s="411"/>
      <c r="BN5" s="411"/>
      <c r="BO5" s="411"/>
      <c r="BP5" s="411"/>
      <c r="BQ5" s="411"/>
      <c r="BR5" s="411"/>
      <c r="BS5" s="411"/>
      <c r="BT5" s="411"/>
      <c r="BU5" s="411"/>
      <c r="BV5" s="411"/>
      <c r="BW5" s="411"/>
      <c r="BX5" s="411"/>
      <c r="BY5" s="411"/>
      <c r="BZ5" s="411"/>
      <c r="CA5" s="59"/>
      <c r="CB5" s="412"/>
      <c r="CC5" s="412"/>
      <c r="CD5" s="412"/>
      <c r="CE5" s="412"/>
      <c r="CF5" s="412"/>
      <c r="CG5" s="59"/>
      <c r="CH5" s="411"/>
      <c r="CI5" s="411"/>
      <c r="CJ5" s="411"/>
      <c r="CK5" s="411"/>
      <c r="CL5" s="411"/>
      <c r="CM5" s="411"/>
    </row>
    <row r="6" spans="1:118" ht="15" customHeight="1" thickBot="1">
      <c r="A6" s="61"/>
      <c r="B6" s="421" t="s">
        <v>242</v>
      </c>
      <c r="C6" s="421" t="s">
        <v>367</v>
      </c>
      <c r="D6" s="421" t="s">
        <v>244</v>
      </c>
      <c r="E6" s="421" t="s">
        <v>67</v>
      </c>
      <c r="F6" s="421" t="s">
        <v>368</v>
      </c>
      <c r="G6" s="421" t="s">
        <v>369</v>
      </c>
      <c r="H6" s="449" t="s">
        <v>247</v>
      </c>
      <c r="I6" s="449" t="s">
        <v>71</v>
      </c>
      <c r="J6" s="454" t="s">
        <v>402</v>
      </c>
      <c r="K6" s="454" t="s">
        <v>403</v>
      </c>
      <c r="L6" s="440" t="s">
        <v>249</v>
      </c>
      <c r="M6" s="440"/>
      <c r="N6" s="440"/>
      <c r="O6" s="440"/>
      <c r="P6" s="440"/>
      <c r="Q6" s="440"/>
      <c r="R6" s="440"/>
      <c r="S6" s="440"/>
      <c r="T6" s="440"/>
      <c r="U6" s="440"/>
      <c r="V6" s="440"/>
      <c r="W6" s="440"/>
      <c r="X6" s="440" t="s">
        <v>250</v>
      </c>
      <c r="Y6" s="431" t="s">
        <v>251</v>
      </c>
      <c r="Z6" s="431" t="s">
        <v>252</v>
      </c>
      <c r="AA6" s="431" t="s">
        <v>253</v>
      </c>
      <c r="AB6" s="431" t="s">
        <v>254</v>
      </c>
      <c r="AC6" s="431"/>
      <c r="AD6" s="431"/>
      <c r="AE6" s="431"/>
      <c r="AF6" s="431"/>
      <c r="AG6" s="431"/>
      <c r="AH6" s="431"/>
      <c r="AI6" s="431"/>
      <c r="AJ6" s="431"/>
      <c r="AK6" s="431"/>
      <c r="AL6" s="431"/>
      <c r="AM6" s="431"/>
      <c r="AN6" s="431"/>
      <c r="AO6" s="431"/>
      <c r="AP6" s="431"/>
      <c r="AQ6" s="431"/>
      <c r="AR6" s="431"/>
      <c r="AS6" s="431"/>
      <c r="AT6" s="431"/>
      <c r="AU6" s="431"/>
      <c r="AV6" s="431"/>
      <c r="AW6" s="431"/>
      <c r="AX6" s="431"/>
      <c r="AY6" s="431"/>
      <c r="AZ6" s="431"/>
      <c r="BA6" s="431"/>
      <c r="BB6" s="431"/>
      <c r="BC6" s="431"/>
      <c r="BD6" s="431"/>
      <c r="BE6" s="431"/>
      <c r="BF6" s="431"/>
      <c r="BG6" s="431"/>
      <c r="BH6" s="431"/>
      <c r="BI6" s="431"/>
      <c r="BJ6" s="431"/>
      <c r="BK6" s="431"/>
      <c r="BL6" s="431"/>
      <c r="BM6" s="431"/>
      <c r="BN6" s="431"/>
      <c r="BO6" s="431"/>
      <c r="BP6" s="431"/>
      <c r="BQ6" s="431"/>
      <c r="BR6" s="431"/>
      <c r="BS6" s="431"/>
      <c r="BT6" s="431"/>
      <c r="BU6" s="431"/>
      <c r="BV6" s="431"/>
      <c r="BW6" s="431"/>
      <c r="BX6" s="431"/>
      <c r="BY6" s="431"/>
      <c r="BZ6" s="431"/>
      <c r="CA6" s="431"/>
      <c r="CB6" s="431"/>
      <c r="CC6" s="431"/>
      <c r="CD6" s="431"/>
      <c r="CE6" s="431"/>
      <c r="CF6" s="431"/>
      <c r="CG6" s="431"/>
      <c r="CH6" s="431"/>
      <c r="CI6" s="431"/>
      <c r="CJ6" s="431"/>
      <c r="CK6" s="431"/>
      <c r="CL6" s="431"/>
      <c r="CM6" s="431"/>
      <c r="CN6" s="431"/>
      <c r="CO6" s="431"/>
      <c r="CP6" s="431"/>
      <c r="CQ6" s="431"/>
      <c r="CR6" s="431"/>
      <c r="CS6" s="431"/>
      <c r="CT6" s="431"/>
      <c r="CU6" s="431"/>
      <c r="CV6" s="431"/>
      <c r="CW6" s="463"/>
      <c r="CX6" s="457" t="s">
        <v>255</v>
      </c>
      <c r="CY6" s="435" t="s">
        <v>256</v>
      </c>
      <c r="CZ6" s="437" t="s">
        <v>180</v>
      </c>
      <c r="DA6" s="438"/>
      <c r="DB6" s="438"/>
      <c r="DC6" s="438"/>
      <c r="DD6" s="438"/>
      <c r="DE6" s="438"/>
      <c r="DF6" s="438"/>
      <c r="DG6" s="438"/>
      <c r="DH6" s="438"/>
      <c r="DI6" s="438"/>
      <c r="DJ6" s="438"/>
      <c r="DK6" s="439"/>
      <c r="DL6" s="422" t="s">
        <v>257</v>
      </c>
    </row>
    <row r="7" spans="1:118" ht="15" customHeight="1">
      <c r="A7" s="61"/>
      <c r="B7" s="421"/>
      <c r="C7" s="421"/>
      <c r="D7" s="421"/>
      <c r="E7" s="421"/>
      <c r="F7" s="421"/>
      <c r="G7" s="421"/>
      <c r="H7" s="449"/>
      <c r="I7" s="449"/>
      <c r="J7" s="455"/>
      <c r="K7" s="455"/>
      <c r="L7" s="440"/>
      <c r="M7" s="440"/>
      <c r="N7" s="440"/>
      <c r="O7" s="440"/>
      <c r="P7" s="440"/>
      <c r="Q7" s="440"/>
      <c r="R7" s="440"/>
      <c r="S7" s="440"/>
      <c r="T7" s="440"/>
      <c r="U7" s="440"/>
      <c r="V7" s="440"/>
      <c r="W7" s="440"/>
      <c r="X7" s="440"/>
      <c r="Y7" s="431"/>
      <c r="Z7" s="431"/>
      <c r="AA7" s="431"/>
      <c r="AB7" s="431" t="s">
        <v>186</v>
      </c>
      <c r="AC7" s="431"/>
      <c r="AD7" s="431"/>
      <c r="AE7" s="431"/>
      <c r="AF7" s="431"/>
      <c r="AG7" s="431"/>
      <c r="AH7" s="430" t="s">
        <v>187</v>
      </c>
      <c r="AI7" s="430"/>
      <c r="AJ7" s="430"/>
      <c r="AK7" s="430"/>
      <c r="AL7" s="430"/>
      <c r="AM7" s="430"/>
      <c r="AN7" s="431" t="s">
        <v>188</v>
      </c>
      <c r="AO7" s="431"/>
      <c r="AP7" s="431"/>
      <c r="AQ7" s="431"/>
      <c r="AR7" s="431"/>
      <c r="AS7" s="431"/>
      <c r="AT7" s="430" t="s">
        <v>189</v>
      </c>
      <c r="AU7" s="430"/>
      <c r="AV7" s="430"/>
      <c r="AW7" s="430"/>
      <c r="AX7" s="430"/>
      <c r="AY7" s="430"/>
      <c r="AZ7" s="431" t="s">
        <v>190</v>
      </c>
      <c r="BA7" s="431"/>
      <c r="BB7" s="431"/>
      <c r="BC7" s="431"/>
      <c r="BD7" s="431"/>
      <c r="BE7" s="431"/>
      <c r="BF7" s="430" t="s">
        <v>191</v>
      </c>
      <c r="BG7" s="430"/>
      <c r="BH7" s="430"/>
      <c r="BI7" s="430"/>
      <c r="BJ7" s="430"/>
      <c r="BK7" s="430"/>
      <c r="BL7" s="431" t="s">
        <v>192</v>
      </c>
      <c r="BM7" s="431"/>
      <c r="BN7" s="431"/>
      <c r="BO7" s="431"/>
      <c r="BP7" s="431"/>
      <c r="BQ7" s="119"/>
      <c r="BR7" s="430" t="s">
        <v>193</v>
      </c>
      <c r="BS7" s="430"/>
      <c r="BT7" s="430"/>
      <c r="BU7" s="430"/>
      <c r="BV7" s="430"/>
      <c r="BW7" s="430"/>
      <c r="BX7" s="431" t="s">
        <v>194</v>
      </c>
      <c r="BY7" s="431"/>
      <c r="BZ7" s="431"/>
      <c r="CA7" s="431"/>
      <c r="CB7" s="431"/>
      <c r="CC7" s="431"/>
      <c r="CD7" s="430" t="s">
        <v>195</v>
      </c>
      <c r="CE7" s="430"/>
      <c r="CF7" s="430"/>
      <c r="CG7" s="430"/>
      <c r="CH7" s="430"/>
      <c r="CI7" s="430"/>
      <c r="CJ7" s="431" t="s">
        <v>196</v>
      </c>
      <c r="CK7" s="431"/>
      <c r="CL7" s="431"/>
      <c r="CM7" s="431"/>
      <c r="CN7" s="431"/>
      <c r="CO7" s="431"/>
      <c r="CP7" s="430" t="s">
        <v>197</v>
      </c>
      <c r="CQ7" s="430"/>
      <c r="CR7" s="430"/>
      <c r="CS7" s="430"/>
      <c r="CT7" s="430"/>
      <c r="CU7" s="91"/>
      <c r="CV7" s="431" t="s">
        <v>258</v>
      </c>
      <c r="CW7" s="460" t="s">
        <v>259</v>
      </c>
      <c r="CX7" s="458"/>
      <c r="CY7" s="436"/>
      <c r="CZ7" s="441" t="s">
        <v>186</v>
      </c>
      <c r="DA7" s="426" t="s">
        <v>187</v>
      </c>
      <c r="DB7" s="426" t="s">
        <v>188</v>
      </c>
      <c r="DC7" s="426" t="s">
        <v>189</v>
      </c>
      <c r="DD7" s="426" t="s">
        <v>190</v>
      </c>
      <c r="DE7" s="426" t="s">
        <v>191</v>
      </c>
      <c r="DF7" s="426" t="s">
        <v>192</v>
      </c>
      <c r="DG7" s="426" t="s">
        <v>193</v>
      </c>
      <c r="DH7" s="426" t="s">
        <v>194</v>
      </c>
      <c r="DI7" s="426" t="s">
        <v>195</v>
      </c>
      <c r="DJ7" s="426" t="s">
        <v>196</v>
      </c>
      <c r="DK7" s="428" t="s">
        <v>197</v>
      </c>
      <c r="DL7" s="423"/>
    </row>
    <row r="8" spans="1:118" ht="94.15" thickBot="1">
      <c r="A8" s="61"/>
      <c r="B8" s="421"/>
      <c r="C8" s="421"/>
      <c r="D8" s="421"/>
      <c r="E8" s="421"/>
      <c r="F8" s="421"/>
      <c r="G8" s="421"/>
      <c r="H8" s="449"/>
      <c r="I8" s="449"/>
      <c r="J8" s="456"/>
      <c r="K8" s="456"/>
      <c r="L8" s="124" t="s">
        <v>179</v>
      </c>
      <c r="M8" s="124" t="s">
        <v>260</v>
      </c>
      <c r="N8" s="124" t="s">
        <v>261</v>
      </c>
      <c r="O8" s="124" t="s">
        <v>262</v>
      </c>
      <c r="P8" s="124" t="s">
        <v>263</v>
      </c>
      <c r="Q8" s="124" t="s">
        <v>264</v>
      </c>
      <c r="R8" s="124" t="s">
        <v>265</v>
      </c>
      <c r="S8" s="124" t="s">
        <v>266</v>
      </c>
      <c r="T8" s="124" t="s">
        <v>267</v>
      </c>
      <c r="U8" s="124" t="s">
        <v>268</v>
      </c>
      <c r="V8" s="124" t="s">
        <v>269</v>
      </c>
      <c r="W8" s="124" t="s">
        <v>270</v>
      </c>
      <c r="X8" s="440"/>
      <c r="Y8" s="431"/>
      <c r="Z8" s="431"/>
      <c r="AA8" s="431"/>
      <c r="AB8" s="119" t="s">
        <v>271</v>
      </c>
      <c r="AC8" s="119" t="s">
        <v>272</v>
      </c>
      <c r="AD8" s="119" t="s">
        <v>273</v>
      </c>
      <c r="AE8" s="119" t="s">
        <v>274</v>
      </c>
      <c r="AF8" s="119" t="s">
        <v>275</v>
      </c>
      <c r="AG8" s="119" t="s">
        <v>276</v>
      </c>
      <c r="AH8" s="91" t="s">
        <v>271</v>
      </c>
      <c r="AI8" s="91" t="s">
        <v>272</v>
      </c>
      <c r="AJ8" s="91" t="s">
        <v>273</v>
      </c>
      <c r="AK8" s="91" t="s">
        <v>274</v>
      </c>
      <c r="AL8" s="91" t="s">
        <v>275</v>
      </c>
      <c r="AM8" s="91" t="s">
        <v>276</v>
      </c>
      <c r="AN8" s="119" t="s">
        <v>271</v>
      </c>
      <c r="AO8" s="119" t="s">
        <v>272</v>
      </c>
      <c r="AP8" s="119" t="s">
        <v>273</v>
      </c>
      <c r="AQ8" s="119" t="s">
        <v>274</v>
      </c>
      <c r="AR8" s="119" t="s">
        <v>275</v>
      </c>
      <c r="AS8" s="119" t="s">
        <v>276</v>
      </c>
      <c r="AT8" s="91" t="s">
        <v>271</v>
      </c>
      <c r="AU8" s="91" t="s">
        <v>272</v>
      </c>
      <c r="AV8" s="91" t="s">
        <v>273</v>
      </c>
      <c r="AW8" s="91" t="s">
        <v>274</v>
      </c>
      <c r="AX8" s="91" t="s">
        <v>275</v>
      </c>
      <c r="AY8" s="91" t="s">
        <v>276</v>
      </c>
      <c r="AZ8" s="119" t="s">
        <v>271</v>
      </c>
      <c r="BA8" s="119" t="s">
        <v>272</v>
      </c>
      <c r="BB8" s="119" t="s">
        <v>273</v>
      </c>
      <c r="BC8" s="119" t="s">
        <v>274</v>
      </c>
      <c r="BD8" s="119" t="s">
        <v>275</v>
      </c>
      <c r="BE8" s="119" t="s">
        <v>276</v>
      </c>
      <c r="BF8" s="91" t="s">
        <v>271</v>
      </c>
      <c r="BG8" s="91" t="s">
        <v>272</v>
      </c>
      <c r="BH8" s="91" t="s">
        <v>273</v>
      </c>
      <c r="BI8" s="91" t="s">
        <v>274</v>
      </c>
      <c r="BJ8" s="91" t="s">
        <v>275</v>
      </c>
      <c r="BK8" s="91" t="s">
        <v>276</v>
      </c>
      <c r="BL8" s="119" t="s">
        <v>271</v>
      </c>
      <c r="BM8" s="119" t="s">
        <v>272</v>
      </c>
      <c r="BN8" s="119" t="s">
        <v>273</v>
      </c>
      <c r="BO8" s="119" t="s">
        <v>274</v>
      </c>
      <c r="BP8" s="119" t="s">
        <v>275</v>
      </c>
      <c r="BQ8" s="119" t="s">
        <v>276</v>
      </c>
      <c r="BR8" s="91" t="s">
        <v>271</v>
      </c>
      <c r="BS8" s="125" t="s">
        <v>272</v>
      </c>
      <c r="BT8" s="91" t="s">
        <v>273</v>
      </c>
      <c r="BU8" s="91" t="s">
        <v>274</v>
      </c>
      <c r="BV8" s="91" t="s">
        <v>275</v>
      </c>
      <c r="BW8" s="91" t="s">
        <v>276</v>
      </c>
      <c r="BX8" s="119" t="s">
        <v>271</v>
      </c>
      <c r="BY8" s="119" t="s">
        <v>272</v>
      </c>
      <c r="BZ8" s="119" t="s">
        <v>273</v>
      </c>
      <c r="CA8" s="126" t="s">
        <v>274</v>
      </c>
      <c r="CB8" s="119" t="s">
        <v>275</v>
      </c>
      <c r="CC8" s="119" t="s">
        <v>276</v>
      </c>
      <c r="CD8" s="91" t="s">
        <v>271</v>
      </c>
      <c r="CE8" s="91" t="s">
        <v>272</v>
      </c>
      <c r="CF8" s="91" t="s">
        <v>273</v>
      </c>
      <c r="CG8" s="91" t="s">
        <v>274</v>
      </c>
      <c r="CH8" s="91" t="s">
        <v>275</v>
      </c>
      <c r="CI8" s="91" t="s">
        <v>276</v>
      </c>
      <c r="CJ8" s="119" t="s">
        <v>271</v>
      </c>
      <c r="CK8" s="119" t="s">
        <v>272</v>
      </c>
      <c r="CL8" s="119" t="s">
        <v>273</v>
      </c>
      <c r="CM8" s="119" t="s">
        <v>274</v>
      </c>
      <c r="CN8" s="119" t="s">
        <v>275</v>
      </c>
      <c r="CO8" s="119" t="s">
        <v>276</v>
      </c>
      <c r="CP8" s="91" t="s">
        <v>271</v>
      </c>
      <c r="CQ8" s="91" t="s">
        <v>272</v>
      </c>
      <c r="CR8" s="91" t="s">
        <v>273</v>
      </c>
      <c r="CS8" s="91" t="s">
        <v>274</v>
      </c>
      <c r="CT8" s="119" t="s">
        <v>275</v>
      </c>
      <c r="CU8" s="119" t="s">
        <v>276</v>
      </c>
      <c r="CV8" s="431"/>
      <c r="CW8" s="461"/>
      <c r="CX8" s="459"/>
      <c r="CY8" s="436"/>
      <c r="CZ8" s="442"/>
      <c r="DA8" s="427"/>
      <c r="DB8" s="427"/>
      <c r="DC8" s="427"/>
      <c r="DD8" s="427"/>
      <c r="DE8" s="427"/>
      <c r="DF8" s="427"/>
      <c r="DG8" s="427"/>
      <c r="DH8" s="427"/>
      <c r="DI8" s="427"/>
      <c r="DJ8" s="427"/>
      <c r="DK8" s="429"/>
      <c r="DL8" s="424"/>
    </row>
    <row r="9" spans="1:118" ht="173.45" customHeight="1">
      <c r="A9" s="61"/>
      <c r="B9" s="49" t="s">
        <v>277</v>
      </c>
      <c r="C9" s="49" t="s">
        <v>278</v>
      </c>
      <c r="D9" s="49" t="s">
        <v>279</v>
      </c>
      <c r="E9" s="49" t="s">
        <v>346</v>
      </c>
      <c r="F9" s="49" t="s">
        <v>281</v>
      </c>
      <c r="G9" s="49" t="s">
        <v>282</v>
      </c>
      <c r="H9" s="133" t="s">
        <v>357</v>
      </c>
      <c r="I9" s="133" t="s">
        <v>404</v>
      </c>
      <c r="J9" s="127" t="s">
        <v>405</v>
      </c>
      <c r="K9" s="127" t="s">
        <v>406</v>
      </c>
      <c r="L9" s="127">
        <v>3</v>
      </c>
      <c r="M9" s="127">
        <v>4</v>
      </c>
      <c r="N9" s="127">
        <v>3</v>
      </c>
      <c r="O9" s="127">
        <v>4</v>
      </c>
      <c r="P9" s="127">
        <v>5</v>
      </c>
      <c r="Q9" s="127">
        <v>5</v>
      </c>
      <c r="R9" s="127">
        <v>3</v>
      </c>
      <c r="S9" s="127">
        <v>4</v>
      </c>
      <c r="T9" s="127">
        <v>3</v>
      </c>
      <c r="U9" s="127">
        <v>3</v>
      </c>
      <c r="V9" s="127">
        <v>4</v>
      </c>
      <c r="W9" s="127">
        <v>3</v>
      </c>
      <c r="X9" s="127" t="s">
        <v>407</v>
      </c>
      <c r="Y9" s="64" t="s">
        <v>360</v>
      </c>
      <c r="Z9" s="64" t="s">
        <v>408</v>
      </c>
      <c r="AA9" s="67">
        <v>0.2</v>
      </c>
      <c r="AB9" s="64">
        <f>+L9</f>
        <v>3</v>
      </c>
      <c r="AC9" s="143">
        <f>IFERROR(AB9/SUM($L9:$W9)*100,0)</f>
        <v>6.8181818181818175</v>
      </c>
      <c r="AD9" s="136"/>
      <c r="AE9" s="136">
        <f>IFERROR(AD9/SUM($L9:$W9)*100,0)</f>
        <v>0</v>
      </c>
      <c r="AF9" s="64"/>
      <c r="AG9" s="63"/>
      <c r="AH9" s="141">
        <f>+M9</f>
        <v>4</v>
      </c>
      <c r="AI9" s="142">
        <f>IFERROR(AH9/SUM($L9:$W9)*100,0)</f>
        <v>9.0909090909090917</v>
      </c>
      <c r="AJ9" s="141"/>
      <c r="AK9" s="143">
        <f>IFERROR(AJ9/SUM($L9:$W9)*100,0)</f>
        <v>0</v>
      </c>
      <c r="AL9" s="64"/>
      <c r="AM9" s="127"/>
      <c r="AN9" s="64">
        <f>+N9</f>
        <v>3</v>
      </c>
      <c r="AO9" s="142">
        <f>IFERROR(AN9/SUM($L9:$W9)*100,0)</f>
        <v>6.8181818181818175</v>
      </c>
      <c r="AP9" s="163"/>
      <c r="AQ9" s="143">
        <f>IFERROR(AP9/SUM($L9:$W9)*100,0)</f>
        <v>0</v>
      </c>
      <c r="AR9" s="164"/>
      <c r="AS9" s="63"/>
      <c r="AT9" s="64">
        <f>+O9</f>
        <v>4</v>
      </c>
      <c r="AU9" s="142">
        <f>IFERROR(AT9/SUM($L9:$W9)*100,0)</f>
        <v>9.0909090909090917</v>
      </c>
      <c r="AV9" s="141"/>
      <c r="AW9" s="143">
        <f>IFERROR(AV9/SUM($L9:$W9)*100,0)</f>
        <v>0</v>
      </c>
      <c r="AX9" s="64"/>
      <c r="AY9" s="63"/>
      <c r="AZ9" s="62">
        <f>+P9</f>
        <v>5</v>
      </c>
      <c r="BA9" s="142">
        <f>IFERROR(AZ9/SUM($L9:$W9)*100,0)</f>
        <v>11.363636363636363</v>
      </c>
      <c r="BB9" s="163"/>
      <c r="BC9" s="143">
        <f>IFERROR(BB9/SUM($L9:$W9)*100,0)</f>
        <v>0</v>
      </c>
      <c r="BD9" s="71"/>
      <c r="BE9" s="165"/>
      <c r="BF9" s="62">
        <f>+Q9</f>
        <v>5</v>
      </c>
      <c r="BG9" s="142">
        <f>IFERROR(BF9/SUM($L9:$W9)*100,0)</f>
        <v>11.363636363636363</v>
      </c>
      <c r="BH9" s="163"/>
      <c r="BI9" s="143">
        <f>IFERROR(BH9/SUM($L9:$W9)*100,0)</f>
        <v>0</v>
      </c>
      <c r="BJ9" s="71"/>
      <c r="BK9" s="165"/>
      <c r="BL9" s="62">
        <f>+R9</f>
        <v>3</v>
      </c>
      <c r="BM9" s="142">
        <f>IFERROR(BL9/SUM($L9:$W9)*100,0)</f>
        <v>6.8181818181818175</v>
      </c>
      <c r="BN9" s="141"/>
      <c r="BO9" s="143">
        <f>IFERROR(BN9/SUM($L9:$W9)*100,0)</f>
        <v>0</v>
      </c>
      <c r="BP9" s="63"/>
      <c r="BQ9" s="63"/>
      <c r="BR9" s="63">
        <f>+S9</f>
        <v>4</v>
      </c>
      <c r="BS9" s="142">
        <f>IFERROR(BR9/SUM($L9:$W9)*100,0)</f>
        <v>9.0909090909090917</v>
      </c>
      <c r="BT9" s="163"/>
      <c r="BU9" s="143">
        <f>IFERROR(BT9/SUM($L9:$W9)*100,0)</f>
        <v>0</v>
      </c>
      <c r="BV9" s="63"/>
      <c r="BW9" s="63"/>
      <c r="BX9" s="63">
        <f>+T9</f>
        <v>3</v>
      </c>
      <c r="BY9" s="142">
        <f>IFERROR(BX9/SUM($L9:$W9)*100,0)</f>
        <v>6.8181818181818175</v>
      </c>
      <c r="BZ9" s="163"/>
      <c r="CA9" s="143">
        <f>IFERROR(BZ9/SUM($L9:$W9)*100,0)</f>
        <v>0</v>
      </c>
      <c r="CB9" s="165"/>
      <c r="CC9" s="165"/>
      <c r="CD9" s="63">
        <f>+U9</f>
        <v>3</v>
      </c>
      <c r="CE9" s="142">
        <f>IFERROR(CD9/SUM($L9:$W9)*100,0)</f>
        <v>6.8181818181818175</v>
      </c>
      <c r="CF9" s="163"/>
      <c r="CG9" s="143">
        <f>IFERROR(CF9/SUM($L9:$W9)*100,0)</f>
        <v>0</v>
      </c>
      <c r="CH9" s="165"/>
      <c r="CI9" s="165"/>
      <c r="CJ9" s="142">
        <f>+V9</f>
        <v>4</v>
      </c>
      <c r="CK9" s="142">
        <f>IFERROR(CJ9/SUM($L9:$W9)*100,0)</f>
        <v>9.0909090909090917</v>
      </c>
      <c r="CL9" s="141"/>
      <c r="CM9" s="143">
        <f>IFERROR(CL9/SUM($L9:$W9)*100,0)</f>
        <v>0</v>
      </c>
      <c r="CN9" s="63"/>
      <c r="CO9" s="63"/>
      <c r="CP9" s="63">
        <f>+W9</f>
        <v>3</v>
      </c>
      <c r="CQ9" s="142">
        <f>IFERROR(CP9/SUM($L9:$W9)*100,0)</f>
        <v>6.8181818181818175</v>
      </c>
      <c r="CR9" s="141"/>
      <c r="CS9" s="143">
        <f>IFERROR(CR9/SUM($L9:$W9)*100,0)</f>
        <v>0</v>
      </c>
      <c r="CT9" s="63"/>
      <c r="CU9" s="63"/>
      <c r="CV9" s="63">
        <f t="shared" ref="CV9:CW14" si="0">SUM(CR9,CL9,CF9,BZ9,BT9,BN9,BH9,BB9,AV9,AP9,AJ9,AD9)</f>
        <v>0</v>
      </c>
      <c r="CW9" s="122">
        <f>SUM(CS9,CM9,CG9,CA9,BU9,BO9,BI9,BC9,AW9,AQ9,AK9,AE9)/100</f>
        <v>0</v>
      </c>
      <c r="CX9" s="92"/>
      <c r="CY9" s="155"/>
      <c r="CZ9" s="129"/>
      <c r="DA9" s="129"/>
      <c r="DB9" s="129"/>
      <c r="DC9" s="129"/>
      <c r="DD9" s="129"/>
      <c r="DE9" s="129"/>
      <c r="DF9" s="129"/>
      <c r="DG9" s="129"/>
      <c r="DH9" s="69"/>
      <c r="DI9" s="69"/>
      <c r="DJ9" s="65"/>
      <c r="DK9" s="65"/>
      <c r="DL9" s="177"/>
    </row>
    <row r="10" spans="1:118" ht="147" customHeight="1">
      <c r="A10" s="61"/>
      <c r="B10" s="49" t="s">
        <v>277</v>
      </c>
      <c r="C10" s="49" t="s">
        <v>278</v>
      </c>
      <c r="D10" s="49" t="s">
        <v>279</v>
      </c>
      <c r="E10" s="49" t="s">
        <v>346</v>
      </c>
      <c r="F10" s="49" t="s">
        <v>281</v>
      </c>
      <c r="G10" s="49" t="s">
        <v>282</v>
      </c>
      <c r="H10" s="133" t="s">
        <v>357</v>
      </c>
      <c r="I10" s="133" t="s">
        <v>404</v>
      </c>
      <c r="J10" s="127" t="s">
        <v>405</v>
      </c>
      <c r="K10" s="127" t="s">
        <v>409</v>
      </c>
      <c r="L10" s="127">
        <v>1</v>
      </c>
      <c r="M10" s="127">
        <v>1</v>
      </c>
      <c r="N10" s="127">
        <v>1</v>
      </c>
      <c r="O10" s="127">
        <v>1</v>
      </c>
      <c r="P10" s="127">
        <v>3</v>
      </c>
      <c r="Q10" s="127">
        <v>1</v>
      </c>
      <c r="R10" s="127">
        <v>1</v>
      </c>
      <c r="S10" s="127">
        <v>1</v>
      </c>
      <c r="T10" s="127">
        <v>1</v>
      </c>
      <c r="U10" s="127">
        <v>2</v>
      </c>
      <c r="V10" s="127">
        <v>1</v>
      </c>
      <c r="W10" s="127">
        <v>1</v>
      </c>
      <c r="X10" s="127" t="s">
        <v>407</v>
      </c>
      <c r="Y10" s="64" t="s">
        <v>360</v>
      </c>
      <c r="Z10" s="64" t="s">
        <v>408</v>
      </c>
      <c r="AA10" s="67">
        <v>0.1</v>
      </c>
      <c r="AB10" s="64">
        <f>+L10</f>
        <v>1</v>
      </c>
      <c r="AC10" s="143">
        <f t="shared" ref="AC10:AC13" si="1">IFERROR(AB10/SUM($L10:$W10)*100,0)</f>
        <v>6.666666666666667</v>
      </c>
      <c r="AD10" s="64"/>
      <c r="AE10" s="29">
        <f>IFERROR(AD10/#REF!,0)</f>
        <v>0</v>
      </c>
      <c r="AF10" s="64"/>
      <c r="AG10" s="63"/>
      <c r="AH10" s="141">
        <f>+M10</f>
        <v>1</v>
      </c>
      <c r="AI10" s="142">
        <f t="shared" ref="AI10:AI13" si="2">IFERROR(AH10/SUM($L10:$W10)*100,0)</f>
        <v>6.666666666666667</v>
      </c>
      <c r="AJ10" s="141"/>
      <c r="AK10" s="143">
        <f t="shared" ref="AK10:AK13" si="3">IFERROR(AJ10/SUM($L10:$W10)*100,0)</f>
        <v>0</v>
      </c>
      <c r="AL10" s="64"/>
      <c r="AM10" s="127"/>
      <c r="AN10" s="64">
        <f>+N10</f>
        <v>1</v>
      </c>
      <c r="AO10" s="142">
        <f t="shared" ref="AO10:AO13" si="4">IFERROR(AN10/SUM($L10:$W10)*100,0)</f>
        <v>6.666666666666667</v>
      </c>
      <c r="AP10" s="163"/>
      <c r="AQ10" s="143">
        <f t="shared" ref="AQ10:AQ13" si="5">IFERROR(AP10/SUM($L10:$W10)*100,0)</f>
        <v>0</v>
      </c>
      <c r="AR10" s="164"/>
      <c r="AS10" s="63"/>
      <c r="AT10" s="64">
        <f>+O10</f>
        <v>1</v>
      </c>
      <c r="AU10" s="142">
        <f t="shared" ref="AU10:AU13" si="6">IFERROR(AT10/SUM($L10:$W10)*100,0)</f>
        <v>6.666666666666667</v>
      </c>
      <c r="AV10" s="141"/>
      <c r="AW10" s="143">
        <f t="shared" ref="AW10:AW13" si="7">IFERROR(AV10/SUM($L10:$W10)*100,0)</f>
        <v>0</v>
      </c>
      <c r="AX10" s="64"/>
      <c r="AY10" s="63"/>
      <c r="AZ10" s="62">
        <f>+P10</f>
        <v>3</v>
      </c>
      <c r="BA10" s="142">
        <f t="shared" ref="BA10:BA13" si="8">IFERROR(AZ10/SUM($L10:$W10)*100,0)</f>
        <v>20</v>
      </c>
      <c r="BB10" s="163"/>
      <c r="BC10" s="143">
        <f t="shared" ref="BC10:BC13" si="9">IFERROR(BB10/SUM($L10:$W10)*100,0)</f>
        <v>0</v>
      </c>
      <c r="BD10" s="171"/>
      <c r="BE10" s="169"/>
      <c r="BF10" s="62">
        <f>+Q10</f>
        <v>1</v>
      </c>
      <c r="BG10" s="142">
        <f t="shared" ref="BG10:BG13" si="10">IFERROR(BF10/SUM($L10:$W10)*100,0)</f>
        <v>6.666666666666667</v>
      </c>
      <c r="BH10" s="163"/>
      <c r="BI10" s="143">
        <f t="shared" ref="BI10:BI13" si="11">IFERROR(BH10/SUM($L10:$W10)*100,0)</f>
        <v>0</v>
      </c>
      <c r="BJ10" s="71"/>
      <c r="BK10" s="165"/>
      <c r="BL10" s="62">
        <f>+R10</f>
        <v>1</v>
      </c>
      <c r="BM10" s="142">
        <f t="shared" ref="BM10:BM13" si="12">IFERROR(BL10/SUM($L10:$W10)*100,0)</f>
        <v>6.666666666666667</v>
      </c>
      <c r="BN10" s="141"/>
      <c r="BO10" s="143">
        <f>IFERROR(BN10/SUM($L10:$W10)*100,0)</f>
        <v>0</v>
      </c>
      <c r="BP10" s="127"/>
      <c r="BQ10" s="127"/>
      <c r="BR10" s="63">
        <f>+S10</f>
        <v>1</v>
      </c>
      <c r="BS10" s="142">
        <f t="shared" ref="BS10:BS13" si="13">IFERROR(BR10/SUM($L10:$W10)*100,0)</f>
        <v>6.666666666666667</v>
      </c>
      <c r="BT10" s="163"/>
      <c r="BU10" s="143">
        <f t="shared" ref="BU10:BU13" si="14">IFERROR(BT10/SUM($L10:$W10)*100,0)</f>
        <v>0</v>
      </c>
      <c r="BV10" s="133"/>
      <c r="BW10" s="133"/>
      <c r="BX10" s="63">
        <f>+T10</f>
        <v>1</v>
      </c>
      <c r="BY10" s="142">
        <f t="shared" ref="BY10:BY13" si="15">IFERROR(BX10/SUM($L10:$W10)*100,0)</f>
        <v>6.666666666666667</v>
      </c>
      <c r="BZ10" s="163"/>
      <c r="CA10" s="142">
        <f>IFERROR(BZ10/#REF!,0)</f>
        <v>0</v>
      </c>
      <c r="CB10" s="165"/>
      <c r="CC10" s="165"/>
      <c r="CD10" s="63">
        <f>+U10</f>
        <v>2</v>
      </c>
      <c r="CE10" s="142">
        <f t="shared" ref="CE10:CE13" si="16">IFERROR(CD10/SUM($L10:$W10)*100,0)</f>
        <v>13.333333333333334</v>
      </c>
      <c r="CF10" s="163"/>
      <c r="CG10" s="143">
        <f>IFERROR(CF10/SUM($L10:$W10)*100,0)</f>
        <v>0</v>
      </c>
      <c r="CH10" s="127"/>
      <c r="CI10" s="127"/>
      <c r="CJ10" s="142">
        <f>+V10</f>
        <v>1</v>
      </c>
      <c r="CK10" s="142">
        <f>IFERROR(CJ10/SUM($L10:$W10)*100,0)</f>
        <v>6.666666666666667</v>
      </c>
      <c r="CL10" s="141"/>
      <c r="CM10" s="142">
        <f>IFERROR(CL10/#REF!,0)</f>
        <v>0</v>
      </c>
      <c r="CN10" s="63"/>
      <c r="CO10" s="63"/>
      <c r="CP10" s="63">
        <f>+W10</f>
        <v>1</v>
      </c>
      <c r="CQ10" s="142">
        <f t="shared" ref="CQ10:CQ13" si="17">IFERROR(CP10/SUM($L10:$W10)*100,0)</f>
        <v>6.666666666666667</v>
      </c>
      <c r="CR10" s="141"/>
      <c r="CS10" s="142">
        <f>IFERROR(CR10/#REF!,0)</f>
        <v>0</v>
      </c>
      <c r="CT10" s="63"/>
      <c r="CU10" s="63"/>
      <c r="CV10" s="63">
        <f t="shared" si="0"/>
        <v>0</v>
      </c>
      <c r="CW10" s="122">
        <f t="shared" ref="CW10:CW13" si="18">SUM(CS10,CM10,CG10,CA10,BU10,BO10,BI10,BC10,AW10,AQ10,AK10,AE10)/100</f>
        <v>0</v>
      </c>
      <c r="CX10" s="30"/>
      <c r="CY10" s="155"/>
      <c r="CZ10" s="129"/>
      <c r="DA10" s="129"/>
      <c r="DB10" s="129"/>
      <c r="DC10" s="129"/>
      <c r="DD10" s="129"/>
      <c r="DE10" s="129"/>
      <c r="DF10" s="152"/>
      <c r="DG10" s="152"/>
      <c r="DH10" s="69"/>
      <c r="DI10" s="69"/>
      <c r="DJ10" s="65"/>
      <c r="DK10" s="65"/>
      <c r="DL10" s="177"/>
    </row>
    <row r="11" spans="1:118" ht="144.75" customHeight="1">
      <c r="A11" s="61"/>
      <c r="B11" s="49" t="s">
        <v>277</v>
      </c>
      <c r="C11" s="49" t="s">
        <v>278</v>
      </c>
      <c r="D11" s="49" t="s">
        <v>279</v>
      </c>
      <c r="E11" s="49" t="s">
        <v>346</v>
      </c>
      <c r="F11" s="49" t="s">
        <v>281</v>
      </c>
      <c r="G11" s="49" t="s">
        <v>282</v>
      </c>
      <c r="H11" s="133" t="s">
        <v>357</v>
      </c>
      <c r="I11" s="133" t="s">
        <v>404</v>
      </c>
      <c r="J11" s="127" t="s">
        <v>405</v>
      </c>
      <c r="K11" s="127" t="s">
        <v>410</v>
      </c>
      <c r="L11" s="127">
        <v>10</v>
      </c>
      <c r="M11" s="127">
        <v>12</v>
      </c>
      <c r="N11" s="127">
        <v>13</v>
      </c>
      <c r="O11" s="127">
        <v>10</v>
      </c>
      <c r="P11" s="127">
        <v>9</v>
      </c>
      <c r="Q11" s="127">
        <v>12</v>
      </c>
      <c r="R11" s="127">
        <v>11</v>
      </c>
      <c r="S11" s="127">
        <v>10</v>
      </c>
      <c r="T11" s="127">
        <v>12</v>
      </c>
      <c r="U11" s="127">
        <v>10</v>
      </c>
      <c r="V11" s="127">
        <v>13</v>
      </c>
      <c r="W11" s="127">
        <v>14</v>
      </c>
      <c r="X11" s="127" t="s">
        <v>407</v>
      </c>
      <c r="Y11" s="64" t="s">
        <v>360</v>
      </c>
      <c r="Z11" s="64" t="s">
        <v>408</v>
      </c>
      <c r="AA11" s="67">
        <v>0.4</v>
      </c>
      <c r="AB11" s="64">
        <f>+L11</f>
        <v>10</v>
      </c>
      <c r="AC11" s="143">
        <f t="shared" si="1"/>
        <v>7.3529411764705888</v>
      </c>
      <c r="AD11" s="64"/>
      <c r="AE11" s="29">
        <f>IFERROR(AD11/#REF!,0)</f>
        <v>0</v>
      </c>
      <c r="AF11" s="64"/>
      <c r="AG11" s="63"/>
      <c r="AH11" s="141">
        <f>+M11</f>
        <v>12</v>
      </c>
      <c r="AI11" s="142">
        <f t="shared" si="2"/>
        <v>8.8235294117647065</v>
      </c>
      <c r="AJ11" s="141"/>
      <c r="AK11" s="143">
        <f t="shared" si="3"/>
        <v>0</v>
      </c>
      <c r="AL11" s="64"/>
      <c r="AM11" s="63"/>
      <c r="AN11" s="64">
        <f>+N11</f>
        <v>13</v>
      </c>
      <c r="AO11" s="142">
        <f t="shared" si="4"/>
        <v>9.5588235294117645</v>
      </c>
      <c r="AP11" s="163"/>
      <c r="AQ11" s="143">
        <f t="shared" si="5"/>
        <v>0</v>
      </c>
      <c r="AR11" s="164"/>
      <c r="AS11" s="63"/>
      <c r="AT11" s="64">
        <f>+O11</f>
        <v>10</v>
      </c>
      <c r="AU11" s="142">
        <f t="shared" si="6"/>
        <v>7.3529411764705888</v>
      </c>
      <c r="AV11" s="141"/>
      <c r="AW11" s="143">
        <f t="shared" si="7"/>
        <v>0</v>
      </c>
      <c r="AX11" s="64"/>
      <c r="AY11" s="63"/>
      <c r="AZ11" s="62">
        <f>+P11</f>
        <v>9</v>
      </c>
      <c r="BA11" s="142">
        <f t="shared" si="8"/>
        <v>6.6176470588235299</v>
      </c>
      <c r="BB11" s="163"/>
      <c r="BC11" s="143">
        <f t="shared" si="9"/>
        <v>0</v>
      </c>
      <c r="BD11" s="71"/>
      <c r="BE11" s="165"/>
      <c r="BF11" s="62">
        <f>+Q11</f>
        <v>12</v>
      </c>
      <c r="BG11" s="142">
        <f t="shared" si="10"/>
        <v>8.8235294117647065</v>
      </c>
      <c r="BH11" s="163"/>
      <c r="BI11" s="143">
        <f t="shared" si="11"/>
        <v>0</v>
      </c>
      <c r="BJ11" s="71"/>
      <c r="BK11" s="165"/>
      <c r="BL11" s="62">
        <f>+R11</f>
        <v>11</v>
      </c>
      <c r="BM11" s="142">
        <f t="shared" si="12"/>
        <v>8.0882352941176467</v>
      </c>
      <c r="BN11" s="141"/>
      <c r="BO11" s="143">
        <f t="shared" ref="BO11:BO13" si="19">IFERROR(BN11/SUM($L11:$W11)*100,0)</f>
        <v>0</v>
      </c>
      <c r="BP11" s="63"/>
      <c r="BQ11" s="63"/>
      <c r="BR11" s="63">
        <f>+S11</f>
        <v>10</v>
      </c>
      <c r="BS11" s="142">
        <f t="shared" si="13"/>
        <v>7.3529411764705888</v>
      </c>
      <c r="BT11" s="163"/>
      <c r="BU11" s="143">
        <f t="shared" si="14"/>
        <v>0</v>
      </c>
      <c r="BV11" s="127"/>
      <c r="BW11" s="127"/>
      <c r="BX11" s="63">
        <f>+T11</f>
        <v>12</v>
      </c>
      <c r="BY11" s="142">
        <f t="shared" si="15"/>
        <v>8.8235294117647065</v>
      </c>
      <c r="BZ11" s="163"/>
      <c r="CA11" s="142">
        <f>IFERROR(BZ11/#REF!,0)</f>
        <v>0</v>
      </c>
      <c r="CB11" s="169"/>
      <c r="CC11" s="165"/>
      <c r="CD11" s="63">
        <f>+U11</f>
        <v>10</v>
      </c>
      <c r="CE11" s="142">
        <f t="shared" si="16"/>
        <v>7.3529411764705888</v>
      </c>
      <c r="CF11" s="207"/>
      <c r="CG11" s="170">
        <f>IFERROR(CF11/SUM($L11:$W11)*100,0)</f>
        <v>0</v>
      </c>
      <c r="CH11" s="171"/>
      <c r="CI11" s="171"/>
      <c r="CJ11" s="142">
        <f>+V11</f>
        <v>13</v>
      </c>
      <c r="CK11" s="142">
        <f>IFERROR(CJ11/SUM($L11:$W11)*100,0)</f>
        <v>9.5588235294117645</v>
      </c>
      <c r="CL11" s="141"/>
      <c r="CM11" s="142">
        <f>IFERROR(CL11/#REF!,0)</f>
        <v>0</v>
      </c>
      <c r="CN11" s="63"/>
      <c r="CO11" s="63"/>
      <c r="CP11" s="63">
        <f>+W11</f>
        <v>14</v>
      </c>
      <c r="CQ11" s="142">
        <f t="shared" si="17"/>
        <v>10.294117647058822</v>
      </c>
      <c r="CR11" s="141"/>
      <c r="CS11" s="142">
        <f>IFERROR(CR11/#REF!,0)</f>
        <v>0</v>
      </c>
      <c r="CT11" s="63"/>
      <c r="CU11" s="63"/>
      <c r="CV11" s="63">
        <f t="shared" si="0"/>
        <v>0</v>
      </c>
      <c r="CW11" s="122">
        <f t="shared" si="18"/>
        <v>0</v>
      </c>
      <c r="CX11" s="30"/>
      <c r="CY11" s="155"/>
      <c r="CZ11" s="129"/>
      <c r="DA11" s="129"/>
      <c r="DB11" s="129"/>
      <c r="DC11" s="129"/>
      <c r="DD11" s="129"/>
      <c r="DE11" s="129"/>
      <c r="DF11" s="129"/>
      <c r="DG11" s="69"/>
      <c r="DH11" s="69"/>
      <c r="DI11" s="177"/>
      <c r="DJ11" s="65"/>
      <c r="DK11" s="65"/>
      <c r="DL11" s="177"/>
    </row>
    <row r="12" spans="1:118" ht="120">
      <c r="A12" s="61"/>
      <c r="B12" s="49" t="s">
        <v>277</v>
      </c>
      <c r="C12" s="49" t="s">
        <v>278</v>
      </c>
      <c r="D12" s="49" t="s">
        <v>279</v>
      </c>
      <c r="E12" s="49" t="s">
        <v>346</v>
      </c>
      <c r="F12" s="49" t="s">
        <v>281</v>
      </c>
      <c r="G12" s="49" t="s">
        <v>282</v>
      </c>
      <c r="H12" s="133" t="s">
        <v>357</v>
      </c>
      <c r="I12" s="133" t="s">
        <v>404</v>
      </c>
      <c r="J12" s="127" t="s">
        <v>405</v>
      </c>
      <c r="K12" s="127" t="s">
        <v>411</v>
      </c>
      <c r="L12" s="127">
        <v>4</v>
      </c>
      <c r="M12" s="127">
        <v>4</v>
      </c>
      <c r="N12" s="127">
        <v>4</v>
      </c>
      <c r="O12" s="127">
        <v>5</v>
      </c>
      <c r="P12" s="127">
        <v>5</v>
      </c>
      <c r="Q12" s="127">
        <v>4</v>
      </c>
      <c r="R12" s="127">
        <v>4</v>
      </c>
      <c r="S12" s="127">
        <v>4</v>
      </c>
      <c r="T12" s="127">
        <v>5</v>
      </c>
      <c r="U12" s="127">
        <v>5</v>
      </c>
      <c r="V12" s="127">
        <v>4</v>
      </c>
      <c r="W12" s="127">
        <v>3</v>
      </c>
      <c r="X12" s="127" t="s">
        <v>407</v>
      </c>
      <c r="Y12" s="64" t="s">
        <v>360</v>
      </c>
      <c r="Z12" s="64" t="s">
        <v>408</v>
      </c>
      <c r="AA12" s="67">
        <v>0.2</v>
      </c>
      <c r="AB12" s="64">
        <f>+L12</f>
        <v>4</v>
      </c>
      <c r="AC12" s="143">
        <f t="shared" si="1"/>
        <v>7.8431372549019605</v>
      </c>
      <c r="AD12" s="64"/>
      <c r="AE12" s="29">
        <f>IFERROR(AD12/#REF!,0)</f>
        <v>0</v>
      </c>
      <c r="AF12" s="64"/>
      <c r="AG12" s="63"/>
      <c r="AH12" s="141">
        <f>+M12</f>
        <v>4</v>
      </c>
      <c r="AI12" s="142">
        <f t="shared" si="2"/>
        <v>7.8431372549019605</v>
      </c>
      <c r="AJ12" s="141"/>
      <c r="AK12" s="143">
        <f t="shared" si="3"/>
        <v>0</v>
      </c>
      <c r="AL12" s="64"/>
      <c r="AM12" s="127"/>
      <c r="AN12" s="64">
        <f>+N12</f>
        <v>4</v>
      </c>
      <c r="AO12" s="142">
        <f t="shared" si="4"/>
        <v>7.8431372549019605</v>
      </c>
      <c r="AP12" s="168"/>
      <c r="AQ12" s="143">
        <f t="shared" si="5"/>
        <v>0</v>
      </c>
      <c r="AR12" s="164"/>
      <c r="AS12" s="63"/>
      <c r="AT12" s="64">
        <f>+O12</f>
        <v>5</v>
      </c>
      <c r="AU12" s="142">
        <f t="shared" si="6"/>
        <v>9.8039215686274517</v>
      </c>
      <c r="AV12" s="141"/>
      <c r="AW12" s="143">
        <f>IFERROR(AV12/SUM($L12:$W12)*100,0)</f>
        <v>0</v>
      </c>
      <c r="AX12" s="64"/>
      <c r="AY12" s="127"/>
      <c r="AZ12" s="62">
        <f>+P12</f>
        <v>5</v>
      </c>
      <c r="BA12" s="142">
        <f t="shared" si="8"/>
        <v>9.8039215686274517</v>
      </c>
      <c r="BB12" s="163">
        <v>1</v>
      </c>
      <c r="BC12" s="143">
        <f t="shared" si="9"/>
        <v>1.9607843137254901</v>
      </c>
      <c r="BD12" s="171"/>
      <c r="BE12" s="169"/>
      <c r="BF12" s="62">
        <f>+Q12</f>
        <v>4</v>
      </c>
      <c r="BG12" s="142">
        <f>IFERROR(BF12/SUM($L12:$W12)*100,0)</f>
        <v>7.8431372549019605</v>
      </c>
      <c r="BH12" s="163"/>
      <c r="BI12" s="143">
        <f>IFERROR(BH12/SUM($L12:$W12)*100,0)</f>
        <v>0</v>
      </c>
      <c r="BJ12" s="171"/>
      <c r="BK12" s="169"/>
      <c r="BL12" s="62">
        <f>+R12</f>
        <v>4</v>
      </c>
      <c r="BM12" s="142">
        <f t="shared" si="12"/>
        <v>7.8431372549019605</v>
      </c>
      <c r="BN12" s="163"/>
      <c r="BO12" s="143">
        <f t="shared" si="19"/>
        <v>0</v>
      </c>
      <c r="BP12" s="169"/>
      <c r="BQ12" s="169"/>
      <c r="BR12" s="63">
        <f>+S12</f>
        <v>4</v>
      </c>
      <c r="BS12" s="142">
        <f t="shared" si="13"/>
        <v>7.8431372549019605</v>
      </c>
      <c r="BT12" s="163"/>
      <c r="BU12" s="143">
        <f t="shared" si="14"/>
        <v>0</v>
      </c>
      <c r="BV12" s="127"/>
      <c r="BW12" s="127"/>
      <c r="BX12" s="63">
        <f>+T12</f>
        <v>5</v>
      </c>
      <c r="BY12" s="142">
        <f t="shared" si="15"/>
        <v>9.8039215686274517</v>
      </c>
      <c r="BZ12" s="163"/>
      <c r="CA12" s="143">
        <f t="shared" ref="CA12" si="20">IFERROR(BZ12/SUM($L12:$W12)*100,0)</f>
        <v>0</v>
      </c>
      <c r="CB12" s="127"/>
      <c r="CC12" s="127"/>
      <c r="CD12" s="63">
        <f>+U12</f>
        <v>5</v>
      </c>
      <c r="CE12" s="142">
        <f t="shared" si="16"/>
        <v>9.8039215686274517</v>
      </c>
      <c r="CF12" s="163"/>
      <c r="CG12" s="170">
        <f>IFERROR(CF12/SUM($L12:$W12)*100,0)</f>
        <v>0</v>
      </c>
      <c r="CH12" s="127"/>
      <c r="CI12" s="127"/>
      <c r="CJ12" s="142">
        <f>+V12</f>
        <v>4</v>
      </c>
      <c r="CK12" s="142">
        <f>IFERROR(CJ12/SUM($L12:$W12)*100,0)</f>
        <v>7.8431372549019605</v>
      </c>
      <c r="CL12" s="141"/>
      <c r="CM12" s="142">
        <f>IFERROR(CL12/#REF!,0)</f>
        <v>0</v>
      </c>
      <c r="CN12" s="63"/>
      <c r="CO12" s="63"/>
      <c r="CP12" s="63">
        <f>+W12</f>
        <v>3</v>
      </c>
      <c r="CQ12" s="142">
        <f t="shared" si="17"/>
        <v>5.8823529411764701</v>
      </c>
      <c r="CR12" s="141"/>
      <c r="CS12" s="142">
        <f>IFERROR(CR12/#REF!,0)</f>
        <v>0</v>
      </c>
      <c r="CT12" s="63"/>
      <c r="CU12" s="63"/>
      <c r="CV12" s="63">
        <f t="shared" si="0"/>
        <v>1</v>
      </c>
      <c r="CW12" s="122">
        <f t="shared" si="18"/>
        <v>1.9607843137254902E-2</v>
      </c>
      <c r="CX12" s="30"/>
      <c r="CY12" s="155"/>
      <c r="CZ12" s="129"/>
      <c r="DA12" s="129"/>
      <c r="DB12" s="69"/>
      <c r="DC12" s="69"/>
      <c r="DD12" s="69"/>
      <c r="DE12" s="129"/>
      <c r="DF12" s="69"/>
      <c r="DG12" s="69"/>
      <c r="DH12" s="69"/>
      <c r="DI12" s="69"/>
      <c r="DJ12" s="65"/>
      <c r="DK12" s="65"/>
      <c r="DL12" s="177"/>
    </row>
    <row r="13" spans="1:118" ht="120.6" thickBot="1">
      <c r="A13" s="61"/>
      <c r="B13" s="325" t="s">
        <v>277</v>
      </c>
      <c r="C13" s="325" t="s">
        <v>278</v>
      </c>
      <c r="D13" s="325" t="s">
        <v>279</v>
      </c>
      <c r="E13" s="325" t="s">
        <v>346</v>
      </c>
      <c r="F13" s="325" t="s">
        <v>281</v>
      </c>
      <c r="G13" s="325" t="s">
        <v>282</v>
      </c>
      <c r="H13" s="326" t="s">
        <v>357</v>
      </c>
      <c r="I13" s="326" t="s">
        <v>404</v>
      </c>
      <c r="J13" s="327" t="s">
        <v>405</v>
      </c>
      <c r="K13" s="327" t="s">
        <v>412</v>
      </c>
      <c r="L13" s="327">
        <v>2</v>
      </c>
      <c r="M13" s="327">
        <v>2</v>
      </c>
      <c r="N13" s="327">
        <v>2</v>
      </c>
      <c r="O13" s="327">
        <v>1</v>
      </c>
      <c r="P13" s="327">
        <v>1</v>
      </c>
      <c r="Q13" s="327">
        <v>1</v>
      </c>
      <c r="R13" s="327">
        <v>1</v>
      </c>
      <c r="S13" s="327">
        <v>2</v>
      </c>
      <c r="T13" s="327">
        <v>1</v>
      </c>
      <c r="U13" s="327">
        <v>1</v>
      </c>
      <c r="V13" s="327">
        <v>1</v>
      </c>
      <c r="W13" s="327">
        <v>1</v>
      </c>
      <c r="X13" s="327" t="s">
        <v>407</v>
      </c>
      <c r="Y13" s="328" t="s">
        <v>360</v>
      </c>
      <c r="Z13" s="328" t="s">
        <v>408</v>
      </c>
      <c r="AA13" s="329">
        <v>0.1</v>
      </c>
      <c r="AB13" s="64">
        <f>+L13</f>
        <v>2</v>
      </c>
      <c r="AC13" s="143">
        <f t="shared" si="1"/>
        <v>12.5</v>
      </c>
      <c r="AD13" s="64"/>
      <c r="AE13" s="29">
        <f>IFERROR(AD13/#REF!,0)</f>
        <v>0</v>
      </c>
      <c r="AF13" s="64"/>
      <c r="AG13" s="63"/>
      <c r="AH13" s="141">
        <f>+M13</f>
        <v>2</v>
      </c>
      <c r="AI13" s="142">
        <f t="shared" si="2"/>
        <v>12.5</v>
      </c>
      <c r="AJ13" s="141"/>
      <c r="AK13" s="143">
        <f t="shared" si="3"/>
        <v>0</v>
      </c>
      <c r="AL13" s="64"/>
      <c r="AM13" s="63"/>
      <c r="AN13" s="64">
        <f>+N13</f>
        <v>2</v>
      </c>
      <c r="AO13" s="142">
        <f t="shared" si="4"/>
        <v>12.5</v>
      </c>
      <c r="AP13" s="163"/>
      <c r="AQ13" s="143">
        <f t="shared" si="5"/>
        <v>0</v>
      </c>
      <c r="AR13" s="164"/>
      <c r="AS13" s="63"/>
      <c r="AT13" s="64">
        <f>+O13</f>
        <v>1</v>
      </c>
      <c r="AU13" s="142">
        <f t="shared" si="6"/>
        <v>6.25</v>
      </c>
      <c r="AV13" s="141"/>
      <c r="AW13" s="143">
        <f t="shared" si="7"/>
        <v>0</v>
      </c>
      <c r="AX13" s="64"/>
      <c r="AY13" s="127"/>
      <c r="AZ13" s="62">
        <f>+P13</f>
        <v>1</v>
      </c>
      <c r="BA13" s="142">
        <f t="shared" si="8"/>
        <v>6.25</v>
      </c>
      <c r="BB13" s="163"/>
      <c r="BC13" s="143">
        <f t="shared" si="9"/>
        <v>0</v>
      </c>
      <c r="BD13" s="71"/>
      <c r="BE13" s="165"/>
      <c r="BF13" s="62">
        <f>+Q13</f>
        <v>1</v>
      </c>
      <c r="BG13" s="142">
        <f t="shared" si="10"/>
        <v>6.25</v>
      </c>
      <c r="BH13" s="163"/>
      <c r="BI13" s="143">
        <f t="shared" si="11"/>
        <v>0</v>
      </c>
      <c r="BJ13" s="71"/>
      <c r="BK13" s="165"/>
      <c r="BL13" s="62">
        <f>+R13</f>
        <v>1</v>
      </c>
      <c r="BM13" s="142">
        <f t="shared" si="12"/>
        <v>6.25</v>
      </c>
      <c r="BN13" s="163"/>
      <c r="BO13" s="143">
        <f t="shared" si="19"/>
        <v>0</v>
      </c>
      <c r="BP13" s="169"/>
      <c r="BQ13" s="165"/>
      <c r="BR13" s="63">
        <f>+S13</f>
        <v>2</v>
      </c>
      <c r="BS13" s="142">
        <f t="shared" si="13"/>
        <v>12.5</v>
      </c>
      <c r="BT13" s="163"/>
      <c r="BU13" s="143">
        <f t="shared" si="14"/>
        <v>0</v>
      </c>
      <c r="BV13" s="63"/>
      <c r="BW13" s="63"/>
      <c r="BX13" s="63">
        <f>+T13</f>
        <v>1</v>
      </c>
      <c r="BY13" s="142">
        <f t="shared" si="15"/>
        <v>6.25</v>
      </c>
      <c r="BZ13" s="163"/>
      <c r="CA13" s="142">
        <f>IFERROR(BZ13/#REF!,0)</f>
        <v>0</v>
      </c>
      <c r="CB13" s="165"/>
      <c r="CC13" s="165"/>
      <c r="CD13" s="63">
        <f>+U13</f>
        <v>1</v>
      </c>
      <c r="CE13" s="142">
        <f t="shared" si="16"/>
        <v>6.25</v>
      </c>
      <c r="CF13" s="163"/>
      <c r="CG13" s="170">
        <f>IFERROR(CF13/SUM($L13:$W13)*100,0)</f>
        <v>0</v>
      </c>
      <c r="CH13" s="169"/>
      <c r="CI13" s="169"/>
      <c r="CJ13" s="142">
        <f>+V13</f>
        <v>1</v>
      </c>
      <c r="CK13" s="142">
        <f t="shared" ref="CK13" si="21">IFERROR(CJ13/SUM($L13:$W13)*100,0)</f>
        <v>6.25</v>
      </c>
      <c r="CL13" s="141"/>
      <c r="CM13" s="142">
        <f>IFERROR(CL13/#REF!,0)</f>
        <v>0</v>
      </c>
      <c r="CN13" s="63"/>
      <c r="CO13" s="63"/>
      <c r="CP13" s="63">
        <f>+W13</f>
        <v>1</v>
      </c>
      <c r="CQ13" s="142">
        <f t="shared" si="17"/>
        <v>6.25</v>
      </c>
      <c r="CR13" s="141"/>
      <c r="CS13" s="142">
        <f>IFERROR(CR13/#REF!,0)</f>
        <v>0</v>
      </c>
      <c r="CT13" s="63"/>
      <c r="CU13" s="63"/>
      <c r="CV13" s="63">
        <f t="shared" si="0"/>
        <v>0</v>
      </c>
      <c r="CW13" s="122">
        <f t="shared" si="18"/>
        <v>0</v>
      </c>
      <c r="CX13" s="30"/>
      <c r="CY13" s="208"/>
      <c r="CZ13" s="129"/>
      <c r="DA13" s="129"/>
      <c r="DB13" s="129"/>
      <c r="DC13" s="129"/>
      <c r="DD13" s="129"/>
      <c r="DE13" s="129"/>
      <c r="DF13" s="129"/>
      <c r="DG13" s="129"/>
      <c r="DH13" s="69"/>
      <c r="DI13" s="177"/>
      <c r="DJ13" s="65"/>
      <c r="DK13" s="65"/>
      <c r="DL13" s="177"/>
    </row>
    <row r="14" spans="1:118" s="172" customFormat="1" ht="18" thickBot="1">
      <c r="C14" s="134"/>
      <c r="D14" s="180"/>
      <c r="E14" s="180"/>
      <c r="F14" s="180"/>
      <c r="G14" s="180"/>
      <c r="H14" s="181"/>
      <c r="I14" s="89"/>
      <c r="J14" s="186" t="s">
        <v>300</v>
      </c>
      <c r="K14" s="187"/>
      <c r="L14" s="89">
        <f t="shared" ref="L14:V14" si="22">+SUM(N11:N13)</f>
        <v>19</v>
      </c>
      <c r="M14" s="89">
        <f t="shared" si="22"/>
        <v>16</v>
      </c>
      <c r="N14" s="89">
        <f t="shared" si="22"/>
        <v>15</v>
      </c>
      <c r="O14" s="89">
        <f t="shared" si="22"/>
        <v>17</v>
      </c>
      <c r="P14" s="89">
        <f t="shared" si="22"/>
        <v>16</v>
      </c>
      <c r="Q14" s="65">
        <f t="shared" si="22"/>
        <v>16</v>
      </c>
      <c r="R14" s="89">
        <f t="shared" si="22"/>
        <v>18</v>
      </c>
      <c r="S14" s="89">
        <f t="shared" si="22"/>
        <v>16</v>
      </c>
      <c r="T14" s="89">
        <f t="shared" si="22"/>
        <v>18</v>
      </c>
      <c r="U14" s="89">
        <f t="shared" si="22"/>
        <v>18</v>
      </c>
      <c r="V14" s="89">
        <f t="shared" si="22"/>
        <v>0</v>
      </c>
      <c r="W14" s="89" t="e">
        <f>+SUM(#REF!)</f>
        <v>#REF!</v>
      </c>
      <c r="X14" s="89"/>
      <c r="Y14" s="89"/>
      <c r="Z14" s="62" t="s">
        <v>240</v>
      </c>
      <c r="AA14" s="128">
        <f>SUM(AA9:AA13)</f>
        <v>1.0000000000000002</v>
      </c>
      <c r="AB14" s="62">
        <f>SUM(AB9:AB13)</f>
        <v>20</v>
      </c>
      <c r="AC14" s="159">
        <f>IFERROR(AB14/SUM($N14:$X14),0)</f>
        <v>0</v>
      </c>
      <c r="AD14" s="62">
        <f>SUM(AD9:AD13)</f>
        <v>0</v>
      </c>
      <c r="AE14" s="139">
        <f>IFERROR(AD14/SUM($N14:$X14),0)</f>
        <v>0</v>
      </c>
      <c r="AF14" s="62"/>
      <c r="AG14" s="62"/>
      <c r="AH14" s="62">
        <f>SUM(AH9:AH13)</f>
        <v>23</v>
      </c>
      <c r="AI14" s="159">
        <f>IFERROR(AH14/SUM($N14:$X14),0)</f>
        <v>0</v>
      </c>
      <c r="AJ14" s="62">
        <f>SUM(AJ9:AJ13)</f>
        <v>0</v>
      </c>
      <c r="AK14" s="139">
        <f>IFERROR(AJ14/SUM($N14:$X14),0)</f>
        <v>0</v>
      </c>
      <c r="AL14" s="29"/>
      <c r="AM14" s="62"/>
      <c r="AN14" s="62">
        <f>SUM(AN9:AN13)</f>
        <v>23</v>
      </c>
      <c r="AO14" s="159">
        <f>IFERROR(AN14/SUM($N14:$X14),0)</f>
        <v>0</v>
      </c>
      <c r="AP14" s="62">
        <f>SUM(AP9:AP13)</f>
        <v>0</v>
      </c>
      <c r="AQ14" s="139">
        <f>IFERROR(AP14/SUM($N14:$X14),0)</f>
        <v>0</v>
      </c>
      <c r="AR14" s="62"/>
      <c r="AS14" s="62"/>
      <c r="AT14" s="62">
        <f>SUM(AT9:AT13)</f>
        <v>21</v>
      </c>
      <c r="AU14" s="159">
        <f>IFERROR(AT14/SUM($N14:$X14),0)</f>
        <v>0</v>
      </c>
      <c r="AV14" s="62">
        <f>SUM(AV9:AV13)</f>
        <v>0</v>
      </c>
      <c r="AW14" s="139">
        <f>IFERROR(AV14/SUM($N14:$X14),0)</f>
        <v>0</v>
      </c>
      <c r="AX14" s="62"/>
      <c r="AY14" s="62"/>
      <c r="AZ14" s="62">
        <f>SUM(AZ9:AZ13)</f>
        <v>23</v>
      </c>
      <c r="BA14" s="159">
        <f>IFERROR(AZ14/SUM($N14:$X14),0)</f>
        <v>0</v>
      </c>
      <c r="BB14" s="62">
        <f>SUM(BB9:BB13)</f>
        <v>1</v>
      </c>
      <c r="BC14" s="139">
        <f>IFERROR(BB14/SUM($N14:$X14),0)</f>
        <v>0</v>
      </c>
      <c r="BD14" s="62"/>
      <c r="BE14" s="62"/>
      <c r="BF14" s="62">
        <f>SUM(BF9:BF13)</f>
        <v>23</v>
      </c>
      <c r="BG14" s="159">
        <f>IFERROR(BF14/SUM($N14:$X14),0)</f>
        <v>0</v>
      </c>
      <c r="BH14" s="62">
        <f>SUM(BH9:BH13)</f>
        <v>0</v>
      </c>
      <c r="BI14" s="139">
        <f>IFERROR(BH14/SUM($N14:$X14),0)</f>
        <v>0</v>
      </c>
      <c r="BJ14" s="62"/>
      <c r="BK14" s="62"/>
      <c r="BL14" s="62">
        <f>SUM(BL9:BL13)</f>
        <v>20</v>
      </c>
      <c r="BM14" s="159">
        <f>IFERROR(BL14/SUM($N14:$X14),0)</f>
        <v>0</v>
      </c>
      <c r="BN14" s="62">
        <f>SUM(BN9:BN13)</f>
        <v>0</v>
      </c>
      <c r="BO14" s="139">
        <f>IFERROR(BN14/SUM($N14:$X14),0)</f>
        <v>0</v>
      </c>
      <c r="BP14" s="62"/>
      <c r="BQ14" s="62"/>
      <c r="BR14" s="62">
        <f>SUM(BR9:BR13)</f>
        <v>21</v>
      </c>
      <c r="BS14" s="159">
        <f>IFERROR(BR14/SUM($N14:$X14),0)</f>
        <v>0</v>
      </c>
      <c r="BT14" s="62">
        <f>SUM(BT9:BT13)</f>
        <v>0</v>
      </c>
      <c r="BU14" s="139">
        <f>IFERROR(BT14/SUM($N14:$X14),0)</f>
        <v>0</v>
      </c>
      <c r="BV14" s="62"/>
      <c r="BW14" s="62"/>
      <c r="BX14" s="62">
        <f>SUM(BX9:BX13)</f>
        <v>22</v>
      </c>
      <c r="BY14" s="159">
        <f>IFERROR(BX14/SUM($N14:$X14),0)</f>
        <v>0</v>
      </c>
      <c r="BZ14" s="62">
        <f>SUM(BZ9:BZ13)</f>
        <v>0</v>
      </c>
      <c r="CA14" s="139">
        <f>IFERROR(BZ14/SUM($N14:$X14),0)</f>
        <v>0</v>
      </c>
      <c r="CB14" s="62"/>
      <c r="CC14" s="62"/>
      <c r="CD14" s="62">
        <f>SUM(CD9:CD13)</f>
        <v>21</v>
      </c>
      <c r="CE14" s="159">
        <f>IFERROR(CD14/SUM($N14:$X14),0)</f>
        <v>0</v>
      </c>
      <c r="CF14" s="62">
        <f>SUM(CF9:CF13)</f>
        <v>0</v>
      </c>
      <c r="CG14" s="139">
        <f>IFERROR(CF14/SUM($N14:$X14),0)</f>
        <v>0</v>
      </c>
      <c r="CH14" s="62"/>
      <c r="CI14" s="62"/>
      <c r="CJ14" s="62">
        <f>SUM(CJ9:CJ13)</f>
        <v>23</v>
      </c>
      <c r="CK14" s="159">
        <f>IFERROR(CJ14/SUM($N14:$X14),0)</f>
        <v>0</v>
      </c>
      <c r="CL14" s="62">
        <f>SUM(CL9:CL13)</f>
        <v>0</v>
      </c>
      <c r="CM14" s="139">
        <f>IFERROR(CL14/SUM($N14:$X14),0)</f>
        <v>0</v>
      </c>
      <c r="CN14" s="62"/>
      <c r="CO14" s="62"/>
      <c r="CP14" s="62">
        <f>SUM(CP9:CP13)</f>
        <v>22</v>
      </c>
      <c r="CQ14" s="159">
        <f>IFERROR(CP14/SUM($N14:$X14),0)</f>
        <v>0</v>
      </c>
      <c r="CR14" s="62">
        <f>SUM(CR9:CR13)</f>
        <v>0</v>
      </c>
      <c r="CS14" s="139">
        <f>IFERROR(CR14/SUM($N14:$X14),0)</f>
        <v>0</v>
      </c>
      <c r="CT14" s="62"/>
      <c r="CU14" s="62"/>
      <c r="CV14" s="62">
        <f t="shared" si="0"/>
        <v>1</v>
      </c>
      <c r="CW14" s="123">
        <f t="shared" si="0"/>
        <v>0</v>
      </c>
      <c r="CZ14" s="99"/>
      <c r="DA14" s="58"/>
      <c r="DB14" s="58"/>
      <c r="DC14" s="58"/>
      <c r="DD14" s="58"/>
      <c r="DE14" s="58"/>
      <c r="DF14" s="58"/>
      <c r="DG14" s="58"/>
      <c r="DH14" s="58"/>
      <c r="DI14" s="58"/>
      <c r="DJ14" s="58"/>
      <c r="DK14" s="58"/>
      <c r="DL14" s="58"/>
      <c r="DM14" s="58"/>
      <c r="DN14" s="58"/>
    </row>
    <row r="15" spans="1:118">
      <c r="A15" s="61"/>
      <c r="B15" s="130"/>
      <c r="C15" s="130"/>
      <c r="D15" s="130"/>
      <c r="E15" s="130"/>
      <c r="F15" s="130"/>
      <c r="G15" s="130"/>
      <c r="H15" s="130"/>
      <c r="I15" s="130"/>
      <c r="J15" s="130"/>
      <c r="K15" s="130"/>
      <c r="M15" s="55"/>
      <c r="N15" s="55"/>
      <c r="O15" s="55"/>
      <c r="P15" s="55"/>
      <c r="Q15" s="55"/>
      <c r="R15" s="55"/>
      <c r="S15" s="55"/>
      <c r="T15" s="55"/>
      <c r="U15" s="55"/>
      <c r="V15" s="55"/>
      <c r="W15" s="55"/>
      <c r="X15" s="130"/>
      <c r="Y15" s="188"/>
      <c r="Z15" s="130"/>
      <c r="AA15" s="189"/>
      <c r="AB15" s="190"/>
      <c r="AC15" s="191"/>
      <c r="AD15" s="190"/>
      <c r="AE15" s="192"/>
      <c r="AF15" s="190"/>
      <c r="AG15" s="193"/>
      <c r="AH15" s="194"/>
      <c r="AI15" s="195"/>
      <c r="AJ15" s="194"/>
      <c r="AK15" s="191"/>
      <c r="AL15" s="190"/>
      <c r="AM15" s="193"/>
      <c r="AN15" s="190"/>
      <c r="AO15" s="195"/>
      <c r="AP15" s="196"/>
      <c r="AQ15" s="191"/>
      <c r="AR15" s="197"/>
      <c r="AS15" s="193"/>
      <c r="AT15" s="190"/>
      <c r="AU15" s="195"/>
      <c r="AV15" s="194"/>
      <c r="AW15" s="191"/>
      <c r="AX15" s="190"/>
      <c r="AY15" s="55"/>
      <c r="AZ15" s="198"/>
      <c r="BA15" s="195"/>
      <c r="BB15" s="196"/>
      <c r="BC15" s="191"/>
      <c r="BD15" s="199"/>
      <c r="BE15" s="200"/>
      <c r="BF15" s="198"/>
      <c r="BG15" s="195"/>
      <c r="BH15" s="196"/>
      <c r="BI15" s="191"/>
      <c r="BJ15" s="199"/>
      <c r="BK15" s="200"/>
      <c r="BL15" s="198"/>
      <c r="BM15" s="195"/>
      <c r="BN15" s="196"/>
      <c r="BO15" s="191"/>
      <c r="BP15" s="201"/>
      <c r="BQ15" s="200"/>
      <c r="BR15" s="193"/>
      <c r="BS15" s="195"/>
      <c r="BT15" s="196"/>
      <c r="BU15" s="191"/>
      <c r="BV15" s="193"/>
      <c r="BW15" s="193"/>
      <c r="BX15" s="193"/>
      <c r="BY15" s="195"/>
      <c r="BZ15" s="196"/>
      <c r="CA15" s="195"/>
      <c r="CB15" s="200"/>
      <c r="CC15" s="200"/>
      <c r="CD15" s="193"/>
      <c r="CE15" s="195"/>
      <c r="CF15" s="196"/>
      <c r="CG15" s="202"/>
      <c r="CH15" s="201"/>
      <c r="CI15" s="201"/>
      <c r="CJ15" s="195"/>
      <c r="CK15" s="195"/>
      <c r="CL15" s="194"/>
      <c r="CM15" s="195"/>
      <c r="CN15" s="193"/>
      <c r="CO15" s="193"/>
      <c r="CP15" s="193"/>
      <c r="CQ15" s="195"/>
      <c r="CR15" s="194"/>
      <c r="CS15" s="195"/>
      <c r="CT15" s="193"/>
      <c r="CU15" s="193"/>
      <c r="CV15" s="193"/>
      <c r="CW15" s="203"/>
      <c r="CX15" s="203"/>
      <c r="CZ15" s="204"/>
      <c r="DA15" s="204"/>
      <c r="DB15" s="204"/>
      <c r="DC15" s="204"/>
      <c r="DD15" s="204"/>
      <c r="DE15" s="204"/>
      <c r="DF15" s="204"/>
      <c r="DG15" s="204"/>
      <c r="DH15" s="205"/>
      <c r="DI15" s="206"/>
      <c r="DL15" s="206"/>
    </row>
    <row r="16" spans="1:118" s="58" customFormat="1" ht="15" customHeight="1">
      <c r="B16" s="35" t="s">
        <v>302</v>
      </c>
      <c r="C16" s="35" t="s">
        <v>303</v>
      </c>
      <c r="D16" s="35" t="s">
        <v>304</v>
      </c>
      <c r="E16" s="35" t="s">
        <v>305</v>
      </c>
      <c r="F16" s="35" t="s">
        <v>306</v>
      </c>
      <c r="G16" s="35" t="s">
        <v>307</v>
      </c>
    </row>
    <row r="17" spans="2:7" s="58" customFormat="1" ht="120" customHeight="1">
      <c r="B17" s="72" t="s">
        <v>311</v>
      </c>
      <c r="C17" s="75" t="s">
        <v>312</v>
      </c>
      <c r="D17" s="75" t="s">
        <v>313</v>
      </c>
      <c r="E17" s="78" t="s">
        <v>314</v>
      </c>
      <c r="F17" s="79" t="s">
        <v>315</v>
      </c>
      <c r="G17" s="86" t="s">
        <v>316</v>
      </c>
    </row>
    <row r="18" spans="2:7" s="58" customFormat="1" ht="327.75" customHeight="1">
      <c r="B18" s="72" t="s">
        <v>277</v>
      </c>
      <c r="C18" s="76" t="s">
        <v>317</v>
      </c>
      <c r="D18" s="76" t="s">
        <v>318</v>
      </c>
      <c r="E18" s="79" t="s">
        <v>319</v>
      </c>
      <c r="F18" s="82" t="s">
        <v>320</v>
      </c>
      <c r="G18" s="87" t="s">
        <v>321</v>
      </c>
    </row>
    <row r="19" spans="2:7" s="58" customFormat="1" ht="195" customHeight="1">
      <c r="B19" s="73" t="s">
        <v>322</v>
      </c>
      <c r="C19" s="75" t="s">
        <v>278</v>
      </c>
      <c r="D19" s="75" t="s">
        <v>323</v>
      </c>
      <c r="E19" s="80" t="s">
        <v>324</v>
      </c>
      <c r="F19" s="82" t="s">
        <v>325</v>
      </c>
      <c r="G19" s="87" t="s">
        <v>326</v>
      </c>
    </row>
    <row r="20" spans="2:7" s="58" customFormat="1" ht="285" customHeight="1">
      <c r="B20" s="74" t="s">
        <v>327</v>
      </c>
      <c r="C20" s="35"/>
      <c r="D20" s="77" t="s">
        <v>279</v>
      </c>
      <c r="E20" s="81" t="s">
        <v>328</v>
      </c>
      <c r="F20" s="82" t="s">
        <v>329</v>
      </c>
      <c r="G20" s="87" t="s">
        <v>330</v>
      </c>
    </row>
    <row r="21" spans="2:7" s="58" customFormat="1" ht="135" customHeight="1">
      <c r="B21" s="36"/>
      <c r="C21" s="35"/>
      <c r="D21" s="35"/>
      <c r="E21" s="95" t="s">
        <v>331</v>
      </c>
      <c r="F21" s="78" t="s">
        <v>281</v>
      </c>
      <c r="G21" s="87" t="s">
        <v>332</v>
      </c>
    </row>
    <row r="22" spans="2:7" s="58" customFormat="1" ht="120" customHeight="1">
      <c r="B22" s="35"/>
      <c r="C22" s="35"/>
      <c r="D22" s="35"/>
      <c r="E22" s="160" t="s">
        <v>333</v>
      </c>
      <c r="F22" s="78" t="s">
        <v>334</v>
      </c>
      <c r="G22" s="87" t="s">
        <v>335</v>
      </c>
    </row>
    <row r="23" spans="2:7" s="58" customFormat="1" ht="120" customHeight="1">
      <c r="B23" s="35"/>
      <c r="C23" s="35"/>
      <c r="D23" s="35"/>
      <c r="E23" s="85" t="s">
        <v>336</v>
      </c>
      <c r="F23" s="78" t="s">
        <v>337</v>
      </c>
      <c r="G23" s="87" t="s">
        <v>338</v>
      </c>
    </row>
    <row r="24" spans="2:7" s="58" customFormat="1" ht="180" customHeight="1">
      <c r="B24" s="35"/>
      <c r="C24" s="35"/>
      <c r="D24" s="35"/>
      <c r="E24" s="81" t="s">
        <v>339</v>
      </c>
      <c r="F24" s="35"/>
      <c r="G24" s="87" t="s">
        <v>340</v>
      </c>
    </row>
    <row r="25" spans="2:7" s="58" customFormat="1" ht="135" customHeight="1">
      <c r="B25" s="35"/>
      <c r="C25" s="35"/>
      <c r="D25" s="35"/>
      <c r="E25" s="78" t="s">
        <v>341</v>
      </c>
      <c r="F25" s="35"/>
      <c r="G25" s="87" t="s">
        <v>342</v>
      </c>
    </row>
    <row r="26" spans="2:7" s="58" customFormat="1" ht="90" customHeight="1">
      <c r="B26" s="35"/>
      <c r="C26" s="35"/>
      <c r="D26" s="35"/>
      <c r="E26" s="78" t="s">
        <v>343</v>
      </c>
      <c r="F26" s="35"/>
      <c r="G26" s="87" t="s">
        <v>344</v>
      </c>
    </row>
    <row r="27" spans="2:7" s="58" customFormat="1" ht="180" customHeight="1">
      <c r="B27" s="35"/>
      <c r="C27" s="35"/>
      <c r="D27" s="35"/>
      <c r="E27" s="84" t="s">
        <v>280</v>
      </c>
      <c r="F27" s="35"/>
      <c r="G27" s="87" t="s">
        <v>345</v>
      </c>
    </row>
    <row r="28" spans="2:7" s="58" customFormat="1" ht="90" customHeight="1">
      <c r="B28" s="35"/>
      <c r="C28" s="35"/>
      <c r="D28" s="35"/>
      <c r="E28" s="80" t="s">
        <v>346</v>
      </c>
      <c r="F28" s="35"/>
      <c r="G28" s="88" t="s">
        <v>347</v>
      </c>
    </row>
    <row r="29" spans="2:7" s="58" customFormat="1" ht="90" customHeight="1">
      <c r="B29" s="35"/>
      <c r="C29" s="35"/>
      <c r="D29" s="35"/>
      <c r="E29" s="35"/>
      <c r="F29" s="35"/>
      <c r="G29" s="88" t="s">
        <v>282</v>
      </c>
    </row>
    <row r="30" spans="2:7" s="58" customFormat="1" ht="90" customHeight="1">
      <c r="B30" s="35"/>
      <c r="C30" s="35"/>
      <c r="D30" s="35"/>
      <c r="E30" s="35"/>
      <c r="F30" s="35"/>
      <c r="G30" s="88" t="s">
        <v>348</v>
      </c>
    </row>
    <row r="31" spans="2:7" s="58" customFormat="1" ht="105" customHeight="1">
      <c r="B31" s="35"/>
      <c r="C31" s="35"/>
      <c r="D31" s="35"/>
      <c r="E31" s="35"/>
      <c r="F31" s="35"/>
      <c r="G31" s="88" t="s">
        <v>349</v>
      </c>
    </row>
    <row r="32" spans="2:7" s="58" customFormat="1" ht="105" customHeight="1">
      <c r="B32" s="35"/>
      <c r="C32" s="35"/>
      <c r="D32" s="35"/>
      <c r="E32" s="35"/>
      <c r="F32" s="35"/>
      <c r="G32" s="88" t="s">
        <v>350</v>
      </c>
    </row>
    <row r="33" spans="2:101" s="58" customFormat="1" ht="60" customHeight="1">
      <c r="B33" s="35"/>
      <c r="C33" s="35"/>
      <c r="D33" s="35"/>
      <c r="E33" s="35"/>
      <c r="F33" s="35"/>
      <c r="G33" s="88" t="s">
        <v>351</v>
      </c>
    </row>
    <row r="34" spans="2:101" s="58" customFormat="1" ht="90" customHeight="1">
      <c r="B34" s="35"/>
      <c r="C34" s="35"/>
      <c r="D34" s="35"/>
      <c r="E34" s="35"/>
      <c r="F34" s="35"/>
      <c r="G34" s="88" t="s">
        <v>352</v>
      </c>
    </row>
    <row r="35" spans="2:101" s="58" customFormat="1" ht="105" customHeight="1">
      <c r="B35" s="35"/>
      <c r="C35" s="35"/>
      <c r="D35" s="35"/>
      <c r="E35" s="35"/>
      <c r="F35" s="35"/>
      <c r="G35" s="88" t="s">
        <v>353</v>
      </c>
    </row>
    <row r="36" spans="2:101" s="58" customFormat="1" ht="75" customHeight="1">
      <c r="B36" s="35"/>
      <c r="C36" s="35"/>
      <c r="D36" s="35"/>
      <c r="E36" s="35"/>
      <c r="F36" s="35"/>
      <c r="G36" s="88" t="s">
        <v>354</v>
      </c>
    </row>
    <row r="37" spans="2:101" s="58" customFormat="1" ht="45" customHeight="1">
      <c r="B37" s="35"/>
      <c r="C37" s="35"/>
      <c r="D37" s="35"/>
      <c r="E37" s="35"/>
      <c r="F37" s="35"/>
      <c r="G37" s="88" t="s">
        <v>355</v>
      </c>
    </row>
    <row r="38" spans="2:101" s="162" customFormat="1">
      <c r="B38" s="135"/>
      <c r="C38" s="58"/>
      <c r="D38" s="135"/>
      <c r="E38" s="135"/>
      <c r="F38" s="135"/>
      <c r="G38" s="135"/>
      <c r="H38" s="135"/>
      <c r="I38" s="135"/>
      <c r="J38" s="453" t="s">
        <v>300</v>
      </c>
      <c r="K38" s="453"/>
      <c r="L38" s="137">
        <f t="shared" ref="L38:W38" si="23">+SUM(L1:L13)</f>
        <v>20</v>
      </c>
      <c r="M38" s="137">
        <f t="shared" si="23"/>
        <v>23</v>
      </c>
      <c r="N38" s="137">
        <f t="shared" si="23"/>
        <v>23</v>
      </c>
      <c r="O38" s="137">
        <f t="shared" si="23"/>
        <v>21</v>
      </c>
      <c r="P38" s="137">
        <f t="shared" si="23"/>
        <v>23</v>
      </c>
      <c r="Q38" s="137">
        <f t="shared" si="23"/>
        <v>23</v>
      </c>
      <c r="R38" s="137">
        <f t="shared" si="23"/>
        <v>20</v>
      </c>
      <c r="S38" s="137">
        <f t="shared" si="23"/>
        <v>21</v>
      </c>
      <c r="T38" s="137">
        <f t="shared" si="23"/>
        <v>22</v>
      </c>
      <c r="U38" s="137">
        <f t="shared" si="23"/>
        <v>21</v>
      </c>
      <c r="V38" s="137">
        <f t="shared" si="23"/>
        <v>23</v>
      </c>
      <c r="W38" s="137">
        <f t="shared" si="23"/>
        <v>22</v>
      </c>
      <c r="X38" s="135"/>
      <c r="Y38" s="135"/>
      <c r="Z38" s="135"/>
      <c r="AA38" s="137" t="s">
        <v>301</v>
      </c>
      <c r="AB38" s="137">
        <f>SUM(AB9:AB37)</f>
        <v>40</v>
      </c>
      <c r="AC38" s="138">
        <f>IFERROR(AB38/SUM($L38:$W38),0)</f>
        <v>0.15267175572519084</v>
      </c>
      <c r="AD38" s="137">
        <f>SUM(AD9:AD37)</f>
        <v>0</v>
      </c>
      <c r="AE38" s="139">
        <f>IFERROR(AD38/SUM($L38:$W38),0)</f>
        <v>0</v>
      </c>
      <c r="AF38" s="135"/>
      <c r="AG38" s="135"/>
      <c r="AH38" s="137">
        <f>SUM(AH9:AH37)</f>
        <v>46</v>
      </c>
      <c r="AI38" s="138">
        <f>IFERROR(AH38/SUM($L38:$W38),0)</f>
        <v>0.17557251908396945</v>
      </c>
      <c r="AJ38" s="137">
        <f>SUM(AJ9:AJ37)</f>
        <v>0</v>
      </c>
      <c r="AK38" s="139">
        <f>IFERROR(AJ38/SUM($L38:$W38),0)</f>
        <v>0</v>
      </c>
      <c r="AL38" s="135"/>
      <c r="AM38" s="135"/>
      <c r="AN38" s="137">
        <f>SUM(AN9:AN37)</f>
        <v>46</v>
      </c>
      <c r="AO38" s="138">
        <f>IFERROR(AN38/SUM($L38:$W38),0)</f>
        <v>0.17557251908396945</v>
      </c>
      <c r="AP38" s="137">
        <f>SUM(AP9:AP37)</f>
        <v>0</v>
      </c>
      <c r="AQ38" s="139">
        <f>IFERROR(AP38/SUM($L38:$W38),0)</f>
        <v>0</v>
      </c>
      <c r="AR38" s="135"/>
      <c r="AS38" s="135"/>
      <c r="AT38" s="137">
        <f>SUM(AT9:AT37)</f>
        <v>42</v>
      </c>
      <c r="AU38" s="138">
        <f>IFERROR(AT38/SUM($L38:$W38),0)</f>
        <v>0.16030534351145037</v>
      </c>
      <c r="AV38" s="137">
        <f>SUM(AV9:AV37)</f>
        <v>0</v>
      </c>
      <c r="AW38" s="139">
        <f>IFERROR(AV38/SUM($L38:$W38),0)</f>
        <v>0</v>
      </c>
      <c r="AX38" s="135"/>
      <c r="AY38" s="135"/>
      <c r="AZ38" s="137">
        <f>SUM(AZ9:AZ37)</f>
        <v>46</v>
      </c>
      <c r="BA38" s="138">
        <f>IFERROR(AZ38/SUM($L38:$W38),0)</f>
        <v>0.17557251908396945</v>
      </c>
      <c r="BB38" s="137">
        <f>SUM(BB9:BB37)</f>
        <v>2</v>
      </c>
      <c r="BC38" s="139">
        <f>IFERROR(BB38/SUM($L38:$W38),0)</f>
        <v>7.6335877862595417E-3</v>
      </c>
      <c r="BD38" s="135"/>
      <c r="BE38" s="135"/>
      <c r="BF38" s="137">
        <f>SUM(BF9:BF37)</f>
        <v>46</v>
      </c>
      <c r="BG38" s="138">
        <f>IFERROR(BF38/SUM($L38:$W38),0)</f>
        <v>0.17557251908396945</v>
      </c>
      <c r="BH38" s="137">
        <f>SUM(BH9:BH37)</f>
        <v>0</v>
      </c>
      <c r="BI38" s="139">
        <f>IFERROR(BH38/SUM($L38:$W38),0)</f>
        <v>0</v>
      </c>
      <c r="BJ38" s="135"/>
      <c r="BK38" s="135"/>
      <c r="BL38" s="137">
        <f>SUM(BL9:BL37)</f>
        <v>40</v>
      </c>
      <c r="BM38" s="138">
        <f>IFERROR(BL38/SUM($L38:$W38),0)</f>
        <v>0.15267175572519084</v>
      </c>
      <c r="BN38" s="137">
        <v>2</v>
      </c>
      <c r="BO38" s="139">
        <f>IFERROR(BN38/SUM($L38:$W38),0)</f>
        <v>7.6335877862595417E-3</v>
      </c>
      <c r="BP38" s="135"/>
      <c r="BQ38" s="135"/>
      <c r="BR38" s="137">
        <f>SUM(BR9:BR37)</f>
        <v>42</v>
      </c>
      <c r="BS38" s="138">
        <f>IFERROR(BR38/SUM($L38:$W38),0)</f>
        <v>0.16030534351145037</v>
      </c>
      <c r="BT38" s="137">
        <f>SUM(BT9:BT37)</f>
        <v>0</v>
      </c>
      <c r="BU38" s="139">
        <f>IFERROR(BT38/SUM($L38:$W38),0)</f>
        <v>0</v>
      </c>
      <c r="BV38" s="135"/>
      <c r="BW38" s="135"/>
      <c r="BX38" s="137">
        <f>SUM(BX9:BX37)</f>
        <v>44</v>
      </c>
      <c r="BY38" s="138">
        <f>IFERROR(BX38/SUM($L38:$W38),0)</f>
        <v>0.16793893129770993</v>
      </c>
      <c r="BZ38" s="161">
        <f>SUM(BZ9:BZ37)</f>
        <v>0</v>
      </c>
      <c r="CA38" s="139">
        <f>IFERROR(BZ38/SUM($L38:$W38),0)</f>
        <v>0</v>
      </c>
      <c r="CB38" s="135"/>
      <c r="CC38" s="135"/>
      <c r="CD38" s="137">
        <f>SUM(CD9:CD37)</f>
        <v>42</v>
      </c>
      <c r="CE38" s="138">
        <f>IFERROR(CD38/SUM($L38:$W38),0)</f>
        <v>0.16030534351145037</v>
      </c>
      <c r="CF38" s="137">
        <f>SUM(CF9:CF37)</f>
        <v>0</v>
      </c>
      <c r="CG38" s="139">
        <f>IFERROR(CF38/SUM($L38:$W38),0)</f>
        <v>0</v>
      </c>
      <c r="CH38" s="135"/>
      <c r="CI38" s="135"/>
      <c r="CJ38" s="137">
        <f>SUM(CJ9:CJ37)</f>
        <v>46</v>
      </c>
      <c r="CK38" s="138">
        <f>IFERROR(CJ38/SUM($L38:$W38),0)</f>
        <v>0.17557251908396945</v>
      </c>
      <c r="CL38" s="137">
        <f>SUM(CL9:CL37)</f>
        <v>0</v>
      </c>
      <c r="CM38" s="139">
        <f>IFERROR(CL38/SUM($L38:$W38),0)</f>
        <v>0</v>
      </c>
      <c r="CN38" s="135"/>
      <c r="CO38" s="135"/>
      <c r="CP38" s="137">
        <f>SUM(CP9:CP37)</f>
        <v>44</v>
      </c>
      <c r="CQ38" s="138">
        <f>IFERROR(CP38/SUM($L38:$W38),0)</f>
        <v>0.16793893129770993</v>
      </c>
      <c r="CR38" s="137">
        <f>SUM(CR9:CR37)</f>
        <v>0</v>
      </c>
      <c r="CS38" s="139">
        <f>IFERROR(CR38/SUM($L38:$W38),0)</f>
        <v>0</v>
      </c>
      <c r="CT38" s="135"/>
      <c r="CU38" s="135"/>
      <c r="CV38" s="135"/>
      <c r="CW38" s="140">
        <f>SUM(CS38,CM38,CG38,CA38,BU38,BO38,BI38:BI38,BC38,AW38,AQ38,AK38,AE38)</f>
        <v>1.5267175572519083E-2</v>
      </c>
    </row>
    <row r="39" spans="2:101" s="58" customFormat="1"/>
    <row r="40" spans="2:101" s="58" customFormat="1"/>
    <row r="41" spans="2:101" s="58" customFormat="1"/>
    <row r="42" spans="2:101" s="58" customFormat="1"/>
    <row r="43" spans="2:101" s="58" customFormat="1"/>
    <row r="44" spans="2:101" s="58" customFormat="1"/>
    <row r="45" spans="2:101" s="58" customFormat="1"/>
    <row r="46" spans="2:101" s="58" customFormat="1"/>
    <row r="47" spans="2:101" s="58" customFormat="1"/>
    <row r="48" spans="2:101"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sheetData>
  <sheetProtection formatCells="0" formatColumns="0" formatRows="0" insertColumns="0" insertRows="0" insertHyperlinks="0" deleteColumns="0" deleteRows="0" sort="0" autoFilter="0"/>
  <mergeCells count="63">
    <mergeCell ref="C3:AE3"/>
    <mergeCell ref="AF3:AL3"/>
    <mergeCell ref="BG3:BZ3"/>
    <mergeCell ref="CA3:CG3"/>
    <mergeCell ref="CJ3:CM3"/>
    <mergeCell ref="B1:AE1"/>
    <mergeCell ref="AH1:AK1"/>
    <mergeCell ref="BF1:BZ1"/>
    <mergeCell ref="CB1:CF1"/>
    <mergeCell ref="CH1:CM1"/>
    <mergeCell ref="B4:AL4"/>
    <mergeCell ref="BF4:CG4"/>
    <mergeCell ref="CH4:CM4"/>
    <mergeCell ref="BF5:BZ5"/>
    <mergeCell ref="CB5:CF5"/>
    <mergeCell ref="CH5:CM5"/>
    <mergeCell ref="BX7:CC7"/>
    <mergeCell ref="CD7:CI7"/>
    <mergeCell ref="CJ7:CO7"/>
    <mergeCell ref="X6:X8"/>
    <mergeCell ref="B6:B8"/>
    <mergeCell ref="C6:C8"/>
    <mergeCell ref="D6:D8"/>
    <mergeCell ref="E6:E8"/>
    <mergeCell ref="F6:F8"/>
    <mergeCell ref="G6:G8"/>
    <mergeCell ref="H6:H8"/>
    <mergeCell ref="I6:I8"/>
    <mergeCell ref="J6:J8"/>
    <mergeCell ref="K6:K8"/>
    <mergeCell ref="L6:W7"/>
    <mergeCell ref="DL6:DL8"/>
    <mergeCell ref="AB7:AG7"/>
    <mergeCell ref="AH7:AM7"/>
    <mergeCell ref="AN7:AS7"/>
    <mergeCell ref="AT7:AY7"/>
    <mergeCell ref="AZ7:BE7"/>
    <mergeCell ref="BF7:BK7"/>
    <mergeCell ref="BL7:BP7"/>
    <mergeCell ref="CX6:CX8"/>
    <mergeCell ref="DI7:DI8"/>
    <mergeCell ref="DJ7:DJ8"/>
    <mergeCell ref="DK7:DK8"/>
    <mergeCell ref="DG7:DG8"/>
    <mergeCell ref="DH7:DH8"/>
    <mergeCell ref="AB6:CW6"/>
    <mergeCell ref="BR7:BW7"/>
    <mergeCell ref="J38:K38"/>
    <mergeCell ref="DC7:DC8"/>
    <mergeCell ref="DD7:DD8"/>
    <mergeCell ref="DE7:DE8"/>
    <mergeCell ref="DF7:DF8"/>
    <mergeCell ref="CP7:CT7"/>
    <mergeCell ref="CV7:CV8"/>
    <mergeCell ref="CW7:CW8"/>
    <mergeCell ref="CZ7:CZ8"/>
    <mergeCell ref="DA7:DA8"/>
    <mergeCell ref="DB7:DB8"/>
    <mergeCell ref="CY6:CY8"/>
    <mergeCell ref="CZ6:DK6"/>
    <mergeCell ref="Y6:Y8"/>
    <mergeCell ref="Z6:Z8"/>
    <mergeCell ref="AA6:AA8"/>
  </mergeCells>
  <conditionalFormatting sqref="CW14">
    <cfRule type="cellIs" dxfId="13" priority="1" operator="equal">
      <formula>1</formula>
    </cfRule>
    <cfRule type="colorScale" priority="2">
      <colorScale>
        <cfvo type="num" val="0"/>
        <cfvo type="num" val="0.6"/>
        <cfvo type="num" val="0.99"/>
        <color rgb="FFC00000"/>
        <color rgb="FFFFEB84"/>
        <color rgb="FF1DA275"/>
      </colorScale>
    </cfRule>
  </conditionalFormatting>
  <conditionalFormatting sqref="CW9:CX13 CW15:CX15 CZ14">
    <cfRule type="colorScale" priority="4">
      <colorScale>
        <cfvo type="num" val="0"/>
        <cfvo type="num" val="0.6"/>
        <cfvo type="num" val="0.99"/>
        <color rgb="FFC00000"/>
        <color rgb="FFFFEB84"/>
        <color rgb="FF1DA275"/>
      </colorScale>
    </cfRule>
  </conditionalFormatting>
  <conditionalFormatting sqref="CW9:CX13 CZ14 CW15:CX15">
    <cfRule type="cellIs" dxfId="12" priority="3" operator="equal">
      <formula>1</formula>
    </cfRule>
  </conditionalFormatting>
  <dataValidations count="7">
    <dataValidation type="whole" showInputMessage="1" showErrorMessage="1" error="SUPERA LA META PROGRAMADA" sqref="AD9:AD11 AD13 AD15" xr:uid="{2A89F661-72D9-4236-BBD0-C8F9D16D0D92}">
      <formula1>0</formula1>
      <formula2>#REF!-AB9</formula2>
    </dataValidation>
    <dataValidation type="list" allowBlank="1" showInputMessage="1" showErrorMessage="1" sqref="B15:G15 B9:G13" xr:uid="{AD241FF8-A442-4A73-809D-B7B6D142D891}">
      <formula1>#REF!</formula1>
    </dataValidation>
    <dataValidation type="list" allowBlank="1" showInputMessage="1" showErrorMessage="1" sqref="G14" xr:uid="{76517F32-E4BD-4462-8D04-333E7F3F3091}">
      <formula1>$G$14:$G$20</formula1>
    </dataValidation>
    <dataValidation type="list" allowBlank="1" showInputMessage="1" showErrorMessage="1" sqref="F14" xr:uid="{490343B0-C11D-4078-903A-B960B7F980DE}">
      <formula1>$F$14:$F$25</formula1>
    </dataValidation>
    <dataValidation type="list" allowBlank="1" showInputMessage="1" showErrorMessage="1" sqref="E14" xr:uid="{1414CEAB-D907-4D16-8C49-A0BAAE62DAD3}">
      <formula1>$E$14:$E$17</formula1>
    </dataValidation>
    <dataValidation type="list" allowBlank="1" showInputMessage="1" showErrorMessage="1" sqref="H14 D14" xr:uid="{A0FC3D16-93C6-4301-813D-0FCFAB6B712E}">
      <formula1>$D$14:$D$16</formula1>
    </dataValidation>
    <dataValidation type="list" allowBlank="1" showInputMessage="1" showErrorMessage="1" sqref="C14" xr:uid="{961DBB8E-B268-495C-A3D9-B36873F2459D}">
      <formula1>$C$14:$C$17</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DF939-0435-439E-8343-5D5A06BCDFE0}">
  <sheetPr filterMode="1">
    <tabColor rgb="FF7030A0"/>
  </sheetPr>
  <dimension ref="A1:BT37"/>
  <sheetViews>
    <sheetView showGridLines="0" tabSelected="1" zoomScale="90" zoomScaleNormal="90" workbookViewId="0">
      <pane xSplit="7" ySplit="3" topLeftCell="BH21" activePane="bottomRight" state="frozen"/>
      <selection pane="bottomRight" activeCell="BK23" sqref="BK23"/>
      <selection pane="bottomLeft" activeCell="H11" sqref="H11"/>
      <selection pane="topRight" activeCell="H11" sqref="H11"/>
    </sheetView>
  </sheetViews>
  <sheetFormatPr defaultColWidth="11.42578125" defaultRowHeight="13.9"/>
  <cols>
    <col min="1" max="1" width="24.7109375" style="245" customWidth="1"/>
    <col min="2" max="2" width="22.7109375" style="245" customWidth="1"/>
    <col min="3" max="3" width="24.7109375" style="295" customWidth="1"/>
    <col min="4" max="4" width="6.140625" style="245" customWidth="1"/>
    <col min="5" max="5" width="30.5703125" style="295" customWidth="1"/>
    <col min="6" max="6" width="23.7109375" style="295" customWidth="1"/>
    <col min="7" max="7" width="19.85546875" style="295" customWidth="1"/>
    <col min="8" max="8" width="15.85546875" style="295" customWidth="1"/>
    <col min="9" max="9" width="20.28515625" style="245" customWidth="1"/>
    <col min="10" max="10" width="16" style="246" customWidth="1"/>
    <col min="11" max="11" width="11.42578125" style="245" customWidth="1"/>
    <col min="12" max="12" width="11.42578125" style="246" customWidth="1"/>
    <col min="13" max="13" width="27.42578125" style="245" customWidth="1"/>
    <col min="14" max="14" width="11.42578125" style="245"/>
    <col min="15" max="15" width="11.42578125" style="246"/>
    <col min="16" max="16" width="11.42578125" style="245" customWidth="1"/>
    <col min="17" max="17" width="11.42578125" style="246" customWidth="1"/>
    <col min="18" max="18" width="27.42578125" style="245" customWidth="1"/>
    <col min="19" max="19" width="11.42578125" style="245"/>
    <col min="20" max="20" width="11.42578125" style="246"/>
    <col min="21" max="21" width="11.42578125" style="245" customWidth="1"/>
    <col min="22" max="22" width="11.42578125" style="246" customWidth="1"/>
    <col min="23" max="23" width="33.85546875" style="245" customWidth="1"/>
    <col min="24" max="24" width="11.42578125" style="245"/>
    <col min="25" max="25" width="11.42578125" style="246"/>
    <col min="26" max="26" width="11.42578125" style="245" customWidth="1"/>
    <col min="27" max="27" width="11.42578125" style="246" customWidth="1"/>
    <col min="28" max="28" width="27.42578125" style="245" customWidth="1"/>
    <col min="29" max="29" width="11.42578125" style="245"/>
    <col min="30" max="30" width="11.42578125" style="246"/>
    <col min="31" max="31" width="11.42578125" style="245" customWidth="1"/>
    <col min="32" max="32" width="11.42578125" style="246" customWidth="1"/>
    <col min="33" max="33" width="27.42578125" style="247" customWidth="1"/>
    <col min="34" max="34" width="11.42578125" style="245"/>
    <col min="35" max="35" width="11.42578125" style="246"/>
    <col min="36" max="36" width="11.42578125" style="245" customWidth="1"/>
    <col min="37" max="37" width="11.42578125" style="246" customWidth="1"/>
    <col min="38" max="38" width="27.42578125" style="245" customWidth="1"/>
    <col min="39" max="39" width="11.42578125" style="245"/>
    <col min="40" max="40" width="11.42578125" style="246"/>
    <col min="41" max="41" width="11.42578125" style="245" customWidth="1"/>
    <col min="42" max="42" width="11.42578125" style="246" customWidth="1"/>
    <col min="43" max="43" width="27.42578125" style="245" customWidth="1"/>
    <col min="44" max="44" width="11.42578125" style="245"/>
    <col min="45" max="45" width="11.42578125" style="246"/>
    <col min="46" max="46" width="11.42578125" style="245" customWidth="1"/>
    <col min="47" max="47" width="11.42578125" style="246" customWidth="1"/>
    <col min="48" max="48" width="27.42578125" style="245" customWidth="1"/>
    <col min="49" max="49" width="11.42578125" style="245"/>
    <col min="50" max="50" width="11.42578125" style="246"/>
    <col min="51" max="51" width="11.42578125" style="245" customWidth="1"/>
    <col min="52" max="52" width="11.42578125" style="246" customWidth="1"/>
    <col min="53" max="53" width="27.42578125" style="245" customWidth="1"/>
    <col min="54" max="54" width="11.42578125" style="245"/>
    <col min="55" max="55" width="11.42578125" style="246"/>
    <col min="56" max="56" width="11.42578125" style="245" customWidth="1"/>
    <col min="57" max="57" width="11.42578125" style="246" customWidth="1"/>
    <col min="58" max="58" width="27.42578125" style="245" customWidth="1"/>
    <col min="59" max="59" width="11.42578125" style="245"/>
    <col min="60" max="60" width="11.42578125" style="246"/>
    <col min="61" max="61" width="11.42578125" style="245" customWidth="1"/>
    <col min="62" max="62" width="11.42578125" style="246" customWidth="1"/>
    <col min="63" max="63" width="27.42578125" style="245" customWidth="1"/>
    <col min="64" max="64" width="11.42578125" style="245"/>
    <col min="65" max="65" width="11.42578125" style="246"/>
    <col min="66" max="66" width="11.42578125" style="245" customWidth="1"/>
    <col min="67" max="67" width="11.42578125" style="246" customWidth="1"/>
    <col min="68" max="68" width="27.42578125" style="245" customWidth="1"/>
    <col min="69" max="69" width="18.42578125" style="245" customWidth="1"/>
    <col min="70" max="70" width="18.42578125" style="248" customWidth="1"/>
    <col min="71" max="72" width="18.42578125" style="245" customWidth="1"/>
    <col min="73" max="16384" width="11.42578125" style="245"/>
  </cols>
  <sheetData>
    <row r="1" spans="1:72" ht="115.9" customHeight="1">
      <c r="B1" s="465" t="s">
        <v>413</v>
      </c>
      <c r="C1" s="465"/>
      <c r="D1" s="465"/>
      <c r="E1" s="465"/>
      <c r="F1" s="465"/>
      <c r="G1" s="465"/>
      <c r="H1" s="465"/>
      <c r="J1" s="360"/>
    </row>
    <row r="2" spans="1:72" ht="30.75" customHeight="1">
      <c r="A2" s="466" t="s">
        <v>414</v>
      </c>
      <c r="B2" s="466" t="s">
        <v>415</v>
      </c>
      <c r="C2" s="466" t="s">
        <v>416</v>
      </c>
      <c r="D2" s="468" t="s">
        <v>417</v>
      </c>
      <c r="E2" s="466" t="s">
        <v>418</v>
      </c>
      <c r="F2" s="471" t="s">
        <v>419</v>
      </c>
      <c r="G2" s="471" t="s">
        <v>420</v>
      </c>
      <c r="H2" s="471" t="s">
        <v>421</v>
      </c>
      <c r="I2" s="464" t="s">
        <v>186</v>
      </c>
      <c r="J2" s="464"/>
      <c r="K2" s="464"/>
      <c r="L2" s="464"/>
      <c r="M2" s="464"/>
      <c r="N2" s="464" t="s">
        <v>187</v>
      </c>
      <c r="O2" s="464"/>
      <c r="P2" s="464"/>
      <c r="Q2" s="464"/>
      <c r="R2" s="464"/>
      <c r="S2" s="464" t="s">
        <v>188</v>
      </c>
      <c r="T2" s="464"/>
      <c r="U2" s="464"/>
      <c r="V2" s="464"/>
      <c r="W2" s="464"/>
      <c r="X2" s="464" t="s">
        <v>189</v>
      </c>
      <c r="Y2" s="464"/>
      <c r="Z2" s="464"/>
      <c r="AA2" s="464"/>
      <c r="AB2" s="464"/>
      <c r="AC2" s="473" t="s">
        <v>190</v>
      </c>
      <c r="AD2" s="473"/>
      <c r="AE2" s="473"/>
      <c r="AF2" s="473"/>
      <c r="AG2" s="473"/>
      <c r="AH2" s="464" t="s">
        <v>191</v>
      </c>
      <c r="AI2" s="464"/>
      <c r="AJ2" s="464"/>
      <c r="AK2" s="464"/>
      <c r="AL2" s="464"/>
      <c r="AM2" s="464" t="s">
        <v>192</v>
      </c>
      <c r="AN2" s="464"/>
      <c r="AO2" s="464"/>
      <c r="AP2" s="464"/>
      <c r="AQ2" s="464"/>
      <c r="AR2" s="464" t="s">
        <v>193</v>
      </c>
      <c r="AS2" s="464"/>
      <c r="AT2" s="464"/>
      <c r="AU2" s="464"/>
      <c r="AV2" s="464"/>
      <c r="AW2" s="464" t="s">
        <v>194</v>
      </c>
      <c r="AX2" s="464"/>
      <c r="AY2" s="464"/>
      <c r="AZ2" s="464"/>
      <c r="BA2" s="464"/>
      <c r="BB2" s="464" t="s">
        <v>195</v>
      </c>
      <c r="BC2" s="464"/>
      <c r="BD2" s="464"/>
      <c r="BE2" s="464"/>
      <c r="BF2" s="464"/>
      <c r="BG2" s="464" t="s">
        <v>196</v>
      </c>
      <c r="BH2" s="464"/>
      <c r="BI2" s="464"/>
      <c r="BJ2" s="464"/>
      <c r="BK2" s="464"/>
      <c r="BL2" s="464" t="s">
        <v>197</v>
      </c>
      <c r="BM2" s="464"/>
      <c r="BN2" s="464"/>
      <c r="BO2" s="464"/>
      <c r="BP2" s="464"/>
      <c r="BQ2" s="474" t="s">
        <v>422</v>
      </c>
      <c r="BR2" s="474" t="s">
        <v>423</v>
      </c>
      <c r="BS2" s="474" t="s">
        <v>424</v>
      </c>
      <c r="BT2" s="474" t="s">
        <v>425</v>
      </c>
    </row>
    <row r="3" spans="1:72" ht="27.6" hidden="1">
      <c r="A3" s="467"/>
      <c r="B3" s="467"/>
      <c r="C3" s="467"/>
      <c r="D3" s="469"/>
      <c r="E3" s="470"/>
      <c r="F3" s="472"/>
      <c r="G3" s="472"/>
      <c r="H3" s="472"/>
      <c r="I3" s="249" t="s">
        <v>271</v>
      </c>
      <c r="J3" s="250" t="s">
        <v>272</v>
      </c>
      <c r="K3" s="249" t="s">
        <v>273</v>
      </c>
      <c r="L3" s="250" t="s">
        <v>274</v>
      </c>
      <c r="M3" s="249" t="s">
        <v>426</v>
      </c>
      <c r="N3" s="249" t="s">
        <v>271</v>
      </c>
      <c r="O3" s="250" t="s">
        <v>272</v>
      </c>
      <c r="P3" s="249" t="s">
        <v>273</v>
      </c>
      <c r="Q3" s="250" t="s">
        <v>274</v>
      </c>
      <c r="R3" s="249" t="s">
        <v>426</v>
      </c>
      <c r="S3" s="249" t="s">
        <v>271</v>
      </c>
      <c r="T3" s="250" t="s">
        <v>272</v>
      </c>
      <c r="U3" s="249" t="s">
        <v>273</v>
      </c>
      <c r="V3" s="250" t="s">
        <v>274</v>
      </c>
      <c r="W3" s="249" t="s">
        <v>426</v>
      </c>
      <c r="X3" s="249" t="s">
        <v>271</v>
      </c>
      <c r="Y3" s="250" t="s">
        <v>272</v>
      </c>
      <c r="Z3" s="249" t="s">
        <v>273</v>
      </c>
      <c r="AA3" s="250" t="s">
        <v>274</v>
      </c>
      <c r="AB3" s="249" t="s">
        <v>426</v>
      </c>
      <c r="AC3" s="249" t="s">
        <v>271</v>
      </c>
      <c r="AD3" s="250" t="s">
        <v>272</v>
      </c>
      <c r="AE3" s="249" t="s">
        <v>273</v>
      </c>
      <c r="AF3" s="250" t="s">
        <v>274</v>
      </c>
      <c r="AG3" s="249" t="s">
        <v>426</v>
      </c>
      <c r="AH3" s="249" t="s">
        <v>271</v>
      </c>
      <c r="AI3" s="250" t="s">
        <v>272</v>
      </c>
      <c r="AJ3" s="249" t="s">
        <v>273</v>
      </c>
      <c r="AK3" s="250" t="s">
        <v>274</v>
      </c>
      <c r="AL3" s="249" t="s">
        <v>426</v>
      </c>
      <c r="AM3" s="249" t="s">
        <v>271</v>
      </c>
      <c r="AN3" s="250" t="s">
        <v>272</v>
      </c>
      <c r="AO3" s="249" t="s">
        <v>273</v>
      </c>
      <c r="AP3" s="250" t="s">
        <v>274</v>
      </c>
      <c r="AQ3" s="249" t="s">
        <v>426</v>
      </c>
      <c r="AR3" s="249" t="s">
        <v>271</v>
      </c>
      <c r="AS3" s="250" t="s">
        <v>272</v>
      </c>
      <c r="AT3" s="249" t="s">
        <v>273</v>
      </c>
      <c r="AU3" s="250" t="s">
        <v>274</v>
      </c>
      <c r="AV3" s="249" t="s">
        <v>426</v>
      </c>
      <c r="AW3" s="249" t="s">
        <v>271</v>
      </c>
      <c r="AX3" s="250" t="s">
        <v>272</v>
      </c>
      <c r="AY3" s="249" t="s">
        <v>273</v>
      </c>
      <c r="AZ3" s="250" t="s">
        <v>274</v>
      </c>
      <c r="BA3" s="249" t="s">
        <v>426</v>
      </c>
      <c r="BB3" s="249" t="s">
        <v>271</v>
      </c>
      <c r="BC3" s="250" t="s">
        <v>272</v>
      </c>
      <c r="BD3" s="249" t="s">
        <v>273</v>
      </c>
      <c r="BE3" s="250" t="s">
        <v>274</v>
      </c>
      <c r="BF3" s="249" t="s">
        <v>426</v>
      </c>
      <c r="BG3" s="249" t="s">
        <v>271</v>
      </c>
      <c r="BH3" s="250" t="s">
        <v>272</v>
      </c>
      <c r="BI3" s="249" t="s">
        <v>273</v>
      </c>
      <c r="BJ3" s="250" t="s">
        <v>274</v>
      </c>
      <c r="BK3" s="249" t="s">
        <v>426</v>
      </c>
      <c r="BL3" s="249" t="s">
        <v>271</v>
      </c>
      <c r="BM3" s="250" t="s">
        <v>272</v>
      </c>
      <c r="BN3" s="249" t="s">
        <v>273</v>
      </c>
      <c r="BO3" s="250" t="s">
        <v>274</v>
      </c>
      <c r="BP3" s="249" t="s">
        <v>426</v>
      </c>
      <c r="BQ3" s="475"/>
      <c r="BR3" s="475"/>
      <c r="BS3" s="475"/>
      <c r="BT3" s="475"/>
    </row>
    <row r="4" spans="1:72" ht="41.45" hidden="1">
      <c r="A4" s="251" t="s">
        <v>427</v>
      </c>
      <c r="B4" s="251" t="s">
        <v>428</v>
      </c>
      <c r="C4" s="251" t="s">
        <v>429</v>
      </c>
      <c r="D4" s="252" t="s">
        <v>430</v>
      </c>
      <c r="E4" s="251" t="s">
        <v>431</v>
      </c>
      <c r="F4" s="251" t="s">
        <v>432</v>
      </c>
      <c r="G4" s="253" t="s">
        <v>433</v>
      </c>
      <c r="H4" s="254">
        <v>46112</v>
      </c>
      <c r="I4" s="252"/>
      <c r="J4" s="255"/>
      <c r="K4" s="252"/>
      <c r="L4" s="255"/>
      <c r="M4" s="252"/>
      <c r="N4" s="252"/>
      <c r="O4" s="256"/>
      <c r="P4" s="252"/>
      <c r="Q4" s="256"/>
      <c r="R4" s="252"/>
      <c r="S4" s="252">
        <v>1</v>
      </c>
      <c r="T4" s="256">
        <v>1</v>
      </c>
      <c r="U4" s="252"/>
      <c r="V4" s="256"/>
      <c r="W4" s="252"/>
      <c r="X4" s="252"/>
      <c r="Y4" s="256"/>
      <c r="Z4" s="252"/>
      <c r="AA4" s="256"/>
      <c r="AB4" s="252"/>
      <c r="AC4" s="252"/>
      <c r="AD4" s="256"/>
      <c r="AE4" s="252"/>
      <c r="AF4" s="256"/>
      <c r="AG4" s="252"/>
      <c r="AH4" s="252"/>
      <c r="AI4" s="256"/>
      <c r="AJ4" s="252"/>
      <c r="AK4" s="256"/>
      <c r="AL4" s="252"/>
      <c r="AM4" s="252"/>
      <c r="AN4" s="256"/>
      <c r="AO4" s="252"/>
      <c r="AP4" s="256"/>
      <c r="AQ4" s="252"/>
      <c r="AR4" s="252"/>
      <c r="AS4" s="256"/>
      <c r="AT4" s="252"/>
      <c r="AU4" s="256"/>
      <c r="AV4" s="252"/>
      <c r="AW4" s="252"/>
      <c r="AX4" s="256"/>
      <c r="AY4" s="252"/>
      <c r="AZ4" s="256"/>
      <c r="BA4" s="252"/>
      <c r="BB4" s="252"/>
      <c r="BC4" s="256"/>
      <c r="BD4" s="252"/>
      <c r="BE4" s="256"/>
      <c r="BF4" s="252"/>
      <c r="BG4" s="252"/>
      <c r="BH4" s="256"/>
      <c r="BI4" s="252"/>
      <c r="BJ4" s="256"/>
      <c r="BK4" s="252"/>
      <c r="BL4" s="252"/>
      <c r="BM4" s="256"/>
      <c r="BN4" s="252"/>
      <c r="BO4" s="256"/>
      <c r="BP4" s="252"/>
      <c r="BQ4" s="252">
        <f>SUM(I4,N4,S4,X4,AC4,AH4,AM4,AR4,AW4,BB4,BG4,BL4)</f>
        <v>1</v>
      </c>
      <c r="BR4" s="256">
        <f>SUM(J4,O4,T4,Y4,AD4,AI4,AN4,AS4,AX4,BC4,BH4,BM4)</f>
        <v>1</v>
      </c>
      <c r="BS4" s="256">
        <f>SUM(K4,P4,U4,Z4,AE4,AJ4,AO4,AT4,AY4,BD4,BI4,BN4)</f>
        <v>0</v>
      </c>
      <c r="BT4" s="256">
        <f>SUM(L4,Q4,V4,AA4,AF4,AK4,AP4,AU4,AZ4,BE4,BJ4,BO4)</f>
        <v>0</v>
      </c>
    </row>
    <row r="5" spans="1:72" ht="27.6" hidden="1">
      <c r="A5" s="257" t="s">
        <v>427</v>
      </c>
      <c r="B5" s="258" t="s">
        <v>428</v>
      </c>
      <c r="C5" s="257" t="s">
        <v>434</v>
      </c>
      <c r="D5" s="259" t="s">
        <v>435</v>
      </c>
      <c r="E5" s="260" t="s">
        <v>436</v>
      </c>
      <c r="F5" s="260" t="s">
        <v>437</v>
      </c>
      <c r="G5" s="261" t="s">
        <v>438</v>
      </c>
      <c r="H5" s="262">
        <v>46386</v>
      </c>
      <c r="I5" s="263">
        <v>1</v>
      </c>
      <c r="J5" s="264">
        <v>0.34</v>
      </c>
      <c r="K5" s="263"/>
      <c r="L5" s="264"/>
      <c r="M5" s="263"/>
      <c r="N5" s="263"/>
      <c r="O5" s="264"/>
      <c r="P5" s="263"/>
      <c r="Q5" s="265"/>
      <c r="R5" s="263"/>
      <c r="S5" s="263"/>
      <c r="T5" s="264"/>
      <c r="U5" s="263"/>
      <c r="V5" s="265"/>
      <c r="W5" s="263"/>
      <c r="X5" s="263"/>
      <c r="Y5" s="264"/>
      <c r="Z5" s="263"/>
      <c r="AA5" s="265"/>
      <c r="AB5" s="263"/>
      <c r="AC5" s="263">
        <v>1</v>
      </c>
      <c r="AD5" s="264">
        <v>0.33</v>
      </c>
      <c r="AE5" s="263"/>
      <c r="AF5" s="265"/>
      <c r="AG5" s="263"/>
      <c r="AH5" s="263"/>
      <c r="AI5" s="264"/>
      <c r="AJ5" s="263"/>
      <c r="AK5" s="265"/>
      <c r="AL5" s="263"/>
      <c r="AM5" s="263"/>
      <c r="AN5" s="264"/>
      <c r="AO5" s="263"/>
      <c r="AP5" s="265"/>
      <c r="AQ5" s="263"/>
      <c r="AR5" s="263"/>
      <c r="AS5" s="264"/>
      <c r="AT5" s="263"/>
      <c r="AU5" s="265"/>
      <c r="AV5" s="263"/>
      <c r="AW5" s="263">
        <v>1</v>
      </c>
      <c r="AX5" s="264">
        <v>0.33</v>
      </c>
      <c r="AY5" s="263"/>
      <c r="AZ5" s="265"/>
      <c r="BA5" s="263"/>
      <c r="BB5" s="263"/>
      <c r="BC5" s="264"/>
      <c r="BD5" s="263"/>
      <c r="BE5" s="265"/>
      <c r="BF5" s="263"/>
      <c r="BG5" s="263"/>
      <c r="BH5" s="264"/>
      <c r="BI5" s="263"/>
      <c r="BJ5" s="265"/>
      <c r="BK5" s="263"/>
      <c r="BL5" s="263"/>
      <c r="BM5" s="264"/>
      <c r="BN5" s="259"/>
      <c r="BO5" s="266"/>
      <c r="BP5" s="259"/>
      <c r="BQ5" s="259">
        <f t="shared" ref="BQ5:BT20" si="0">SUM(I5,N5,S5,X5,AC5,AH5,AM5,AR5,AW5,BB5,BG5,BL5)</f>
        <v>3</v>
      </c>
      <c r="BR5" s="266">
        <f t="shared" si="0"/>
        <v>1</v>
      </c>
      <c r="BS5" s="259">
        <f t="shared" si="0"/>
        <v>0</v>
      </c>
      <c r="BT5" s="266">
        <f t="shared" si="0"/>
        <v>0</v>
      </c>
    </row>
    <row r="6" spans="1:72" ht="96.6" hidden="1">
      <c r="A6" s="257" t="s">
        <v>427</v>
      </c>
      <c r="B6" s="258" t="s">
        <v>439</v>
      </c>
      <c r="C6" s="267" t="s">
        <v>440</v>
      </c>
      <c r="D6" s="259" t="s">
        <v>441</v>
      </c>
      <c r="E6" s="268" t="s">
        <v>442</v>
      </c>
      <c r="F6" s="260" t="s">
        <v>443</v>
      </c>
      <c r="G6" s="261" t="s">
        <v>444</v>
      </c>
      <c r="H6" s="262">
        <v>46386</v>
      </c>
      <c r="I6" s="263"/>
      <c r="J6" s="264"/>
      <c r="K6" s="263"/>
      <c r="L6" s="264"/>
      <c r="M6" s="263"/>
      <c r="N6" s="263"/>
      <c r="O6" s="264"/>
      <c r="P6" s="263"/>
      <c r="Q6" s="265"/>
      <c r="R6" s="263"/>
      <c r="S6" s="263"/>
      <c r="T6" s="264"/>
      <c r="U6" s="263"/>
      <c r="V6" s="265"/>
      <c r="W6" s="263"/>
      <c r="X6" s="263"/>
      <c r="Y6" s="264"/>
      <c r="Z6" s="263"/>
      <c r="AA6" s="265"/>
      <c r="AB6" s="263"/>
      <c r="AC6" s="263"/>
      <c r="AD6" s="264"/>
      <c r="AE6" s="263"/>
      <c r="AF6" s="265"/>
      <c r="AG6" s="263"/>
      <c r="AH6" s="263"/>
      <c r="AI6" s="264"/>
      <c r="AJ6" s="263"/>
      <c r="AK6" s="265"/>
      <c r="AL6" s="263"/>
      <c r="AM6" s="263"/>
      <c r="AN6" s="264"/>
      <c r="AO6" s="263"/>
      <c r="AP6" s="265"/>
      <c r="AQ6" s="263"/>
      <c r="AR6" s="263"/>
      <c r="AS6" s="264"/>
      <c r="AT6" s="263"/>
      <c r="AU6" s="265"/>
      <c r="AV6" s="263"/>
      <c r="AW6" s="263"/>
      <c r="AX6" s="264"/>
      <c r="AY6" s="263"/>
      <c r="AZ6" s="265"/>
      <c r="BA6" s="263"/>
      <c r="BB6" s="263"/>
      <c r="BC6" s="264"/>
      <c r="BD6" s="263"/>
      <c r="BE6" s="265"/>
      <c r="BF6" s="263"/>
      <c r="BG6" s="263"/>
      <c r="BH6" s="264"/>
      <c r="BI6" s="263"/>
      <c r="BJ6" s="265"/>
      <c r="BK6" s="263"/>
      <c r="BL6" s="263">
        <v>1</v>
      </c>
      <c r="BM6" s="264">
        <v>1</v>
      </c>
      <c r="BN6" s="259"/>
      <c r="BO6" s="266"/>
      <c r="BP6" s="259"/>
      <c r="BQ6" s="259">
        <f t="shared" si="0"/>
        <v>1</v>
      </c>
      <c r="BR6" s="266">
        <f t="shared" si="0"/>
        <v>1</v>
      </c>
      <c r="BS6" s="259">
        <f t="shared" si="0"/>
        <v>0</v>
      </c>
      <c r="BT6" s="266">
        <f t="shared" si="0"/>
        <v>0</v>
      </c>
    </row>
    <row r="7" spans="1:72" ht="41.45" hidden="1">
      <c r="A7" s="257" t="s">
        <v>427</v>
      </c>
      <c r="B7" s="257" t="s">
        <v>445</v>
      </c>
      <c r="C7" s="257" t="s">
        <v>446</v>
      </c>
      <c r="D7" s="259" t="s">
        <v>447</v>
      </c>
      <c r="E7" s="260" t="s">
        <v>448</v>
      </c>
      <c r="F7" s="260" t="s">
        <v>449</v>
      </c>
      <c r="G7" s="261" t="s">
        <v>133</v>
      </c>
      <c r="H7" s="262">
        <v>46386</v>
      </c>
      <c r="I7" s="263"/>
      <c r="J7" s="264"/>
      <c r="K7" s="263"/>
      <c r="L7" s="264"/>
      <c r="M7" s="263"/>
      <c r="N7" s="263"/>
      <c r="O7" s="264"/>
      <c r="P7" s="263"/>
      <c r="Q7" s="265"/>
      <c r="R7" s="263"/>
      <c r="S7" s="263"/>
      <c r="T7" s="264"/>
      <c r="U7" s="263"/>
      <c r="V7" s="265"/>
      <c r="W7" s="263"/>
      <c r="X7" s="263"/>
      <c r="Y7" s="264"/>
      <c r="Z7" s="263"/>
      <c r="AA7" s="265"/>
      <c r="AB7" s="263"/>
      <c r="AC7" s="263">
        <v>1</v>
      </c>
      <c r="AD7" s="264">
        <v>0.34</v>
      </c>
      <c r="AE7" s="263"/>
      <c r="AF7" s="265"/>
      <c r="AG7" s="263"/>
      <c r="AH7" s="263"/>
      <c r="AI7" s="264"/>
      <c r="AJ7" s="263"/>
      <c r="AK7" s="265"/>
      <c r="AL7" s="263"/>
      <c r="AM7" s="263"/>
      <c r="AN7" s="264"/>
      <c r="AO7" s="263"/>
      <c r="AP7" s="265"/>
      <c r="AQ7" s="263"/>
      <c r="AR7" s="263"/>
      <c r="AS7" s="264"/>
      <c r="AT7" s="263"/>
      <c r="AU7" s="265"/>
      <c r="AV7" s="263"/>
      <c r="AW7" s="263">
        <v>1</v>
      </c>
      <c r="AX7" s="264">
        <v>0.33</v>
      </c>
      <c r="AY7" s="263"/>
      <c r="AZ7" s="265"/>
      <c r="BA7" s="263"/>
      <c r="BB7" s="263"/>
      <c r="BC7" s="264"/>
      <c r="BD7" s="263"/>
      <c r="BE7" s="265"/>
      <c r="BF7" s="263"/>
      <c r="BG7" s="263"/>
      <c r="BH7" s="264"/>
      <c r="BI7" s="263"/>
      <c r="BJ7" s="265"/>
      <c r="BK7" s="263"/>
      <c r="BL7" s="263">
        <v>1</v>
      </c>
      <c r="BM7" s="264">
        <v>0.33</v>
      </c>
      <c r="BN7" s="259"/>
      <c r="BO7" s="266"/>
      <c r="BP7" s="259"/>
      <c r="BQ7" s="259">
        <f t="shared" si="0"/>
        <v>3</v>
      </c>
      <c r="BR7" s="266">
        <f t="shared" si="0"/>
        <v>1</v>
      </c>
      <c r="BS7" s="259">
        <f t="shared" si="0"/>
        <v>0</v>
      </c>
      <c r="BT7" s="266">
        <f t="shared" si="0"/>
        <v>0</v>
      </c>
    </row>
    <row r="8" spans="1:72" ht="41.45" hidden="1">
      <c r="A8" s="257" t="s">
        <v>427</v>
      </c>
      <c r="B8" s="257" t="s">
        <v>445</v>
      </c>
      <c r="C8" s="257" t="s">
        <v>446</v>
      </c>
      <c r="D8" s="259" t="s">
        <v>450</v>
      </c>
      <c r="E8" s="260" t="s">
        <v>451</v>
      </c>
      <c r="F8" s="260" t="s">
        <v>452</v>
      </c>
      <c r="G8" s="261" t="s">
        <v>133</v>
      </c>
      <c r="H8" s="262">
        <v>46386</v>
      </c>
      <c r="I8" s="263"/>
      <c r="J8" s="264"/>
      <c r="K8" s="263"/>
      <c r="L8" s="264"/>
      <c r="M8" s="263"/>
      <c r="N8" s="263"/>
      <c r="O8" s="264"/>
      <c r="P8" s="263"/>
      <c r="Q8" s="265"/>
      <c r="R8" s="263"/>
      <c r="S8" s="263"/>
      <c r="T8" s="264"/>
      <c r="U8" s="263"/>
      <c r="V8" s="265"/>
      <c r="W8" s="263"/>
      <c r="X8" s="263"/>
      <c r="Y8" s="264"/>
      <c r="Z8" s="263"/>
      <c r="AA8" s="265"/>
      <c r="AB8" s="263"/>
      <c r="AC8" s="263"/>
      <c r="AD8" s="264"/>
      <c r="AE8" s="263"/>
      <c r="AF8" s="265"/>
      <c r="AG8" s="263"/>
      <c r="AH8" s="263">
        <v>1</v>
      </c>
      <c r="AI8" s="264">
        <v>0.5</v>
      </c>
      <c r="AJ8" s="263"/>
      <c r="AK8" s="265"/>
      <c r="AL8" s="263"/>
      <c r="AM8" s="263"/>
      <c r="AN8" s="264"/>
      <c r="AO8" s="263"/>
      <c r="AP8" s="265"/>
      <c r="AQ8" s="263"/>
      <c r="AR8" s="263"/>
      <c r="AS8" s="264"/>
      <c r="AT8" s="263"/>
      <c r="AU8" s="265"/>
      <c r="AV8" s="263"/>
      <c r="AW8" s="263"/>
      <c r="AX8" s="264"/>
      <c r="AY8" s="263"/>
      <c r="AZ8" s="265"/>
      <c r="BA8" s="263"/>
      <c r="BB8" s="263"/>
      <c r="BC8" s="264"/>
      <c r="BD8" s="263"/>
      <c r="BE8" s="265"/>
      <c r="BF8" s="263"/>
      <c r="BG8" s="263"/>
      <c r="BH8" s="264"/>
      <c r="BI8" s="263"/>
      <c r="BJ8" s="265"/>
      <c r="BK8" s="263"/>
      <c r="BL8" s="263">
        <v>1</v>
      </c>
      <c r="BM8" s="264">
        <v>0.5</v>
      </c>
      <c r="BN8" s="259"/>
      <c r="BO8" s="266"/>
      <c r="BP8" s="259"/>
      <c r="BQ8" s="259">
        <f t="shared" si="0"/>
        <v>2</v>
      </c>
      <c r="BR8" s="266">
        <f t="shared" si="0"/>
        <v>1</v>
      </c>
      <c r="BS8" s="259">
        <f t="shared" si="0"/>
        <v>0</v>
      </c>
      <c r="BT8" s="266">
        <f t="shared" si="0"/>
        <v>0</v>
      </c>
    </row>
    <row r="9" spans="1:72" ht="96.6" hidden="1">
      <c r="A9" s="269" t="s">
        <v>427</v>
      </c>
      <c r="B9" s="269" t="s">
        <v>453</v>
      </c>
      <c r="C9" s="269" t="s">
        <v>454</v>
      </c>
      <c r="D9" s="270" t="s">
        <v>455</v>
      </c>
      <c r="E9" s="271" t="s">
        <v>456</v>
      </c>
      <c r="F9" s="272" t="s">
        <v>457</v>
      </c>
      <c r="G9" s="273" t="s">
        <v>444</v>
      </c>
      <c r="H9" s="274">
        <v>46201</v>
      </c>
      <c r="I9" s="275"/>
      <c r="J9" s="276"/>
      <c r="K9" s="275"/>
      <c r="L9" s="276"/>
      <c r="M9" s="275"/>
      <c r="N9" s="275"/>
      <c r="O9" s="276"/>
      <c r="P9" s="275"/>
      <c r="Q9" s="277"/>
      <c r="R9" s="275"/>
      <c r="S9" s="275"/>
      <c r="T9" s="276"/>
      <c r="U9" s="275"/>
      <c r="V9" s="277"/>
      <c r="W9" s="275"/>
      <c r="X9" s="275"/>
      <c r="Y9" s="276"/>
      <c r="Z9" s="275"/>
      <c r="AA9" s="277"/>
      <c r="AB9" s="275"/>
      <c r="AC9" s="275"/>
      <c r="AD9" s="276"/>
      <c r="AE9" s="275"/>
      <c r="AF9" s="277"/>
      <c r="AG9" s="275"/>
      <c r="AH9" s="275">
        <v>1</v>
      </c>
      <c r="AI9" s="276">
        <v>1</v>
      </c>
      <c r="AJ9" s="275"/>
      <c r="AK9" s="277"/>
      <c r="AL9" s="275"/>
      <c r="AM9" s="275"/>
      <c r="AN9" s="276"/>
      <c r="AO9" s="275"/>
      <c r="AP9" s="277"/>
      <c r="AQ9" s="275"/>
      <c r="AR9" s="275"/>
      <c r="AS9" s="276"/>
      <c r="AT9" s="275"/>
      <c r="AU9" s="277"/>
      <c r="AV9" s="275"/>
      <c r="AW9" s="275"/>
      <c r="AX9" s="276"/>
      <c r="AY9" s="275"/>
      <c r="AZ9" s="277"/>
      <c r="BA9" s="275"/>
      <c r="BB9" s="275"/>
      <c r="BC9" s="276"/>
      <c r="BD9" s="275"/>
      <c r="BE9" s="277"/>
      <c r="BF9" s="275"/>
      <c r="BG9" s="275"/>
      <c r="BH9" s="276"/>
      <c r="BI9" s="275"/>
      <c r="BJ9" s="277"/>
      <c r="BK9" s="275"/>
      <c r="BL9" s="275"/>
      <c r="BM9" s="276"/>
      <c r="BN9" s="270"/>
      <c r="BO9" s="278"/>
      <c r="BP9" s="270"/>
      <c r="BQ9" s="270">
        <f t="shared" si="0"/>
        <v>1</v>
      </c>
      <c r="BR9" s="278">
        <f t="shared" si="0"/>
        <v>1</v>
      </c>
      <c r="BS9" s="270">
        <f t="shared" si="0"/>
        <v>0</v>
      </c>
      <c r="BT9" s="278">
        <f t="shared" si="0"/>
        <v>0</v>
      </c>
    </row>
    <row r="10" spans="1:72" ht="93" hidden="1" customHeight="1">
      <c r="A10" s="251" t="s">
        <v>458</v>
      </c>
      <c r="B10" s="251" t="s">
        <v>459</v>
      </c>
      <c r="C10" s="279" t="s">
        <v>460</v>
      </c>
      <c r="D10" s="252" t="s">
        <v>430</v>
      </c>
      <c r="E10" s="279" t="s">
        <v>461</v>
      </c>
      <c r="F10" s="279" t="s">
        <v>462</v>
      </c>
      <c r="G10" s="253" t="s">
        <v>463</v>
      </c>
      <c r="H10" s="254">
        <v>46386</v>
      </c>
      <c r="I10" s="252"/>
      <c r="J10" s="255"/>
      <c r="K10" s="252"/>
      <c r="L10" s="255"/>
      <c r="M10" s="252"/>
      <c r="N10" s="252"/>
      <c r="O10" s="256"/>
      <c r="P10" s="252"/>
      <c r="Q10" s="256"/>
      <c r="R10" s="252"/>
      <c r="S10" s="252"/>
      <c r="T10" s="256"/>
      <c r="U10" s="252"/>
      <c r="V10" s="256"/>
      <c r="W10" s="252"/>
      <c r="X10" s="252"/>
      <c r="Y10" s="256"/>
      <c r="Z10" s="252"/>
      <c r="AA10" s="256"/>
      <c r="AB10" s="252"/>
      <c r="AC10" s="252"/>
      <c r="AD10" s="256"/>
      <c r="AE10" s="252"/>
      <c r="AF10" s="256"/>
      <c r="AG10" s="252"/>
      <c r="AH10" s="252">
        <v>2</v>
      </c>
      <c r="AI10" s="256">
        <v>0.4</v>
      </c>
      <c r="AJ10" s="252"/>
      <c r="AK10" s="256"/>
      <c r="AL10" s="252"/>
      <c r="AM10" s="252"/>
      <c r="AN10" s="256"/>
      <c r="AO10" s="252"/>
      <c r="AP10" s="256"/>
      <c r="AQ10" s="252"/>
      <c r="AR10" s="252"/>
      <c r="AS10" s="256"/>
      <c r="AT10" s="252"/>
      <c r="AU10" s="256"/>
      <c r="AV10" s="252"/>
      <c r="AW10" s="252"/>
      <c r="AX10" s="256"/>
      <c r="AY10" s="252"/>
      <c r="AZ10" s="256"/>
      <c r="BA10" s="252"/>
      <c r="BB10" s="252"/>
      <c r="BC10" s="256"/>
      <c r="BD10" s="252"/>
      <c r="BE10" s="256"/>
      <c r="BF10" s="252"/>
      <c r="BG10" s="252"/>
      <c r="BH10" s="256"/>
      <c r="BI10" s="252"/>
      <c r="BJ10" s="256"/>
      <c r="BK10" s="252"/>
      <c r="BL10" s="252">
        <v>3</v>
      </c>
      <c r="BM10" s="256">
        <v>0.6</v>
      </c>
      <c r="BN10" s="252"/>
      <c r="BO10" s="256"/>
      <c r="BP10" s="252"/>
      <c r="BQ10" s="252">
        <f t="shared" si="0"/>
        <v>5</v>
      </c>
      <c r="BR10" s="256">
        <f t="shared" si="0"/>
        <v>1</v>
      </c>
      <c r="BS10" s="252">
        <f t="shared" si="0"/>
        <v>0</v>
      </c>
      <c r="BT10" s="256">
        <f t="shared" si="0"/>
        <v>0</v>
      </c>
    </row>
    <row r="11" spans="1:72" ht="56.25" hidden="1" customHeight="1">
      <c r="A11" s="269" t="s">
        <v>458</v>
      </c>
      <c r="B11" s="269" t="s">
        <v>464</v>
      </c>
      <c r="C11" s="272" t="s">
        <v>465</v>
      </c>
      <c r="D11" s="270" t="s">
        <v>435</v>
      </c>
      <c r="E11" s="272" t="s">
        <v>466</v>
      </c>
      <c r="F11" s="280" t="s">
        <v>467</v>
      </c>
      <c r="G11" s="269" t="s">
        <v>468</v>
      </c>
      <c r="H11" s="274">
        <v>46386</v>
      </c>
      <c r="I11" s="270"/>
      <c r="J11" s="281"/>
      <c r="K11" s="270"/>
      <c r="L11" s="281"/>
      <c r="M11" s="270"/>
      <c r="N11" s="270"/>
      <c r="O11" s="278"/>
      <c r="P11" s="270"/>
      <c r="Q11" s="278"/>
      <c r="R11" s="270"/>
      <c r="S11" s="270"/>
      <c r="T11" s="278"/>
      <c r="U11" s="270"/>
      <c r="V11" s="278"/>
      <c r="W11" s="270"/>
      <c r="X11" s="270"/>
      <c r="Y11" s="278"/>
      <c r="Z11" s="270"/>
      <c r="AA11" s="278"/>
      <c r="AB11" s="270"/>
      <c r="AC11" s="270"/>
      <c r="AD11" s="278"/>
      <c r="AE11" s="270"/>
      <c r="AF11" s="278"/>
      <c r="AG11" s="270"/>
      <c r="AH11" s="270"/>
      <c r="AI11" s="278"/>
      <c r="AJ11" s="270"/>
      <c r="AK11" s="278"/>
      <c r="AL11" s="270"/>
      <c r="AM11" s="270"/>
      <c r="AN11" s="278"/>
      <c r="AO11" s="270"/>
      <c r="AP11" s="278"/>
      <c r="AQ11" s="270"/>
      <c r="AR11" s="270"/>
      <c r="AS11" s="278"/>
      <c r="AT11" s="270"/>
      <c r="AU11" s="278"/>
      <c r="AV11" s="270"/>
      <c r="AW11" s="270"/>
      <c r="AX11" s="278"/>
      <c r="AY11" s="270"/>
      <c r="AZ11" s="278"/>
      <c r="BA11" s="270"/>
      <c r="BB11" s="270"/>
      <c r="BC11" s="278"/>
      <c r="BD11" s="270"/>
      <c r="BE11" s="278"/>
      <c r="BF11" s="270"/>
      <c r="BG11" s="270"/>
      <c r="BH11" s="278"/>
      <c r="BI11" s="270"/>
      <c r="BJ11" s="278"/>
      <c r="BK11" s="270"/>
      <c r="BL11" s="270">
        <v>1</v>
      </c>
      <c r="BM11" s="278">
        <v>1</v>
      </c>
      <c r="BN11" s="270"/>
      <c r="BO11" s="278"/>
      <c r="BP11" s="270"/>
      <c r="BQ11" s="270">
        <f t="shared" si="0"/>
        <v>1</v>
      </c>
      <c r="BR11" s="278">
        <f t="shared" si="0"/>
        <v>1</v>
      </c>
      <c r="BS11" s="270">
        <f t="shared" si="0"/>
        <v>0</v>
      </c>
      <c r="BT11" s="278">
        <f t="shared" si="0"/>
        <v>0</v>
      </c>
    </row>
    <row r="12" spans="1:72" ht="41.45">
      <c r="A12" s="251" t="s">
        <v>469</v>
      </c>
      <c r="B12" s="251" t="s">
        <v>470</v>
      </c>
      <c r="C12" s="251" t="s">
        <v>471</v>
      </c>
      <c r="D12" s="252" t="s">
        <v>430</v>
      </c>
      <c r="E12" s="279" t="s">
        <v>472</v>
      </c>
      <c r="F12" s="279" t="s">
        <v>473</v>
      </c>
      <c r="G12" s="253" t="s">
        <v>474</v>
      </c>
      <c r="H12" s="254">
        <v>46386</v>
      </c>
      <c r="I12" s="252"/>
      <c r="J12" s="255"/>
      <c r="K12" s="252"/>
      <c r="L12" s="255"/>
      <c r="M12" s="252"/>
      <c r="N12" s="252"/>
      <c r="O12" s="256"/>
      <c r="P12" s="252"/>
      <c r="Q12" s="256"/>
      <c r="R12" s="252"/>
      <c r="S12" s="252"/>
      <c r="T12" s="256"/>
      <c r="U12" s="252"/>
      <c r="V12" s="256"/>
      <c r="W12" s="252"/>
      <c r="X12" s="252">
        <v>1</v>
      </c>
      <c r="Y12" s="256">
        <v>0.25</v>
      </c>
      <c r="Z12" s="252"/>
      <c r="AA12" s="256"/>
      <c r="AB12" s="252"/>
      <c r="AC12" s="252"/>
      <c r="AD12" s="256"/>
      <c r="AE12" s="252"/>
      <c r="AF12" s="256"/>
      <c r="AG12" s="252"/>
      <c r="AH12" s="252"/>
      <c r="AI12" s="256"/>
      <c r="AJ12" s="252"/>
      <c r="AK12" s="256"/>
      <c r="AL12" s="252"/>
      <c r="AM12" s="252">
        <v>1</v>
      </c>
      <c r="AN12" s="256">
        <v>0.25</v>
      </c>
      <c r="AO12" s="252"/>
      <c r="AP12" s="256"/>
      <c r="AQ12" s="252"/>
      <c r="AR12" s="252"/>
      <c r="AS12" s="256"/>
      <c r="AT12" s="252"/>
      <c r="AU12" s="256"/>
      <c r="AV12" s="252"/>
      <c r="AW12" s="252"/>
      <c r="AX12" s="256"/>
      <c r="AY12" s="252"/>
      <c r="AZ12" s="256"/>
      <c r="BA12" s="252"/>
      <c r="BB12" s="252">
        <v>1</v>
      </c>
      <c r="BC12" s="256">
        <v>0.25</v>
      </c>
      <c r="BD12" s="252"/>
      <c r="BE12" s="256"/>
      <c r="BF12" s="252"/>
      <c r="BG12" s="252"/>
      <c r="BH12" s="256"/>
      <c r="BI12" s="252"/>
      <c r="BJ12" s="256"/>
      <c r="BK12" s="252"/>
      <c r="BL12" s="252">
        <v>1</v>
      </c>
      <c r="BM12" s="256">
        <v>0.25</v>
      </c>
      <c r="BN12" s="252"/>
      <c r="BO12" s="256"/>
      <c r="BP12" s="252"/>
      <c r="BQ12" s="252">
        <f t="shared" si="0"/>
        <v>4</v>
      </c>
      <c r="BR12" s="256">
        <f t="shared" si="0"/>
        <v>1</v>
      </c>
      <c r="BS12" s="252">
        <f t="shared" si="0"/>
        <v>0</v>
      </c>
      <c r="BT12" s="256">
        <f t="shared" si="0"/>
        <v>0</v>
      </c>
    </row>
    <row r="13" spans="1:72" ht="60.75" customHeight="1">
      <c r="A13" s="257" t="s">
        <v>469</v>
      </c>
      <c r="B13" s="258" t="s">
        <v>470</v>
      </c>
      <c r="C13" s="258" t="s">
        <v>471</v>
      </c>
      <c r="D13" s="263" t="s">
        <v>475</v>
      </c>
      <c r="E13" s="268" t="s">
        <v>476</v>
      </c>
      <c r="F13" s="268" t="s">
        <v>477</v>
      </c>
      <c r="G13" s="282" t="s">
        <v>138</v>
      </c>
      <c r="H13" s="283">
        <v>46387</v>
      </c>
      <c r="I13" s="259">
        <v>1</v>
      </c>
      <c r="J13" s="284">
        <v>0.09</v>
      </c>
      <c r="K13" s="259"/>
      <c r="L13" s="284"/>
      <c r="M13" s="259"/>
      <c r="N13" s="259">
        <v>1</v>
      </c>
      <c r="O13" s="266">
        <v>0.09</v>
      </c>
      <c r="P13" s="259"/>
      <c r="Q13" s="266"/>
      <c r="R13" s="259"/>
      <c r="S13" s="259">
        <v>1</v>
      </c>
      <c r="T13" s="266">
        <v>0.09</v>
      </c>
      <c r="U13" s="259"/>
      <c r="V13" s="266"/>
      <c r="W13" s="259"/>
      <c r="X13" s="259">
        <v>1</v>
      </c>
      <c r="Y13" s="266">
        <v>0.09</v>
      </c>
      <c r="Z13" s="259"/>
      <c r="AA13" s="266"/>
      <c r="AB13" s="259"/>
      <c r="AC13" s="259">
        <v>1</v>
      </c>
      <c r="AD13" s="266">
        <v>0.08</v>
      </c>
      <c r="AE13" s="259"/>
      <c r="AF13" s="266"/>
      <c r="AG13" s="259"/>
      <c r="AH13" s="259">
        <v>1</v>
      </c>
      <c r="AI13" s="266">
        <v>0.08</v>
      </c>
      <c r="AJ13" s="259"/>
      <c r="AK13" s="266"/>
      <c r="AL13" s="259"/>
      <c r="AM13" s="259">
        <v>1</v>
      </c>
      <c r="AN13" s="266">
        <v>0.08</v>
      </c>
      <c r="AO13" s="259"/>
      <c r="AP13" s="266"/>
      <c r="AQ13" s="259"/>
      <c r="AR13" s="259">
        <v>1</v>
      </c>
      <c r="AS13" s="266">
        <v>0.08</v>
      </c>
      <c r="AT13" s="259"/>
      <c r="AU13" s="266"/>
      <c r="AV13" s="259"/>
      <c r="AW13" s="259">
        <v>1</v>
      </c>
      <c r="AX13" s="266">
        <v>0.08</v>
      </c>
      <c r="AY13" s="259"/>
      <c r="AZ13" s="266"/>
      <c r="BA13" s="259"/>
      <c r="BB13" s="259">
        <v>1</v>
      </c>
      <c r="BC13" s="266">
        <v>0.08</v>
      </c>
      <c r="BD13" s="259"/>
      <c r="BE13" s="266"/>
      <c r="BF13" s="259"/>
      <c r="BG13" s="259">
        <v>1</v>
      </c>
      <c r="BH13" s="266">
        <v>0.08</v>
      </c>
      <c r="BI13" s="259"/>
      <c r="BJ13" s="266"/>
      <c r="BK13" s="259"/>
      <c r="BL13" s="259">
        <v>1</v>
      </c>
      <c r="BM13" s="266">
        <v>0.08</v>
      </c>
      <c r="BN13" s="259"/>
      <c r="BO13" s="266"/>
      <c r="BP13" s="259"/>
      <c r="BQ13" s="259">
        <f t="shared" si="0"/>
        <v>12</v>
      </c>
      <c r="BR13" s="266">
        <f t="shared" si="0"/>
        <v>0.99999999999999978</v>
      </c>
      <c r="BS13" s="259">
        <f t="shared" si="0"/>
        <v>0</v>
      </c>
      <c r="BT13" s="266">
        <f t="shared" si="0"/>
        <v>0</v>
      </c>
    </row>
    <row r="14" spans="1:72" ht="27.6">
      <c r="A14" s="257" t="s">
        <v>469</v>
      </c>
      <c r="B14" s="258" t="s">
        <v>470</v>
      </c>
      <c r="C14" s="258" t="s">
        <v>471</v>
      </c>
      <c r="D14" s="259" t="s">
        <v>478</v>
      </c>
      <c r="E14" s="268" t="s">
        <v>479</v>
      </c>
      <c r="F14" s="268" t="s">
        <v>480</v>
      </c>
      <c r="G14" s="282" t="s">
        <v>138</v>
      </c>
      <c r="H14" s="283">
        <v>46387</v>
      </c>
      <c r="I14" s="259"/>
      <c r="J14" s="284"/>
      <c r="K14" s="259"/>
      <c r="L14" s="284"/>
      <c r="M14" s="259"/>
      <c r="N14" s="259"/>
      <c r="O14" s="266"/>
      <c r="P14" s="259"/>
      <c r="Q14" s="266"/>
      <c r="R14" s="259"/>
      <c r="S14" s="259"/>
      <c r="T14" s="266"/>
      <c r="U14" s="259"/>
      <c r="V14" s="266"/>
      <c r="W14" s="259"/>
      <c r="X14" s="259">
        <v>1</v>
      </c>
      <c r="Y14" s="266">
        <v>0.25</v>
      </c>
      <c r="Z14" s="259"/>
      <c r="AA14" s="266"/>
      <c r="AB14" s="259"/>
      <c r="AC14" s="259"/>
      <c r="AD14" s="266"/>
      <c r="AE14" s="259"/>
      <c r="AF14" s="266"/>
      <c r="AG14" s="259"/>
      <c r="AH14" s="259"/>
      <c r="AI14" s="266"/>
      <c r="AJ14" s="259"/>
      <c r="AK14" s="266"/>
      <c r="AL14" s="259"/>
      <c r="AM14" s="259">
        <v>1</v>
      </c>
      <c r="AN14" s="266">
        <v>0.25</v>
      </c>
      <c r="AO14" s="259"/>
      <c r="AP14" s="266"/>
      <c r="AQ14" s="259"/>
      <c r="AR14" s="259"/>
      <c r="AS14" s="266"/>
      <c r="AT14" s="259"/>
      <c r="AU14" s="266"/>
      <c r="AV14" s="259"/>
      <c r="AW14" s="259"/>
      <c r="AX14" s="266"/>
      <c r="AY14" s="259"/>
      <c r="AZ14" s="266"/>
      <c r="BA14" s="259"/>
      <c r="BB14" s="259">
        <v>1</v>
      </c>
      <c r="BC14" s="266">
        <v>0.25</v>
      </c>
      <c r="BD14" s="259"/>
      <c r="BE14" s="266"/>
      <c r="BF14" s="259"/>
      <c r="BG14" s="259"/>
      <c r="BH14" s="266"/>
      <c r="BI14" s="259"/>
      <c r="BJ14" s="266"/>
      <c r="BK14" s="259"/>
      <c r="BL14" s="259">
        <v>1</v>
      </c>
      <c r="BM14" s="266">
        <v>0.25</v>
      </c>
      <c r="BN14" s="259"/>
      <c r="BO14" s="266"/>
      <c r="BP14" s="259"/>
      <c r="BQ14" s="259">
        <f t="shared" si="0"/>
        <v>4</v>
      </c>
      <c r="BR14" s="266">
        <f t="shared" si="0"/>
        <v>1</v>
      </c>
      <c r="BS14" s="259">
        <f t="shared" si="0"/>
        <v>0</v>
      </c>
      <c r="BT14" s="266">
        <f t="shared" si="0"/>
        <v>0</v>
      </c>
    </row>
    <row r="15" spans="1:72" ht="41.45">
      <c r="A15" s="257" t="s">
        <v>469</v>
      </c>
      <c r="B15" s="258" t="s">
        <v>470</v>
      </c>
      <c r="C15" s="257" t="s">
        <v>471</v>
      </c>
      <c r="D15" s="259" t="s">
        <v>481</v>
      </c>
      <c r="E15" s="260" t="s">
        <v>482</v>
      </c>
      <c r="F15" s="260" t="s">
        <v>483</v>
      </c>
      <c r="G15" s="261" t="s">
        <v>433</v>
      </c>
      <c r="H15" s="262">
        <v>46354</v>
      </c>
      <c r="I15" s="259"/>
      <c r="J15" s="284"/>
      <c r="K15" s="259"/>
      <c r="L15" s="284"/>
      <c r="M15" s="259"/>
      <c r="N15" s="259"/>
      <c r="O15" s="266"/>
      <c r="P15" s="259"/>
      <c r="Q15" s="266"/>
      <c r="R15" s="259"/>
      <c r="S15" s="259"/>
      <c r="T15" s="266"/>
      <c r="U15" s="259"/>
      <c r="V15" s="266"/>
      <c r="W15" s="259"/>
      <c r="X15" s="259"/>
      <c r="Y15" s="266"/>
      <c r="Z15" s="259"/>
      <c r="AA15" s="266"/>
      <c r="AB15" s="259"/>
      <c r="AC15" s="259"/>
      <c r="AD15" s="266"/>
      <c r="AE15" s="259"/>
      <c r="AF15" s="266"/>
      <c r="AG15" s="259"/>
      <c r="AH15" s="259"/>
      <c r="AI15" s="266"/>
      <c r="AJ15" s="259"/>
      <c r="AK15" s="266"/>
      <c r="AL15" s="259"/>
      <c r="AM15" s="259"/>
      <c r="AN15" s="266"/>
      <c r="AO15" s="259"/>
      <c r="AP15" s="266"/>
      <c r="AQ15" s="259"/>
      <c r="AR15" s="259"/>
      <c r="AS15" s="266"/>
      <c r="AT15" s="259"/>
      <c r="AU15" s="266"/>
      <c r="AV15" s="259"/>
      <c r="AW15" s="259"/>
      <c r="AX15" s="266"/>
      <c r="AY15" s="259"/>
      <c r="AZ15" s="266"/>
      <c r="BA15" s="259"/>
      <c r="BB15" s="259"/>
      <c r="BC15" s="266"/>
      <c r="BD15" s="259"/>
      <c r="BE15" s="266"/>
      <c r="BF15" s="259"/>
      <c r="BG15" s="259">
        <v>1</v>
      </c>
      <c r="BH15" s="266">
        <v>1</v>
      </c>
      <c r="BI15" s="259"/>
      <c r="BJ15" s="266"/>
      <c r="BK15" s="259"/>
      <c r="BL15" s="259"/>
      <c r="BM15" s="266"/>
      <c r="BN15" s="259"/>
      <c r="BO15" s="266"/>
      <c r="BP15" s="259"/>
      <c r="BQ15" s="259">
        <f t="shared" si="0"/>
        <v>1</v>
      </c>
      <c r="BR15" s="266">
        <f t="shared" si="0"/>
        <v>1</v>
      </c>
      <c r="BS15" s="259">
        <f t="shared" si="0"/>
        <v>0</v>
      </c>
      <c r="BT15" s="266">
        <f t="shared" si="0"/>
        <v>0</v>
      </c>
    </row>
    <row r="16" spans="1:72" ht="55.15">
      <c r="A16" s="257" t="s">
        <v>469</v>
      </c>
      <c r="B16" s="258" t="s">
        <v>470</v>
      </c>
      <c r="C16" s="257" t="s">
        <v>484</v>
      </c>
      <c r="D16" s="259" t="s">
        <v>435</v>
      </c>
      <c r="E16" s="268" t="s">
        <v>485</v>
      </c>
      <c r="F16" s="260" t="s">
        <v>486</v>
      </c>
      <c r="G16" s="261" t="s">
        <v>133</v>
      </c>
      <c r="H16" s="283">
        <v>46387</v>
      </c>
      <c r="I16" s="259">
        <v>1</v>
      </c>
      <c r="J16" s="284">
        <v>0.09</v>
      </c>
      <c r="K16" s="259"/>
      <c r="L16" s="284"/>
      <c r="M16" s="259"/>
      <c r="N16" s="259">
        <v>1</v>
      </c>
      <c r="O16" s="266">
        <v>0.09</v>
      </c>
      <c r="P16" s="259"/>
      <c r="Q16" s="266"/>
      <c r="R16" s="259"/>
      <c r="S16" s="259">
        <v>1</v>
      </c>
      <c r="T16" s="266">
        <v>0.09</v>
      </c>
      <c r="U16" s="259"/>
      <c r="V16" s="266"/>
      <c r="W16" s="259"/>
      <c r="X16" s="259">
        <v>1</v>
      </c>
      <c r="Y16" s="266">
        <v>0.09</v>
      </c>
      <c r="Z16" s="259"/>
      <c r="AA16" s="266"/>
      <c r="AB16" s="259"/>
      <c r="AC16" s="259">
        <v>1</v>
      </c>
      <c r="AD16" s="266">
        <v>0.08</v>
      </c>
      <c r="AE16" s="259"/>
      <c r="AF16" s="266"/>
      <c r="AG16" s="259"/>
      <c r="AH16" s="259">
        <v>1</v>
      </c>
      <c r="AI16" s="266">
        <v>0.08</v>
      </c>
      <c r="AJ16" s="259"/>
      <c r="AK16" s="266"/>
      <c r="AL16" s="259"/>
      <c r="AM16" s="259">
        <v>1</v>
      </c>
      <c r="AN16" s="266">
        <v>0.08</v>
      </c>
      <c r="AO16" s="259"/>
      <c r="AP16" s="266"/>
      <c r="AQ16" s="259"/>
      <c r="AR16" s="259">
        <v>1</v>
      </c>
      <c r="AS16" s="266">
        <v>0.08</v>
      </c>
      <c r="AT16" s="259"/>
      <c r="AU16" s="266"/>
      <c r="AV16" s="259"/>
      <c r="AW16" s="259">
        <v>1</v>
      </c>
      <c r="AX16" s="266">
        <v>0.08</v>
      </c>
      <c r="AY16" s="259"/>
      <c r="AZ16" s="266"/>
      <c r="BA16" s="259"/>
      <c r="BB16" s="259">
        <v>1</v>
      </c>
      <c r="BC16" s="266">
        <v>0.08</v>
      </c>
      <c r="BD16" s="259"/>
      <c r="BE16" s="266"/>
      <c r="BF16" s="259"/>
      <c r="BG16" s="259">
        <v>1</v>
      </c>
      <c r="BH16" s="266">
        <v>0.08</v>
      </c>
      <c r="BI16" s="259"/>
      <c r="BJ16" s="266"/>
      <c r="BK16" s="259"/>
      <c r="BL16" s="259">
        <v>1</v>
      </c>
      <c r="BM16" s="266">
        <v>0.08</v>
      </c>
      <c r="BN16" s="259"/>
      <c r="BO16" s="266"/>
      <c r="BP16" s="259"/>
      <c r="BQ16" s="259">
        <f t="shared" si="0"/>
        <v>12</v>
      </c>
      <c r="BR16" s="266">
        <f t="shared" si="0"/>
        <v>0.99999999999999978</v>
      </c>
      <c r="BS16" s="259">
        <f t="shared" si="0"/>
        <v>0</v>
      </c>
      <c r="BT16" s="266">
        <f t="shared" si="0"/>
        <v>0</v>
      </c>
    </row>
    <row r="17" spans="1:72" ht="69">
      <c r="A17" s="257" t="s">
        <v>469</v>
      </c>
      <c r="B17" s="258" t="s">
        <v>470</v>
      </c>
      <c r="C17" s="257" t="s">
        <v>484</v>
      </c>
      <c r="D17" s="259" t="s">
        <v>487</v>
      </c>
      <c r="E17" s="268" t="s">
        <v>488</v>
      </c>
      <c r="F17" s="260" t="s">
        <v>489</v>
      </c>
      <c r="G17" s="261" t="s">
        <v>55</v>
      </c>
      <c r="H17" s="262">
        <v>46386</v>
      </c>
      <c r="I17" s="259"/>
      <c r="J17" s="284"/>
      <c r="K17" s="259"/>
      <c r="L17" s="284"/>
      <c r="M17" s="259"/>
      <c r="N17" s="259"/>
      <c r="O17" s="266"/>
      <c r="P17" s="259"/>
      <c r="Q17" s="266"/>
      <c r="R17" s="259"/>
      <c r="S17" s="259"/>
      <c r="T17" s="266"/>
      <c r="U17" s="259"/>
      <c r="V17" s="266"/>
      <c r="W17" s="259"/>
      <c r="X17" s="259"/>
      <c r="Y17" s="266"/>
      <c r="Z17" s="259"/>
      <c r="AA17" s="266"/>
      <c r="AB17" s="259"/>
      <c r="AC17" s="259"/>
      <c r="AD17" s="266"/>
      <c r="AE17" s="259"/>
      <c r="AF17" s="266"/>
      <c r="AG17" s="259"/>
      <c r="AH17" s="259">
        <v>1</v>
      </c>
      <c r="AI17" s="266">
        <v>0.5</v>
      </c>
      <c r="AJ17" s="259"/>
      <c r="AK17" s="266"/>
      <c r="AL17" s="259"/>
      <c r="AM17" s="259"/>
      <c r="AN17" s="266"/>
      <c r="AO17" s="259"/>
      <c r="AP17" s="266"/>
      <c r="AQ17" s="259"/>
      <c r="AR17" s="259"/>
      <c r="AS17" s="266"/>
      <c r="AT17" s="259"/>
      <c r="AU17" s="266"/>
      <c r="AV17" s="259"/>
      <c r="AW17" s="259"/>
      <c r="AX17" s="266"/>
      <c r="AY17" s="259"/>
      <c r="AZ17" s="266"/>
      <c r="BA17" s="259"/>
      <c r="BB17" s="259"/>
      <c r="BC17" s="266"/>
      <c r="BD17" s="259"/>
      <c r="BE17" s="266"/>
      <c r="BF17" s="259"/>
      <c r="BG17" s="259"/>
      <c r="BH17" s="266"/>
      <c r="BI17" s="259"/>
      <c r="BJ17" s="266"/>
      <c r="BK17" s="259"/>
      <c r="BL17" s="259">
        <v>1</v>
      </c>
      <c r="BM17" s="266">
        <v>0.5</v>
      </c>
      <c r="BN17" s="259"/>
      <c r="BO17" s="266"/>
      <c r="BP17" s="259"/>
      <c r="BQ17" s="259">
        <f t="shared" si="0"/>
        <v>2</v>
      </c>
      <c r="BR17" s="266">
        <f t="shared" si="0"/>
        <v>1</v>
      </c>
      <c r="BS17" s="259">
        <f t="shared" si="0"/>
        <v>0</v>
      </c>
      <c r="BT17" s="266">
        <f t="shared" si="0"/>
        <v>0</v>
      </c>
    </row>
    <row r="18" spans="1:72" ht="41.45">
      <c r="A18" s="257" t="s">
        <v>469</v>
      </c>
      <c r="B18" s="258" t="s">
        <v>470</v>
      </c>
      <c r="C18" s="257" t="s">
        <v>484</v>
      </c>
      <c r="D18" s="259" t="s">
        <v>490</v>
      </c>
      <c r="E18" s="268" t="s">
        <v>491</v>
      </c>
      <c r="F18" s="260" t="s">
        <v>492</v>
      </c>
      <c r="G18" s="261" t="s">
        <v>133</v>
      </c>
      <c r="H18" s="262">
        <v>46386</v>
      </c>
      <c r="I18" s="259"/>
      <c r="J18" s="284"/>
      <c r="K18" s="259"/>
      <c r="L18" s="284"/>
      <c r="M18" s="259"/>
      <c r="N18" s="259"/>
      <c r="O18" s="266"/>
      <c r="P18" s="259"/>
      <c r="Q18" s="266"/>
      <c r="R18" s="259"/>
      <c r="S18" s="259"/>
      <c r="T18" s="266"/>
      <c r="U18" s="259"/>
      <c r="V18" s="266"/>
      <c r="W18" s="259"/>
      <c r="X18" s="259"/>
      <c r="Y18" s="266"/>
      <c r="Z18" s="259"/>
      <c r="AA18" s="266"/>
      <c r="AB18" s="259"/>
      <c r="AC18" s="259"/>
      <c r="AD18" s="266"/>
      <c r="AE18" s="259"/>
      <c r="AF18" s="266"/>
      <c r="AG18" s="259"/>
      <c r="AH18" s="259">
        <v>1</v>
      </c>
      <c r="AI18" s="266">
        <v>0.25</v>
      </c>
      <c r="AJ18" s="259"/>
      <c r="AK18" s="266"/>
      <c r="AL18" s="259"/>
      <c r="AM18" s="259"/>
      <c r="AN18" s="266"/>
      <c r="AO18" s="259"/>
      <c r="AP18" s="266"/>
      <c r="AQ18" s="259"/>
      <c r="AR18" s="259"/>
      <c r="AS18" s="266"/>
      <c r="AT18" s="259"/>
      <c r="AU18" s="266"/>
      <c r="AV18" s="259"/>
      <c r="AW18" s="259"/>
      <c r="AX18" s="266"/>
      <c r="AY18" s="259"/>
      <c r="AZ18" s="266"/>
      <c r="BA18" s="259"/>
      <c r="BB18" s="259"/>
      <c r="BC18" s="266"/>
      <c r="BD18" s="259"/>
      <c r="BE18" s="266"/>
      <c r="BF18" s="259"/>
      <c r="BG18" s="259"/>
      <c r="BH18" s="266"/>
      <c r="BI18" s="259"/>
      <c r="BJ18" s="266"/>
      <c r="BK18" s="259"/>
      <c r="BL18" s="259">
        <v>1</v>
      </c>
      <c r="BM18" s="266">
        <v>0.25</v>
      </c>
      <c r="BN18" s="259"/>
      <c r="BO18" s="266"/>
      <c r="BP18" s="259"/>
      <c r="BQ18" s="259">
        <f t="shared" si="0"/>
        <v>2</v>
      </c>
      <c r="BR18" s="266">
        <f t="shared" si="0"/>
        <v>0.5</v>
      </c>
      <c r="BS18" s="259">
        <f t="shared" si="0"/>
        <v>0</v>
      </c>
      <c r="BT18" s="266">
        <f t="shared" si="0"/>
        <v>0</v>
      </c>
    </row>
    <row r="19" spans="1:72" ht="55.15">
      <c r="A19" s="257" t="s">
        <v>469</v>
      </c>
      <c r="B19" s="258" t="s">
        <v>470</v>
      </c>
      <c r="C19" s="257" t="s">
        <v>493</v>
      </c>
      <c r="D19" s="259" t="s">
        <v>441</v>
      </c>
      <c r="E19" s="268" t="s">
        <v>494</v>
      </c>
      <c r="F19" s="260" t="s">
        <v>495</v>
      </c>
      <c r="G19" s="261" t="s">
        <v>474</v>
      </c>
      <c r="H19" s="262">
        <v>46386</v>
      </c>
      <c r="I19" s="259"/>
      <c r="J19" s="284"/>
      <c r="K19" s="259"/>
      <c r="L19" s="284"/>
      <c r="M19" s="259"/>
      <c r="N19" s="259"/>
      <c r="O19" s="266"/>
      <c r="P19" s="259"/>
      <c r="Q19" s="266"/>
      <c r="R19" s="259"/>
      <c r="S19" s="259"/>
      <c r="T19" s="266"/>
      <c r="U19" s="259"/>
      <c r="V19" s="266"/>
      <c r="W19" s="259"/>
      <c r="X19" s="259"/>
      <c r="Y19" s="266"/>
      <c r="Z19" s="259"/>
      <c r="AA19" s="266"/>
      <c r="AB19" s="259"/>
      <c r="AC19" s="259"/>
      <c r="AD19" s="266"/>
      <c r="AE19" s="259"/>
      <c r="AF19" s="266"/>
      <c r="AG19" s="259"/>
      <c r="AH19" s="259"/>
      <c r="AI19" s="266"/>
      <c r="AJ19" s="259"/>
      <c r="AK19" s="266"/>
      <c r="AL19" s="259"/>
      <c r="AM19" s="259"/>
      <c r="AN19" s="266"/>
      <c r="AO19" s="259"/>
      <c r="AP19" s="266"/>
      <c r="AQ19" s="259"/>
      <c r="AR19" s="259"/>
      <c r="AS19" s="266"/>
      <c r="AT19" s="259"/>
      <c r="AU19" s="266"/>
      <c r="AV19" s="259"/>
      <c r="AW19" s="259"/>
      <c r="AX19" s="266"/>
      <c r="AY19" s="259"/>
      <c r="AZ19" s="266"/>
      <c r="BA19" s="259"/>
      <c r="BB19" s="259"/>
      <c r="BC19" s="266"/>
      <c r="BD19" s="259"/>
      <c r="BE19" s="266"/>
      <c r="BF19" s="259"/>
      <c r="BG19" s="259"/>
      <c r="BH19" s="266"/>
      <c r="BI19" s="259"/>
      <c r="BJ19" s="266"/>
      <c r="BK19" s="259"/>
      <c r="BL19" s="259">
        <v>1</v>
      </c>
      <c r="BM19" s="266">
        <v>1</v>
      </c>
      <c r="BN19" s="259"/>
      <c r="BO19" s="266"/>
      <c r="BP19" s="259"/>
      <c r="BQ19" s="259">
        <f t="shared" si="0"/>
        <v>1</v>
      </c>
      <c r="BR19" s="266">
        <f t="shared" si="0"/>
        <v>1</v>
      </c>
      <c r="BS19" s="259">
        <f t="shared" si="0"/>
        <v>0</v>
      </c>
      <c r="BT19" s="266">
        <f t="shared" si="0"/>
        <v>0</v>
      </c>
    </row>
    <row r="20" spans="1:72" ht="41.45">
      <c r="A20" s="257" t="s">
        <v>469</v>
      </c>
      <c r="B20" s="258" t="s">
        <v>470</v>
      </c>
      <c r="C20" s="257" t="s">
        <v>493</v>
      </c>
      <c r="D20" s="259" t="s">
        <v>496</v>
      </c>
      <c r="E20" s="268" t="s">
        <v>497</v>
      </c>
      <c r="F20" s="260" t="s">
        <v>495</v>
      </c>
      <c r="G20" s="261" t="s">
        <v>433</v>
      </c>
      <c r="H20" s="262" t="s">
        <v>498</v>
      </c>
      <c r="I20" s="259"/>
      <c r="J20" s="284"/>
      <c r="K20" s="259"/>
      <c r="L20" s="284"/>
      <c r="M20" s="259"/>
      <c r="N20" s="259"/>
      <c r="O20" s="266"/>
      <c r="P20" s="259"/>
      <c r="Q20" s="266"/>
      <c r="R20" s="259"/>
      <c r="S20" s="259"/>
      <c r="T20" s="266"/>
      <c r="U20" s="259"/>
      <c r="V20" s="266"/>
      <c r="W20" s="259"/>
      <c r="X20" s="259"/>
      <c r="Y20" s="266"/>
      <c r="Z20" s="259"/>
      <c r="AA20" s="266"/>
      <c r="AB20" s="259"/>
      <c r="AC20" s="259">
        <v>1</v>
      </c>
      <c r="AD20" s="266">
        <v>1</v>
      </c>
      <c r="AE20" s="259"/>
      <c r="AF20" s="266"/>
      <c r="AG20" s="259"/>
      <c r="AH20" s="259"/>
      <c r="AI20" s="266"/>
      <c r="AJ20" s="259"/>
      <c r="AK20" s="266"/>
      <c r="AL20" s="259"/>
      <c r="AM20" s="259"/>
      <c r="AN20" s="266"/>
      <c r="AO20" s="259"/>
      <c r="AP20" s="266"/>
      <c r="AQ20" s="259"/>
      <c r="AR20" s="259"/>
      <c r="AS20" s="266"/>
      <c r="AT20" s="259"/>
      <c r="AU20" s="266"/>
      <c r="AV20" s="259"/>
      <c r="AW20" s="259"/>
      <c r="AX20" s="266"/>
      <c r="AY20" s="259"/>
      <c r="AZ20" s="266"/>
      <c r="BA20" s="259"/>
      <c r="BB20" s="259"/>
      <c r="BC20" s="266"/>
      <c r="BD20" s="259"/>
      <c r="BE20" s="266"/>
      <c r="BF20" s="259"/>
      <c r="BG20" s="259"/>
      <c r="BH20" s="266"/>
      <c r="BI20" s="259"/>
      <c r="BJ20" s="266"/>
      <c r="BK20" s="259"/>
      <c r="BL20" s="259"/>
      <c r="BM20" s="266"/>
      <c r="BN20" s="259"/>
      <c r="BO20" s="266"/>
      <c r="BP20" s="259"/>
      <c r="BQ20" s="259">
        <f t="shared" si="0"/>
        <v>1</v>
      </c>
      <c r="BR20" s="266">
        <f t="shared" si="0"/>
        <v>1</v>
      </c>
      <c r="BS20" s="259">
        <f t="shared" si="0"/>
        <v>0</v>
      </c>
      <c r="BT20" s="266">
        <f t="shared" si="0"/>
        <v>0</v>
      </c>
    </row>
    <row r="21" spans="1:72" ht="55.15">
      <c r="A21" s="257" t="s">
        <v>469</v>
      </c>
      <c r="B21" s="258" t="s">
        <v>470</v>
      </c>
      <c r="C21" s="257" t="s">
        <v>499</v>
      </c>
      <c r="D21" s="259" t="s">
        <v>447</v>
      </c>
      <c r="E21" s="268" t="s">
        <v>500</v>
      </c>
      <c r="F21" s="260" t="s">
        <v>501</v>
      </c>
      <c r="G21" s="261" t="s">
        <v>55</v>
      </c>
      <c r="H21" s="262">
        <v>46386</v>
      </c>
      <c r="I21" s="259"/>
      <c r="J21" s="284"/>
      <c r="K21" s="259"/>
      <c r="L21" s="284"/>
      <c r="M21" s="259"/>
      <c r="N21" s="259"/>
      <c r="O21" s="266"/>
      <c r="P21" s="259"/>
      <c r="Q21" s="266"/>
      <c r="R21" s="259"/>
      <c r="S21" s="259"/>
      <c r="T21" s="266"/>
      <c r="U21" s="259"/>
      <c r="V21" s="266"/>
      <c r="W21" s="259"/>
      <c r="X21" s="259"/>
      <c r="Y21" s="266"/>
      <c r="Z21" s="259"/>
      <c r="AA21" s="266"/>
      <c r="AB21" s="259"/>
      <c r="AC21" s="259"/>
      <c r="AD21" s="266"/>
      <c r="AE21" s="259"/>
      <c r="AF21" s="266"/>
      <c r="AG21" s="259"/>
      <c r="AH21" s="259">
        <v>1</v>
      </c>
      <c r="AI21" s="266">
        <v>0.5</v>
      </c>
      <c r="AJ21" s="259"/>
      <c r="AK21" s="266"/>
      <c r="AL21" s="259"/>
      <c r="AM21" s="259"/>
      <c r="AN21" s="266"/>
      <c r="AO21" s="259"/>
      <c r="AP21" s="266"/>
      <c r="AQ21" s="259"/>
      <c r="AR21" s="259"/>
      <c r="AS21" s="266"/>
      <c r="AT21" s="259"/>
      <c r="AU21" s="266"/>
      <c r="AV21" s="259"/>
      <c r="AW21" s="259"/>
      <c r="AX21" s="266"/>
      <c r="AY21" s="259"/>
      <c r="AZ21" s="266"/>
      <c r="BA21" s="259"/>
      <c r="BB21" s="259"/>
      <c r="BC21" s="266"/>
      <c r="BD21" s="259"/>
      <c r="BE21" s="266"/>
      <c r="BF21" s="259"/>
      <c r="BG21" s="259"/>
      <c r="BH21" s="266"/>
      <c r="BI21" s="259"/>
      <c r="BJ21" s="266"/>
      <c r="BK21" s="259"/>
      <c r="BL21" s="259">
        <v>1</v>
      </c>
      <c r="BM21" s="266">
        <v>0.5</v>
      </c>
      <c r="BN21" s="259"/>
      <c r="BO21" s="266"/>
      <c r="BP21" s="259"/>
      <c r="BQ21" s="259">
        <f t="shared" ref="BQ21:BT36" si="1">SUM(I21,N21,S21,X21,AC21,AH21,AM21,AR21,AW21,BB21,BG21,BL21)</f>
        <v>2</v>
      </c>
      <c r="BR21" s="266">
        <f t="shared" si="1"/>
        <v>1</v>
      </c>
      <c r="BS21" s="259">
        <f t="shared" si="1"/>
        <v>0</v>
      </c>
      <c r="BT21" s="266">
        <f t="shared" si="1"/>
        <v>0</v>
      </c>
    </row>
    <row r="22" spans="1:72" ht="41.45">
      <c r="A22" s="257" t="s">
        <v>469</v>
      </c>
      <c r="B22" s="258" t="s">
        <v>470</v>
      </c>
      <c r="C22" s="257" t="s">
        <v>502</v>
      </c>
      <c r="D22" s="259" t="s">
        <v>455</v>
      </c>
      <c r="E22" s="268" t="s">
        <v>503</v>
      </c>
      <c r="F22" s="260" t="s">
        <v>504</v>
      </c>
      <c r="G22" s="261" t="s">
        <v>55</v>
      </c>
      <c r="H22" s="262">
        <v>46387</v>
      </c>
      <c r="I22" s="259"/>
      <c r="J22" s="284"/>
      <c r="K22" s="259"/>
      <c r="L22" s="284"/>
      <c r="M22" s="259"/>
      <c r="N22" s="259"/>
      <c r="O22" s="266"/>
      <c r="P22" s="259"/>
      <c r="Q22" s="266"/>
      <c r="R22" s="259"/>
      <c r="S22" s="259"/>
      <c r="T22" s="266"/>
      <c r="U22" s="259"/>
      <c r="V22" s="266"/>
      <c r="W22" s="259"/>
      <c r="X22" s="259">
        <v>1</v>
      </c>
      <c r="Y22" s="266">
        <v>0.25</v>
      </c>
      <c r="Z22" s="259"/>
      <c r="AA22" s="266"/>
      <c r="AB22" s="259"/>
      <c r="AC22" s="259"/>
      <c r="AD22" s="266"/>
      <c r="AE22" s="259"/>
      <c r="AF22" s="266"/>
      <c r="AG22" s="259"/>
      <c r="AH22" s="259"/>
      <c r="AI22" s="266"/>
      <c r="AJ22" s="259"/>
      <c r="AK22" s="266"/>
      <c r="AL22" s="259"/>
      <c r="AM22" s="259">
        <v>1</v>
      </c>
      <c r="AN22" s="266">
        <v>0.25</v>
      </c>
      <c r="AO22" s="259"/>
      <c r="AP22" s="266"/>
      <c r="AQ22" s="259"/>
      <c r="AR22" s="259"/>
      <c r="AS22" s="266"/>
      <c r="AT22" s="259"/>
      <c r="AU22" s="266"/>
      <c r="AV22" s="259"/>
      <c r="AW22" s="259"/>
      <c r="AX22" s="266"/>
      <c r="AY22" s="259"/>
      <c r="AZ22" s="266"/>
      <c r="BA22" s="259"/>
      <c r="BB22" s="259">
        <v>1</v>
      </c>
      <c r="BC22" s="266">
        <v>0.25</v>
      </c>
      <c r="BD22" s="259"/>
      <c r="BE22" s="266"/>
      <c r="BF22" s="259"/>
      <c r="BG22" s="259"/>
      <c r="BH22" s="266"/>
      <c r="BI22" s="259"/>
      <c r="BJ22" s="266"/>
      <c r="BK22" s="259"/>
      <c r="BL22" s="259">
        <v>1</v>
      </c>
      <c r="BM22" s="266">
        <v>0.25</v>
      </c>
      <c r="BN22" s="259"/>
      <c r="BO22" s="266"/>
      <c r="BP22" s="259"/>
      <c r="BQ22" s="259">
        <f t="shared" si="1"/>
        <v>4</v>
      </c>
      <c r="BR22" s="266">
        <f t="shared" si="1"/>
        <v>1</v>
      </c>
      <c r="BS22" s="259">
        <f t="shared" si="1"/>
        <v>0</v>
      </c>
      <c r="BT22" s="266">
        <f t="shared" si="1"/>
        <v>0</v>
      </c>
    </row>
    <row r="23" spans="1:72" ht="55.15">
      <c r="A23" s="257" t="s">
        <v>469</v>
      </c>
      <c r="B23" s="258" t="s">
        <v>470</v>
      </c>
      <c r="C23" s="257" t="s">
        <v>502</v>
      </c>
      <c r="D23" s="259" t="s">
        <v>505</v>
      </c>
      <c r="E23" s="268" t="s">
        <v>506</v>
      </c>
      <c r="F23" s="260" t="s">
        <v>507</v>
      </c>
      <c r="G23" s="261" t="s">
        <v>438</v>
      </c>
      <c r="H23" s="262">
        <v>46387</v>
      </c>
      <c r="I23" s="259"/>
      <c r="J23" s="284"/>
      <c r="K23" s="259"/>
      <c r="L23" s="284"/>
      <c r="M23" s="259"/>
      <c r="N23" s="259">
        <v>1</v>
      </c>
      <c r="O23" s="266">
        <v>0.5</v>
      </c>
      <c r="P23" s="259"/>
      <c r="Q23" s="266"/>
      <c r="R23" s="259"/>
      <c r="S23" s="259"/>
      <c r="T23" s="266"/>
      <c r="U23" s="259"/>
      <c r="V23" s="266"/>
      <c r="W23" s="259"/>
      <c r="X23" s="259"/>
      <c r="Y23" s="266"/>
      <c r="Z23" s="259"/>
      <c r="AA23" s="266"/>
      <c r="AB23" s="259"/>
      <c r="AC23" s="259"/>
      <c r="AD23" s="266"/>
      <c r="AE23" s="259"/>
      <c r="AF23" s="266"/>
      <c r="AG23" s="259"/>
      <c r="AH23" s="259"/>
      <c r="AI23" s="266"/>
      <c r="AJ23" s="259"/>
      <c r="AK23" s="266"/>
      <c r="AL23" s="259"/>
      <c r="AM23" s="259"/>
      <c r="AN23" s="266"/>
      <c r="AO23" s="259"/>
      <c r="AP23" s="266"/>
      <c r="AQ23" s="259"/>
      <c r="AR23" s="259">
        <v>1</v>
      </c>
      <c r="AS23" s="266">
        <v>0.5</v>
      </c>
      <c r="AT23" s="259"/>
      <c r="AU23" s="266"/>
      <c r="AV23" s="259"/>
      <c r="AW23" s="259"/>
      <c r="AX23" s="266"/>
      <c r="AY23" s="259"/>
      <c r="AZ23" s="266"/>
      <c r="BA23" s="259"/>
      <c r="BB23" s="259"/>
      <c r="BC23" s="266"/>
      <c r="BD23" s="259"/>
      <c r="BE23" s="266"/>
      <c r="BF23" s="259"/>
      <c r="BG23" s="259"/>
      <c r="BH23" s="266"/>
      <c r="BI23" s="259"/>
      <c r="BJ23" s="266"/>
      <c r="BK23" s="259"/>
      <c r="BL23" s="259"/>
      <c r="BM23" s="266"/>
      <c r="BN23" s="259"/>
      <c r="BO23" s="266"/>
      <c r="BP23" s="259"/>
      <c r="BQ23" s="259">
        <f t="shared" si="1"/>
        <v>2</v>
      </c>
      <c r="BR23" s="266">
        <f t="shared" si="1"/>
        <v>1</v>
      </c>
      <c r="BS23" s="259">
        <f t="shared" si="1"/>
        <v>0</v>
      </c>
      <c r="BT23" s="266">
        <f t="shared" si="1"/>
        <v>0</v>
      </c>
    </row>
    <row r="24" spans="1:72" ht="27.6" hidden="1">
      <c r="A24" s="257" t="s">
        <v>469</v>
      </c>
      <c r="B24" s="257" t="s">
        <v>508</v>
      </c>
      <c r="C24" s="257" t="s">
        <v>509</v>
      </c>
      <c r="D24" s="259" t="s">
        <v>510</v>
      </c>
      <c r="E24" s="260" t="s">
        <v>511</v>
      </c>
      <c r="F24" s="260" t="s">
        <v>512</v>
      </c>
      <c r="G24" s="261" t="s">
        <v>513</v>
      </c>
      <c r="H24" s="262">
        <v>46387</v>
      </c>
      <c r="I24" s="259"/>
      <c r="J24" s="284"/>
      <c r="K24" s="259"/>
      <c r="L24" s="284"/>
      <c r="M24" s="259"/>
      <c r="N24" s="259"/>
      <c r="O24" s="266"/>
      <c r="P24" s="259"/>
      <c r="Q24" s="266"/>
      <c r="R24" s="259"/>
      <c r="S24" s="259"/>
      <c r="T24" s="266"/>
      <c r="U24" s="259"/>
      <c r="V24" s="266"/>
      <c r="W24" s="259"/>
      <c r="X24" s="259">
        <v>1</v>
      </c>
      <c r="Y24" s="266">
        <v>0.25</v>
      </c>
      <c r="Z24" s="259"/>
      <c r="AA24" s="266"/>
      <c r="AB24" s="259"/>
      <c r="AC24" s="259"/>
      <c r="AD24" s="266"/>
      <c r="AE24" s="259"/>
      <c r="AF24" s="266"/>
      <c r="AG24" s="259"/>
      <c r="AH24" s="259"/>
      <c r="AI24" s="266"/>
      <c r="AJ24" s="259"/>
      <c r="AK24" s="266"/>
      <c r="AL24" s="259"/>
      <c r="AM24" s="259">
        <v>1</v>
      </c>
      <c r="AN24" s="266">
        <v>0.25</v>
      </c>
      <c r="AO24" s="259"/>
      <c r="AP24" s="266"/>
      <c r="AQ24" s="259"/>
      <c r="AR24" s="259"/>
      <c r="AS24" s="266"/>
      <c r="AT24" s="259"/>
      <c r="AU24" s="266"/>
      <c r="AV24" s="259"/>
      <c r="AW24" s="259"/>
      <c r="AX24" s="266"/>
      <c r="AY24" s="259"/>
      <c r="AZ24" s="266"/>
      <c r="BA24" s="259"/>
      <c r="BB24" s="259">
        <v>1</v>
      </c>
      <c r="BC24" s="266">
        <v>0.25</v>
      </c>
      <c r="BD24" s="259"/>
      <c r="BE24" s="266"/>
      <c r="BF24" s="259"/>
      <c r="BG24" s="259"/>
      <c r="BH24" s="266"/>
      <c r="BI24" s="259"/>
      <c r="BJ24" s="266"/>
      <c r="BK24" s="259"/>
      <c r="BL24" s="259">
        <v>1</v>
      </c>
      <c r="BM24" s="266">
        <v>0.25</v>
      </c>
      <c r="BN24" s="259"/>
      <c r="BO24" s="266"/>
      <c r="BP24" s="259"/>
      <c r="BQ24" s="259">
        <f t="shared" si="1"/>
        <v>4</v>
      </c>
      <c r="BR24" s="266">
        <f t="shared" si="1"/>
        <v>1</v>
      </c>
      <c r="BS24" s="259">
        <f t="shared" si="1"/>
        <v>0</v>
      </c>
      <c r="BT24" s="266">
        <f t="shared" si="1"/>
        <v>0</v>
      </c>
    </row>
    <row r="25" spans="1:72" ht="55.15" hidden="1">
      <c r="A25" s="257" t="s">
        <v>469</v>
      </c>
      <c r="B25" s="257" t="s">
        <v>508</v>
      </c>
      <c r="C25" s="257" t="s">
        <v>514</v>
      </c>
      <c r="D25" s="259" t="s">
        <v>515</v>
      </c>
      <c r="E25" s="260" t="s">
        <v>516</v>
      </c>
      <c r="F25" s="260" t="s">
        <v>517</v>
      </c>
      <c r="G25" s="261" t="s">
        <v>513</v>
      </c>
      <c r="H25" s="262">
        <v>46387</v>
      </c>
      <c r="I25" s="259"/>
      <c r="J25" s="284"/>
      <c r="K25" s="259"/>
      <c r="L25" s="284"/>
      <c r="M25" s="259"/>
      <c r="N25" s="259"/>
      <c r="O25" s="266"/>
      <c r="P25" s="259"/>
      <c r="Q25" s="266"/>
      <c r="R25" s="259"/>
      <c r="S25" s="259"/>
      <c r="T25" s="266"/>
      <c r="U25" s="259"/>
      <c r="V25" s="266"/>
      <c r="W25" s="259"/>
      <c r="X25" s="259"/>
      <c r="Y25" s="266"/>
      <c r="Z25" s="259"/>
      <c r="AA25" s="266"/>
      <c r="AB25" s="259"/>
      <c r="AC25" s="259"/>
      <c r="AD25" s="266"/>
      <c r="AE25" s="259"/>
      <c r="AF25" s="266"/>
      <c r="AG25" s="259"/>
      <c r="AH25" s="259"/>
      <c r="AI25" s="266"/>
      <c r="AJ25" s="259"/>
      <c r="AK25" s="266"/>
      <c r="AL25" s="259"/>
      <c r="AM25" s="259"/>
      <c r="AN25" s="266"/>
      <c r="AO25" s="259"/>
      <c r="AP25" s="266"/>
      <c r="AQ25" s="259"/>
      <c r="AR25" s="259"/>
      <c r="AS25" s="266"/>
      <c r="AT25" s="259"/>
      <c r="AU25" s="266"/>
      <c r="AV25" s="259"/>
      <c r="AW25" s="259"/>
      <c r="AX25" s="266"/>
      <c r="AY25" s="259"/>
      <c r="AZ25" s="266"/>
      <c r="BA25" s="259"/>
      <c r="BB25" s="259"/>
      <c r="BC25" s="266"/>
      <c r="BD25" s="259"/>
      <c r="BE25" s="266"/>
      <c r="BF25" s="259"/>
      <c r="BG25" s="259"/>
      <c r="BH25" s="266"/>
      <c r="BI25" s="259"/>
      <c r="BJ25" s="266"/>
      <c r="BK25" s="259"/>
      <c r="BL25" s="259">
        <v>1</v>
      </c>
      <c r="BM25" s="266">
        <v>1</v>
      </c>
      <c r="BN25" s="259"/>
      <c r="BO25" s="266"/>
      <c r="BP25" s="259"/>
      <c r="BQ25" s="259">
        <f t="shared" si="1"/>
        <v>1</v>
      </c>
      <c r="BR25" s="266">
        <f t="shared" si="1"/>
        <v>1</v>
      </c>
      <c r="BS25" s="259">
        <f t="shared" si="1"/>
        <v>0</v>
      </c>
      <c r="BT25" s="266">
        <f t="shared" si="1"/>
        <v>0</v>
      </c>
    </row>
    <row r="26" spans="1:72" ht="41.45" hidden="1">
      <c r="A26" s="257" t="s">
        <v>469</v>
      </c>
      <c r="B26" s="257" t="s">
        <v>508</v>
      </c>
      <c r="C26" s="257" t="s">
        <v>518</v>
      </c>
      <c r="D26" s="259" t="s">
        <v>519</v>
      </c>
      <c r="E26" s="260" t="s">
        <v>520</v>
      </c>
      <c r="F26" s="260" t="s">
        <v>521</v>
      </c>
      <c r="G26" s="261" t="s">
        <v>107</v>
      </c>
      <c r="H26" s="262">
        <v>46386</v>
      </c>
      <c r="I26" s="259"/>
      <c r="J26" s="284"/>
      <c r="K26" s="259"/>
      <c r="L26" s="284"/>
      <c r="M26" s="259"/>
      <c r="N26" s="259"/>
      <c r="O26" s="266"/>
      <c r="P26" s="259"/>
      <c r="Q26" s="266"/>
      <c r="R26" s="259"/>
      <c r="S26" s="259"/>
      <c r="T26" s="266"/>
      <c r="U26" s="259"/>
      <c r="V26" s="266"/>
      <c r="W26" s="259"/>
      <c r="X26" s="259"/>
      <c r="Y26" s="266"/>
      <c r="Z26" s="259"/>
      <c r="AA26" s="266"/>
      <c r="AB26" s="259"/>
      <c r="AC26" s="259"/>
      <c r="AD26" s="266"/>
      <c r="AE26" s="259"/>
      <c r="AF26" s="266"/>
      <c r="AG26" s="259"/>
      <c r="AH26" s="259">
        <v>1</v>
      </c>
      <c r="AI26" s="266">
        <v>0.5</v>
      </c>
      <c r="AJ26" s="259"/>
      <c r="AK26" s="266"/>
      <c r="AL26" s="259"/>
      <c r="AM26" s="259"/>
      <c r="AN26" s="266"/>
      <c r="AO26" s="259"/>
      <c r="AP26" s="266"/>
      <c r="AQ26" s="259"/>
      <c r="AR26" s="259"/>
      <c r="AS26" s="266"/>
      <c r="AT26" s="259"/>
      <c r="AU26" s="266"/>
      <c r="AV26" s="259"/>
      <c r="AW26" s="259"/>
      <c r="AX26" s="266"/>
      <c r="AY26" s="259"/>
      <c r="AZ26" s="266"/>
      <c r="BA26" s="259"/>
      <c r="BB26" s="259"/>
      <c r="BC26" s="266"/>
      <c r="BD26" s="259"/>
      <c r="BE26" s="266"/>
      <c r="BF26" s="259"/>
      <c r="BG26" s="259"/>
      <c r="BH26" s="266"/>
      <c r="BI26" s="259"/>
      <c r="BJ26" s="266"/>
      <c r="BK26" s="259"/>
      <c r="BL26" s="259">
        <v>1</v>
      </c>
      <c r="BM26" s="266">
        <v>0.5</v>
      </c>
      <c r="BN26" s="259"/>
      <c r="BO26" s="266"/>
      <c r="BP26" s="259"/>
      <c r="BQ26" s="259">
        <f t="shared" si="1"/>
        <v>2</v>
      </c>
      <c r="BR26" s="266">
        <f t="shared" si="1"/>
        <v>1</v>
      </c>
      <c r="BS26" s="259">
        <f t="shared" si="1"/>
        <v>0</v>
      </c>
      <c r="BT26" s="266">
        <f t="shared" si="1"/>
        <v>0</v>
      </c>
    </row>
    <row r="27" spans="1:72" ht="41.45" hidden="1">
      <c r="A27" s="257" t="s">
        <v>469</v>
      </c>
      <c r="B27" s="257" t="s">
        <v>508</v>
      </c>
      <c r="C27" s="257" t="s">
        <v>522</v>
      </c>
      <c r="D27" s="259" t="s">
        <v>523</v>
      </c>
      <c r="E27" s="257" t="s">
        <v>524</v>
      </c>
      <c r="F27" s="285" t="s">
        <v>525</v>
      </c>
      <c r="G27" s="261" t="s">
        <v>474</v>
      </c>
      <c r="H27" s="262">
        <v>46387</v>
      </c>
      <c r="I27" s="259"/>
      <c r="J27" s="284"/>
      <c r="K27" s="259"/>
      <c r="L27" s="284"/>
      <c r="M27" s="259"/>
      <c r="N27" s="259"/>
      <c r="O27" s="266"/>
      <c r="P27" s="259"/>
      <c r="Q27" s="266"/>
      <c r="R27" s="259"/>
      <c r="S27" s="259"/>
      <c r="T27" s="266"/>
      <c r="U27" s="259"/>
      <c r="V27" s="266"/>
      <c r="W27" s="259"/>
      <c r="X27" s="259"/>
      <c r="Y27" s="266"/>
      <c r="Z27" s="259"/>
      <c r="AA27" s="266"/>
      <c r="AB27" s="259"/>
      <c r="AC27" s="259"/>
      <c r="AD27" s="266"/>
      <c r="AE27" s="259"/>
      <c r="AF27" s="266"/>
      <c r="AG27" s="259"/>
      <c r="AH27" s="259">
        <v>1</v>
      </c>
      <c r="AI27" s="266">
        <v>0.5</v>
      </c>
      <c r="AJ27" s="259"/>
      <c r="AK27" s="266"/>
      <c r="AL27" s="259"/>
      <c r="AM27" s="259"/>
      <c r="AN27" s="266"/>
      <c r="AO27" s="259"/>
      <c r="AP27" s="266"/>
      <c r="AQ27" s="259"/>
      <c r="AR27" s="259"/>
      <c r="AS27" s="266"/>
      <c r="AT27" s="259"/>
      <c r="AU27" s="266"/>
      <c r="AV27" s="259"/>
      <c r="AW27" s="259"/>
      <c r="AX27" s="266"/>
      <c r="AY27" s="259"/>
      <c r="AZ27" s="266"/>
      <c r="BA27" s="259"/>
      <c r="BB27" s="259"/>
      <c r="BC27" s="266"/>
      <c r="BD27" s="259"/>
      <c r="BE27" s="266"/>
      <c r="BF27" s="259"/>
      <c r="BG27" s="259"/>
      <c r="BH27" s="266"/>
      <c r="BI27" s="259"/>
      <c r="BJ27" s="266"/>
      <c r="BK27" s="259"/>
      <c r="BL27" s="259">
        <v>1</v>
      </c>
      <c r="BM27" s="266">
        <v>0.5</v>
      </c>
      <c r="BN27" s="259"/>
      <c r="BO27" s="266"/>
      <c r="BP27" s="259"/>
      <c r="BQ27" s="259">
        <f t="shared" si="1"/>
        <v>2</v>
      </c>
      <c r="BR27" s="266">
        <f t="shared" si="1"/>
        <v>1</v>
      </c>
      <c r="BS27" s="259">
        <f t="shared" si="1"/>
        <v>0</v>
      </c>
      <c r="BT27" s="266">
        <f t="shared" si="1"/>
        <v>0</v>
      </c>
    </row>
    <row r="28" spans="1:72" ht="41.45" hidden="1">
      <c r="A28" s="257" t="s">
        <v>469</v>
      </c>
      <c r="B28" s="257" t="s">
        <v>508</v>
      </c>
      <c r="C28" s="257" t="s">
        <v>522</v>
      </c>
      <c r="D28" s="259" t="s">
        <v>526</v>
      </c>
      <c r="E28" s="260" t="s">
        <v>527</v>
      </c>
      <c r="F28" s="260" t="s">
        <v>528</v>
      </c>
      <c r="G28" s="261" t="s">
        <v>529</v>
      </c>
      <c r="H28" s="262">
        <v>46386</v>
      </c>
      <c r="I28" s="259"/>
      <c r="J28" s="284"/>
      <c r="K28" s="259"/>
      <c r="L28" s="284"/>
      <c r="M28" s="259"/>
      <c r="N28" s="259"/>
      <c r="O28" s="266"/>
      <c r="P28" s="259"/>
      <c r="Q28" s="266"/>
      <c r="R28" s="259"/>
      <c r="S28" s="259"/>
      <c r="T28" s="266"/>
      <c r="U28" s="259"/>
      <c r="V28" s="266"/>
      <c r="W28" s="259"/>
      <c r="X28" s="259"/>
      <c r="Y28" s="266"/>
      <c r="Z28" s="259"/>
      <c r="AA28" s="266"/>
      <c r="AB28" s="259"/>
      <c r="AC28" s="259"/>
      <c r="AD28" s="266"/>
      <c r="AE28" s="259"/>
      <c r="AF28" s="266"/>
      <c r="AG28" s="259"/>
      <c r="AH28" s="259"/>
      <c r="AI28" s="266"/>
      <c r="AJ28" s="259"/>
      <c r="AK28" s="266"/>
      <c r="AL28" s="259"/>
      <c r="AM28" s="259"/>
      <c r="AN28" s="266"/>
      <c r="AO28" s="259"/>
      <c r="AP28" s="266"/>
      <c r="AQ28" s="259"/>
      <c r="AR28" s="259"/>
      <c r="AS28" s="266"/>
      <c r="AT28" s="259"/>
      <c r="AU28" s="266"/>
      <c r="AV28" s="259"/>
      <c r="AW28" s="259"/>
      <c r="AX28" s="266"/>
      <c r="AY28" s="259"/>
      <c r="AZ28" s="266"/>
      <c r="BA28" s="259"/>
      <c r="BB28" s="259"/>
      <c r="BC28" s="266"/>
      <c r="BD28" s="259"/>
      <c r="BE28" s="266"/>
      <c r="BF28" s="259"/>
      <c r="BG28" s="259"/>
      <c r="BH28" s="266"/>
      <c r="BI28" s="259"/>
      <c r="BJ28" s="266"/>
      <c r="BK28" s="259"/>
      <c r="BL28" s="259">
        <v>1</v>
      </c>
      <c r="BM28" s="266">
        <v>1</v>
      </c>
      <c r="BN28" s="259"/>
      <c r="BO28" s="266"/>
      <c r="BP28" s="259"/>
      <c r="BQ28" s="259">
        <f t="shared" si="1"/>
        <v>1</v>
      </c>
      <c r="BR28" s="266">
        <f t="shared" si="1"/>
        <v>1</v>
      </c>
      <c r="BS28" s="259">
        <f t="shared" si="1"/>
        <v>0</v>
      </c>
      <c r="BT28" s="266">
        <f t="shared" si="1"/>
        <v>0</v>
      </c>
    </row>
    <row r="29" spans="1:72" ht="69" hidden="1">
      <c r="A29" s="257" t="s">
        <v>469</v>
      </c>
      <c r="B29" s="257" t="s">
        <v>508</v>
      </c>
      <c r="C29" s="257" t="s">
        <v>530</v>
      </c>
      <c r="D29" s="259" t="s">
        <v>531</v>
      </c>
      <c r="E29" s="257" t="s">
        <v>532</v>
      </c>
      <c r="F29" s="257" t="s">
        <v>533</v>
      </c>
      <c r="G29" s="261" t="s">
        <v>468</v>
      </c>
      <c r="H29" s="262">
        <v>46386</v>
      </c>
      <c r="I29" s="259"/>
      <c r="J29" s="284"/>
      <c r="K29" s="259"/>
      <c r="L29" s="284"/>
      <c r="M29" s="259"/>
      <c r="N29" s="259"/>
      <c r="O29" s="266"/>
      <c r="P29" s="259"/>
      <c r="Q29" s="266"/>
      <c r="R29" s="259"/>
      <c r="S29" s="259"/>
      <c r="T29" s="266"/>
      <c r="U29" s="259"/>
      <c r="V29" s="266"/>
      <c r="W29" s="259"/>
      <c r="X29" s="259"/>
      <c r="Y29" s="266"/>
      <c r="Z29" s="259"/>
      <c r="AA29" s="266"/>
      <c r="AB29" s="259"/>
      <c r="AC29" s="259"/>
      <c r="AD29" s="266"/>
      <c r="AE29" s="259"/>
      <c r="AF29" s="266"/>
      <c r="AG29" s="259"/>
      <c r="AH29" s="259">
        <v>1</v>
      </c>
      <c r="AI29" s="266">
        <v>0.5</v>
      </c>
      <c r="AJ29" s="259"/>
      <c r="AK29" s="266"/>
      <c r="AL29" s="259"/>
      <c r="AM29" s="259"/>
      <c r="AN29" s="266"/>
      <c r="AO29" s="259"/>
      <c r="AP29" s="266"/>
      <c r="AQ29" s="259"/>
      <c r="AR29" s="259"/>
      <c r="AS29" s="266"/>
      <c r="AT29" s="259"/>
      <c r="AU29" s="266"/>
      <c r="AV29" s="259"/>
      <c r="AW29" s="259"/>
      <c r="AX29" s="266"/>
      <c r="AY29" s="259"/>
      <c r="AZ29" s="266"/>
      <c r="BA29" s="259"/>
      <c r="BB29" s="259"/>
      <c r="BC29" s="266"/>
      <c r="BD29" s="259"/>
      <c r="BE29" s="266"/>
      <c r="BF29" s="259"/>
      <c r="BG29" s="259"/>
      <c r="BH29" s="266"/>
      <c r="BI29" s="259"/>
      <c r="BJ29" s="266"/>
      <c r="BK29" s="259"/>
      <c r="BL29" s="259">
        <v>1</v>
      </c>
      <c r="BM29" s="266">
        <v>0.5</v>
      </c>
      <c r="BN29" s="259"/>
      <c r="BO29" s="266"/>
      <c r="BP29" s="259"/>
      <c r="BQ29" s="259">
        <f t="shared" si="1"/>
        <v>2</v>
      </c>
      <c r="BR29" s="266">
        <f t="shared" si="1"/>
        <v>1</v>
      </c>
      <c r="BS29" s="259">
        <f t="shared" si="1"/>
        <v>0</v>
      </c>
      <c r="BT29" s="266">
        <f t="shared" si="1"/>
        <v>0</v>
      </c>
    </row>
    <row r="30" spans="1:72" ht="41.45" hidden="1">
      <c r="A30" s="257" t="s">
        <v>469</v>
      </c>
      <c r="B30" s="257" t="s">
        <v>534</v>
      </c>
      <c r="C30" s="257" t="s">
        <v>535</v>
      </c>
      <c r="D30" s="259" t="s">
        <v>536</v>
      </c>
      <c r="E30" s="260" t="s">
        <v>537</v>
      </c>
      <c r="F30" s="260" t="s">
        <v>538</v>
      </c>
      <c r="G30" s="261" t="s">
        <v>51</v>
      </c>
      <c r="H30" s="262">
        <v>46387</v>
      </c>
      <c r="I30" s="259"/>
      <c r="J30" s="284"/>
      <c r="K30" s="259"/>
      <c r="L30" s="284"/>
      <c r="M30" s="259"/>
      <c r="N30" s="259"/>
      <c r="O30" s="266"/>
      <c r="P30" s="259"/>
      <c r="Q30" s="266"/>
      <c r="R30" s="259"/>
      <c r="S30" s="259">
        <v>1</v>
      </c>
      <c r="T30" s="266">
        <v>0.14000000000000001</v>
      </c>
      <c r="U30" s="259"/>
      <c r="V30" s="266"/>
      <c r="W30" s="259"/>
      <c r="X30" s="259">
        <v>2</v>
      </c>
      <c r="Y30" s="266">
        <v>0.28999999999999998</v>
      </c>
      <c r="Z30" s="259"/>
      <c r="AA30" s="266"/>
      <c r="AB30" s="259"/>
      <c r="AC30" s="259"/>
      <c r="AD30" s="266"/>
      <c r="AE30" s="259"/>
      <c r="AF30" s="266"/>
      <c r="AG30" s="259"/>
      <c r="AH30" s="259">
        <v>1</v>
      </c>
      <c r="AI30" s="266">
        <v>0.14000000000000001</v>
      </c>
      <c r="AJ30" s="259"/>
      <c r="AK30" s="266"/>
      <c r="AL30" s="259"/>
      <c r="AM30" s="259"/>
      <c r="AN30" s="266"/>
      <c r="AO30" s="259"/>
      <c r="AP30" s="266"/>
      <c r="AQ30" s="259"/>
      <c r="AR30" s="259"/>
      <c r="AS30" s="266"/>
      <c r="AT30" s="259"/>
      <c r="AU30" s="266"/>
      <c r="AV30" s="259"/>
      <c r="AW30" s="259"/>
      <c r="AX30" s="266"/>
      <c r="AY30" s="259"/>
      <c r="AZ30" s="266"/>
      <c r="BA30" s="259"/>
      <c r="BB30" s="259">
        <v>1</v>
      </c>
      <c r="BC30" s="266">
        <v>0.14000000000000001</v>
      </c>
      <c r="BD30" s="259"/>
      <c r="BE30" s="266"/>
      <c r="BF30" s="259"/>
      <c r="BG30" s="259"/>
      <c r="BH30" s="266"/>
      <c r="BI30" s="259"/>
      <c r="BJ30" s="266"/>
      <c r="BK30" s="259"/>
      <c r="BL30" s="259">
        <v>2</v>
      </c>
      <c r="BM30" s="266">
        <v>0.28999999999999998</v>
      </c>
      <c r="BN30" s="259"/>
      <c r="BO30" s="266"/>
      <c r="BP30" s="259"/>
      <c r="BQ30" s="259">
        <f t="shared" si="1"/>
        <v>7</v>
      </c>
      <c r="BR30" s="266">
        <f t="shared" si="1"/>
        <v>1</v>
      </c>
      <c r="BS30" s="259">
        <f t="shared" si="1"/>
        <v>0</v>
      </c>
      <c r="BT30" s="266">
        <f t="shared" si="1"/>
        <v>0</v>
      </c>
    </row>
    <row r="31" spans="1:72" ht="41.45" hidden="1">
      <c r="A31" s="257" t="s">
        <v>469</v>
      </c>
      <c r="B31" s="257" t="s">
        <v>534</v>
      </c>
      <c r="C31" s="257" t="s">
        <v>539</v>
      </c>
      <c r="D31" s="259" t="s">
        <v>540</v>
      </c>
      <c r="E31" s="260" t="s">
        <v>541</v>
      </c>
      <c r="F31" s="260" t="s">
        <v>542</v>
      </c>
      <c r="G31" s="261" t="s">
        <v>51</v>
      </c>
      <c r="H31" s="262">
        <v>46387</v>
      </c>
      <c r="I31" s="259"/>
      <c r="J31" s="284"/>
      <c r="K31" s="259"/>
      <c r="L31" s="284"/>
      <c r="M31" s="259"/>
      <c r="N31" s="259"/>
      <c r="O31" s="266"/>
      <c r="P31" s="259"/>
      <c r="Q31" s="266"/>
      <c r="R31" s="259"/>
      <c r="S31" s="259"/>
      <c r="T31" s="266"/>
      <c r="U31" s="259"/>
      <c r="V31" s="266"/>
      <c r="W31" s="259"/>
      <c r="X31" s="259">
        <v>1</v>
      </c>
      <c r="Y31" s="266">
        <v>0.14000000000000001</v>
      </c>
      <c r="Z31" s="259"/>
      <c r="AA31" s="266"/>
      <c r="AB31" s="259"/>
      <c r="AC31" s="259">
        <v>2</v>
      </c>
      <c r="AD31" s="266">
        <v>0.28999999999999998</v>
      </c>
      <c r="AE31" s="259"/>
      <c r="AF31" s="266"/>
      <c r="AG31" s="259"/>
      <c r="AH31" s="259"/>
      <c r="AI31" s="266"/>
      <c r="AJ31" s="259"/>
      <c r="AK31" s="266"/>
      <c r="AL31" s="259"/>
      <c r="AM31" s="259">
        <v>1</v>
      </c>
      <c r="AN31" s="266">
        <v>0.14000000000000001</v>
      </c>
      <c r="AO31" s="259"/>
      <c r="AP31" s="266"/>
      <c r="AQ31" s="259"/>
      <c r="AR31" s="259"/>
      <c r="AS31" s="266"/>
      <c r="AT31" s="259"/>
      <c r="AU31" s="266"/>
      <c r="AV31" s="259"/>
      <c r="AW31" s="259"/>
      <c r="AX31" s="266"/>
      <c r="AY31" s="259"/>
      <c r="AZ31" s="266"/>
      <c r="BA31" s="259"/>
      <c r="BB31" s="259"/>
      <c r="BC31" s="266"/>
      <c r="BD31" s="259"/>
      <c r="BE31" s="266"/>
      <c r="BF31" s="259"/>
      <c r="BG31" s="259">
        <v>1</v>
      </c>
      <c r="BH31" s="266">
        <v>0.14000000000000001</v>
      </c>
      <c r="BI31" s="259"/>
      <c r="BJ31" s="266"/>
      <c r="BK31" s="259"/>
      <c r="BL31" s="259">
        <v>2</v>
      </c>
      <c r="BM31" s="266">
        <v>0.28999999999999998</v>
      </c>
      <c r="BN31" s="259"/>
      <c r="BO31" s="266"/>
      <c r="BP31" s="259"/>
      <c r="BQ31" s="259">
        <f t="shared" si="1"/>
        <v>7</v>
      </c>
      <c r="BR31" s="266">
        <f t="shared" si="1"/>
        <v>1</v>
      </c>
      <c r="BS31" s="259">
        <f t="shared" si="1"/>
        <v>0</v>
      </c>
      <c r="BT31" s="266">
        <f t="shared" si="1"/>
        <v>0</v>
      </c>
    </row>
    <row r="32" spans="1:72" ht="69" hidden="1">
      <c r="A32" s="257" t="s">
        <v>469</v>
      </c>
      <c r="B32" s="257" t="s">
        <v>534</v>
      </c>
      <c r="C32" s="257" t="s">
        <v>543</v>
      </c>
      <c r="D32" s="259" t="s">
        <v>544</v>
      </c>
      <c r="E32" s="260" t="s">
        <v>545</v>
      </c>
      <c r="F32" s="260" t="s">
        <v>546</v>
      </c>
      <c r="G32" s="261" t="s">
        <v>51</v>
      </c>
      <c r="H32" s="262" t="s">
        <v>547</v>
      </c>
      <c r="I32" s="259"/>
      <c r="J32" s="284"/>
      <c r="K32" s="259"/>
      <c r="L32" s="284"/>
      <c r="M32" s="259"/>
      <c r="N32" s="259"/>
      <c r="O32" s="266"/>
      <c r="P32" s="259"/>
      <c r="Q32" s="266"/>
      <c r="R32" s="259"/>
      <c r="S32" s="259">
        <v>1</v>
      </c>
      <c r="T32" s="266">
        <v>1</v>
      </c>
      <c r="U32" s="259"/>
      <c r="V32" s="266"/>
      <c r="W32" s="259"/>
      <c r="X32" s="259"/>
      <c r="Y32" s="266"/>
      <c r="Z32" s="259"/>
      <c r="AA32" s="266"/>
      <c r="AB32" s="259"/>
      <c r="AC32" s="259"/>
      <c r="AD32" s="266"/>
      <c r="AE32" s="259"/>
      <c r="AF32" s="266"/>
      <c r="AG32" s="259"/>
      <c r="AH32" s="259"/>
      <c r="AI32" s="266"/>
      <c r="AJ32" s="259"/>
      <c r="AK32" s="266"/>
      <c r="AL32" s="259"/>
      <c r="AM32" s="259"/>
      <c r="AN32" s="266"/>
      <c r="AO32" s="259"/>
      <c r="AP32" s="266"/>
      <c r="AQ32" s="259"/>
      <c r="AR32" s="259"/>
      <c r="AS32" s="266"/>
      <c r="AT32" s="259"/>
      <c r="AU32" s="266"/>
      <c r="AV32" s="259"/>
      <c r="AW32" s="259"/>
      <c r="AX32" s="266"/>
      <c r="AY32" s="259"/>
      <c r="AZ32" s="266"/>
      <c r="BA32" s="259"/>
      <c r="BB32" s="259"/>
      <c r="BC32" s="266"/>
      <c r="BD32" s="259"/>
      <c r="BE32" s="266"/>
      <c r="BF32" s="259"/>
      <c r="BG32" s="259"/>
      <c r="BH32" s="266"/>
      <c r="BI32" s="259"/>
      <c r="BJ32" s="266"/>
      <c r="BK32" s="259"/>
      <c r="BL32" s="259"/>
      <c r="BM32" s="266"/>
      <c r="BN32" s="259"/>
      <c r="BO32" s="266"/>
      <c r="BP32" s="259"/>
      <c r="BQ32" s="259">
        <f t="shared" si="1"/>
        <v>1</v>
      </c>
      <c r="BR32" s="266">
        <f t="shared" si="1"/>
        <v>1</v>
      </c>
      <c r="BS32" s="259">
        <f t="shared" si="1"/>
        <v>0</v>
      </c>
      <c r="BT32" s="266">
        <f t="shared" si="1"/>
        <v>0</v>
      </c>
    </row>
    <row r="33" spans="1:72" ht="41.45" hidden="1">
      <c r="A33" s="257" t="s">
        <v>469</v>
      </c>
      <c r="B33" s="257" t="s">
        <v>534</v>
      </c>
      <c r="C33" s="257" t="s">
        <v>543</v>
      </c>
      <c r="D33" s="259" t="s">
        <v>548</v>
      </c>
      <c r="E33" s="260" t="s">
        <v>549</v>
      </c>
      <c r="F33" s="260" t="s">
        <v>550</v>
      </c>
      <c r="G33" s="261" t="s">
        <v>55</v>
      </c>
      <c r="H33" s="262">
        <v>46387</v>
      </c>
      <c r="I33" s="259"/>
      <c r="J33" s="284"/>
      <c r="K33" s="259"/>
      <c r="L33" s="284"/>
      <c r="M33" s="259"/>
      <c r="N33" s="259"/>
      <c r="O33" s="266"/>
      <c r="P33" s="259"/>
      <c r="Q33" s="266"/>
      <c r="R33" s="259"/>
      <c r="S33" s="259"/>
      <c r="T33" s="266"/>
      <c r="U33" s="259"/>
      <c r="V33" s="266"/>
      <c r="W33" s="259"/>
      <c r="X33" s="259"/>
      <c r="Y33" s="266"/>
      <c r="Z33" s="259"/>
      <c r="AA33" s="266"/>
      <c r="AB33" s="259"/>
      <c r="AC33" s="259"/>
      <c r="AD33" s="266"/>
      <c r="AE33" s="259"/>
      <c r="AF33" s="266"/>
      <c r="AG33" s="259"/>
      <c r="AH33" s="259">
        <v>1</v>
      </c>
      <c r="AI33" s="266">
        <v>0.5</v>
      </c>
      <c r="AJ33" s="259"/>
      <c r="AK33" s="266"/>
      <c r="AL33" s="259"/>
      <c r="AM33" s="259"/>
      <c r="AN33" s="266"/>
      <c r="AO33" s="259"/>
      <c r="AP33" s="266"/>
      <c r="AQ33" s="259"/>
      <c r="AR33" s="259"/>
      <c r="AS33" s="266"/>
      <c r="AT33" s="259"/>
      <c r="AU33" s="266"/>
      <c r="AV33" s="259"/>
      <c r="AW33" s="259"/>
      <c r="AX33" s="266"/>
      <c r="AY33" s="259"/>
      <c r="AZ33" s="266"/>
      <c r="BA33" s="259"/>
      <c r="BB33" s="259"/>
      <c r="BC33" s="266"/>
      <c r="BD33" s="259"/>
      <c r="BE33" s="266"/>
      <c r="BF33" s="259"/>
      <c r="BG33" s="259"/>
      <c r="BH33" s="266"/>
      <c r="BI33" s="259"/>
      <c r="BJ33" s="266"/>
      <c r="BK33" s="259"/>
      <c r="BL33" s="259">
        <v>1</v>
      </c>
      <c r="BM33" s="266">
        <v>0.5</v>
      </c>
      <c r="BN33" s="259"/>
      <c r="BO33" s="266"/>
      <c r="BP33" s="259"/>
      <c r="BQ33" s="259">
        <f t="shared" si="1"/>
        <v>2</v>
      </c>
      <c r="BR33" s="266">
        <f t="shared" si="1"/>
        <v>1</v>
      </c>
      <c r="BS33" s="259">
        <f t="shared" si="1"/>
        <v>0</v>
      </c>
      <c r="BT33" s="266">
        <f t="shared" si="1"/>
        <v>0</v>
      </c>
    </row>
    <row r="34" spans="1:72" ht="41.45" hidden="1">
      <c r="A34" s="257" t="s">
        <v>469</v>
      </c>
      <c r="B34" s="257" t="s">
        <v>534</v>
      </c>
      <c r="C34" s="257" t="s">
        <v>551</v>
      </c>
      <c r="D34" s="259" t="s">
        <v>552</v>
      </c>
      <c r="E34" s="257" t="s">
        <v>553</v>
      </c>
      <c r="F34" s="257" t="s">
        <v>554</v>
      </c>
      <c r="G34" s="261" t="s">
        <v>51</v>
      </c>
      <c r="H34" s="262">
        <v>46387</v>
      </c>
      <c r="I34" s="259"/>
      <c r="J34" s="284"/>
      <c r="K34" s="259"/>
      <c r="L34" s="284"/>
      <c r="M34" s="259"/>
      <c r="N34" s="259"/>
      <c r="O34" s="266"/>
      <c r="P34" s="259"/>
      <c r="Q34" s="266"/>
      <c r="R34" s="259"/>
      <c r="S34" s="259"/>
      <c r="T34" s="266"/>
      <c r="U34" s="259"/>
      <c r="V34" s="266"/>
      <c r="W34" s="259"/>
      <c r="X34" s="259"/>
      <c r="Y34" s="266"/>
      <c r="Z34" s="259"/>
      <c r="AA34" s="266"/>
      <c r="AB34" s="259"/>
      <c r="AC34" s="259"/>
      <c r="AD34" s="266"/>
      <c r="AE34" s="259"/>
      <c r="AF34" s="266"/>
      <c r="AG34" s="259"/>
      <c r="AH34" s="259"/>
      <c r="AI34" s="266"/>
      <c r="AJ34" s="259"/>
      <c r="AK34" s="266"/>
      <c r="AL34" s="259"/>
      <c r="AM34" s="259"/>
      <c r="AN34" s="266"/>
      <c r="AO34" s="259"/>
      <c r="AP34" s="266"/>
      <c r="AQ34" s="259"/>
      <c r="AR34" s="259"/>
      <c r="AS34" s="266"/>
      <c r="AT34" s="259"/>
      <c r="AU34" s="266"/>
      <c r="AV34" s="259"/>
      <c r="AW34" s="259"/>
      <c r="AX34" s="266"/>
      <c r="AY34" s="259"/>
      <c r="AZ34" s="266"/>
      <c r="BA34" s="259"/>
      <c r="BB34" s="259"/>
      <c r="BC34" s="266"/>
      <c r="BD34" s="259"/>
      <c r="BE34" s="266"/>
      <c r="BF34" s="259"/>
      <c r="BG34" s="259"/>
      <c r="BH34" s="266"/>
      <c r="BI34" s="259"/>
      <c r="BJ34" s="266"/>
      <c r="BK34" s="259"/>
      <c r="BL34" s="259">
        <v>1</v>
      </c>
      <c r="BM34" s="266">
        <v>1</v>
      </c>
      <c r="BN34" s="259"/>
      <c r="BO34" s="266"/>
      <c r="BP34" s="259"/>
      <c r="BQ34" s="259">
        <f t="shared" si="1"/>
        <v>1</v>
      </c>
      <c r="BR34" s="266">
        <f t="shared" si="1"/>
        <v>1</v>
      </c>
      <c r="BS34" s="259">
        <f t="shared" si="1"/>
        <v>0</v>
      </c>
      <c r="BT34" s="266">
        <f t="shared" si="1"/>
        <v>0</v>
      </c>
    </row>
    <row r="35" spans="1:72" ht="41.45" hidden="1">
      <c r="A35" s="269" t="s">
        <v>469</v>
      </c>
      <c r="B35" s="269" t="s">
        <v>534</v>
      </c>
      <c r="C35" s="269" t="s">
        <v>555</v>
      </c>
      <c r="D35" s="270" t="s">
        <v>556</v>
      </c>
      <c r="E35" s="272" t="s">
        <v>557</v>
      </c>
      <c r="F35" s="272" t="s">
        <v>558</v>
      </c>
      <c r="G35" s="273" t="s">
        <v>51</v>
      </c>
      <c r="H35" s="274" t="s">
        <v>547</v>
      </c>
      <c r="I35" s="270"/>
      <c r="J35" s="281"/>
      <c r="K35" s="270"/>
      <c r="L35" s="281"/>
      <c r="M35" s="270"/>
      <c r="N35" s="270"/>
      <c r="O35" s="278"/>
      <c r="P35" s="270"/>
      <c r="Q35" s="278"/>
      <c r="R35" s="270"/>
      <c r="S35" s="270">
        <v>1</v>
      </c>
      <c r="T35" s="278">
        <v>1</v>
      </c>
      <c r="U35" s="270"/>
      <c r="V35" s="278"/>
      <c r="W35" s="270"/>
      <c r="X35" s="270"/>
      <c r="Y35" s="278"/>
      <c r="Z35" s="270"/>
      <c r="AA35" s="278"/>
      <c r="AB35" s="270"/>
      <c r="AC35" s="270"/>
      <c r="AD35" s="278"/>
      <c r="AE35" s="270"/>
      <c r="AF35" s="278"/>
      <c r="AG35" s="270"/>
      <c r="AH35" s="270"/>
      <c r="AI35" s="278"/>
      <c r="AJ35" s="270"/>
      <c r="AK35" s="278"/>
      <c r="AL35" s="270"/>
      <c r="AM35" s="270"/>
      <c r="AN35" s="278"/>
      <c r="AO35" s="270"/>
      <c r="AP35" s="278"/>
      <c r="AQ35" s="270"/>
      <c r="AR35" s="270"/>
      <c r="AS35" s="278"/>
      <c r="AT35" s="270"/>
      <c r="AU35" s="278"/>
      <c r="AV35" s="270"/>
      <c r="AW35" s="270"/>
      <c r="AX35" s="278"/>
      <c r="AY35" s="270"/>
      <c r="AZ35" s="278"/>
      <c r="BA35" s="270"/>
      <c r="BB35" s="270"/>
      <c r="BC35" s="278"/>
      <c r="BD35" s="270"/>
      <c r="BE35" s="278"/>
      <c r="BF35" s="270"/>
      <c r="BG35" s="270"/>
      <c r="BH35" s="278"/>
      <c r="BI35" s="270"/>
      <c r="BJ35" s="278"/>
      <c r="BK35" s="270"/>
      <c r="BL35" s="270"/>
      <c r="BM35" s="278"/>
      <c r="BN35" s="270"/>
      <c r="BO35" s="278"/>
      <c r="BP35" s="270"/>
      <c r="BQ35" s="270">
        <f t="shared" si="1"/>
        <v>1</v>
      </c>
      <c r="BR35" s="278">
        <f t="shared" si="1"/>
        <v>1</v>
      </c>
      <c r="BS35" s="270">
        <f t="shared" si="1"/>
        <v>0</v>
      </c>
      <c r="BT35" s="278">
        <f t="shared" si="1"/>
        <v>0</v>
      </c>
    </row>
    <row r="36" spans="1:72" ht="57.75" hidden="1" customHeight="1">
      <c r="A36" s="286" t="s">
        <v>559</v>
      </c>
      <c r="B36" s="286" t="s">
        <v>559</v>
      </c>
      <c r="C36" s="286" t="s">
        <v>560</v>
      </c>
      <c r="D36" s="287" t="s">
        <v>430</v>
      </c>
      <c r="E36" s="288" t="s">
        <v>561</v>
      </c>
      <c r="F36" s="288" t="s">
        <v>562</v>
      </c>
      <c r="G36" s="289" t="s">
        <v>433</v>
      </c>
      <c r="H36" s="290">
        <v>46353</v>
      </c>
      <c r="I36" s="287"/>
      <c r="J36" s="291"/>
      <c r="K36" s="287"/>
      <c r="L36" s="291"/>
      <c r="M36" s="287"/>
      <c r="N36" s="287"/>
      <c r="O36" s="292"/>
      <c r="P36" s="287"/>
      <c r="Q36" s="292"/>
      <c r="R36" s="287"/>
      <c r="S36" s="287"/>
      <c r="T36" s="292"/>
      <c r="U36" s="287"/>
      <c r="V36" s="292"/>
      <c r="W36" s="287"/>
      <c r="X36" s="287"/>
      <c r="Y36" s="292"/>
      <c r="Z36" s="287"/>
      <c r="AA36" s="292"/>
      <c r="AB36" s="287"/>
      <c r="AC36" s="287">
        <v>1</v>
      </c>
      <c r="AD36" s="292">
        <v>0.34</v>
      </c>
      <c r="AE36" s="287"/>
      <c r="AF36" s="292"/>
      <c r="AG36" s="287"/>
      <c r="AH36" s="287"/>
      <c r="AI36" s="292"/>
      <c r="AJ36" s="287"/>
      <c r="AK36" s="292"/>
      <c r="AL36" s="287"/>
      <c r="AM36" s="287"/>
      <c r="AN36" s="292"/>
      <c r="AO36" s="287"/>
      <c r="AP36" s="292"/>
      <c r="AQ36" s="287"/>
      <c r="AR36" s="287"/>
      <c r="AS36" s="292"/>
      <c r="AT36" s="287"/>
      <c r="AU36" s="292"/>
      <c r="AV36" s="287"/>
      <c r="AW36" s="287">
        <v>1</v>
      </c>
      <c r="AX36" s="292">
        <v>0.33</v>
      </c>
      <c r="AY36" s="287"/>
      <c r="AZ36" s="292"/>
      <c r="BA36" s="287"/>
      <c r="BB36" s="287"/>
      <c r="BC36" s="292"/>
      <c r="BD36" s="287"/>
      <c r="BE36" s="292"/>
      <c r="BF36" s="287"/>
      <c r="BG36" s="287"/>
      <c r="BH36" s="292"/>
      <c r="BI36" s="287"/>
      <c r="BJ36" s="292"/>
      <c r="BK36" s="287"/>
      <c r="BL36" s="287">
        <v>1</v>
      </c>
      <c r="BM36" s="292">
        <v>0.33</v>
      </c>
      <c r="BN36" s="287"/>
      <c r="BO36" s="292"/>
      <c r="BP36" s="287"/>
      <c r="BQ36" s="287">
        <f t="shared" si="1"/>
        <v>3</v>
      </c>
      <c r="BR36" s="292">
        <f t="shared" si="1"/>
        <v>1</v>
      </c>
      <c r="BS36" s="287">
        <f t="shared" si="1"/>
        <v>0</v>
      </c>
      <c r="BT36" s="292">
        <f t="shared" si="1"/>
        <v>0</v>
      </c>
    </row>
    <row r="37" spans="1:72" ht="14.45" thickBot="1">
      <c r="C37" s="293" t="s">
        <v>240</v>
      </c>
      <c r="D37" s="294">
        <v>34</v>
      </c>
      <c r="I37" s="296">
        <f>SUM(I4:I36)</f>
        <v>3</v>
      </c>
      <c r="J37" s="297">
        <f>IFERROR(I37/$D37,0)</f>
        <v>8.8235294117647065E-2</v>
      </c>
      <c r="K37" s="296">
        <f>SUM(K4:K36)</f>
        <v>0</v>
      </c>
      <c r="L37" s="298">
        <f>IFERROR(K37/$D37,0)</f>
        <v>0</v>
      </c>
      <c r="N37" s="296">
        <f>SUM(N4:N36)</f>
        <v>3</v>
      </c>
      <c r="O37" s="297">
        <f>IFERROR(N37/$D37,0)</f>
        <v>8.8235294117647065E-2</v>
      </c>
      <c r="P37" s="296">
        <f>SUM(P4:P36)</f>
        <v>0</v>
      </c>
      <c r="Q37" s="298">
        <f>IFERROR(P37/$D37,0)</f>
        <v>0</v>
      </c>
      <c r="S37" s="296">
        <f>SUM(S4:S36)</f>
        <v>6</v>
      </c>
      <c r="T37" s="297">
        <f>IFERROR(S37/$D37,0)</f>
        <v>0.17647058823529413</v>
      </c>
      <c r="U37" s="296">
        <f>SUM(U4:U36)</f>
        <v>0</v>
      </c>
      <c r="V37" s="298">
        <f>IFERROR(U37/$D37,0)</f>
        <v>0</v>
      </c>
      <c r="X37" s="296">
        <f>SUM(X4:X36)</f>
        <v>9</v>
      </c>
      <c r="Y37" s="297">
        <f>IFERROR(X37/$D37,0)</f>
        <v>0.26470588235294118</v>
      </c>
      <c r="Z37" s="296">
        <f>SUM(Z4:Z36)</f>
        <v>0</v>
      </c>
      <c r="AA37" s="298">
        <f>IFERROR(Z37/$D37,0)</f>
        <v>0</v>
      </c>
      <c r="AC37" s="296">
        <f>SUM(AC4:AC36)</f>
        <v>8</v>
      </c>
      <c r="AD37" s="297">
        <f>IFERROR(AC37/$D37,0)</f>
        <v>0.23529411764705882</v>
      </c>
      <c r="AE37" s="296">
        <f>SUM(AE4:AE36)</f>
        <v>0</v>
      </c>
      <c r="AF37" s="298">
        <f>IFERROR(AE37/$D37,0)</f>
        <v>0</v>
      </c>
      <c r="AH37" s="296">
        <f>SUM(AH4:AH36)</f>
        <v>14</v>
      </c>
      <c r="AI37" s="297">
        <f>IFERROR(AH37/$D37,0)</f>
        <v>0.41176470588235292</v>
      </c>
      <c r="AJ37" s="296">
        <f>SUM(AJ4:AJ36)</f>
        <v>0</v>
      </c>
      <c r="AK37" s="298">
        <f>IFERROR(AJ37/$D37,0)</f>
        <v>0</v>
      </c>
      <c r="AM37" s="296">
        <f>SUM(AM4:AM36)</f>
        <v>7</v>
      </c>
      <c r="AN37" s="297">
        <f>IFERROR(AM37/$D37,0)</f>
        <v>0.20588235294117646</v>
      </c>
      <c r="AO37" s="296">
        <f>SUM(AO4:AO36)</f>
        <v>0</v>
      </c>
      <c r="AP37" s="298">
        <f>IFERROR(AO37/$D37,0)</f>
        <v>0</v>
      </c>
      <c r="AR37" s="296">
        <f>SUM(AR4:AR36)</f>
        <v>3</v>
      </c>
      <c r="AS37" s="297">
        <f>IFERROR(AR37/$D37,0)</f>
        <v>8.8235294117647065E-2</v>
      </c>
      <c r="AT37" s="296">
        <f>SUM(AT4:AT36)</f>
        <v>0</v>
      </c>
      <c r="AU37" s="298">
        <f>IFERROR(AT37/$D37,0)</f>
        <v>0</v>
      </c>
      <c r="AW37" s="296">
        <f>SUM(AW4:AW36)</f>
        <v>5</v>
      </c>
      <c r="AX37" s="297">
        <f>IFERROR(AW37/$D37,0)</f>
        <v>0.14705882352941177</v>
      </c>
      <c r="AY37" s="296">
        <f>SUM(AY4:AY36)</f>
        <v>0</v>
      </c>
      <c r="AZ37" s="298">
        <f>IFERROR(AY37/$D37,0)</f>
        <v>0</v>
      </c>
      <c r="BB37" s="296">
        <f>SUM(BB4:BB36)</f>
        <v>7</v>
      </c>
      <c r="BC37" s="297">
        <f>IFERROR(BB37/$D37,0)</f>
        <v>0.20588235294117646</v>
      </c>
      <c r="BD37" s="296">
        <f>SUM(BD4:BD36)</f>
        <v>0</v>
      </c>
      <c r="BE37" s="298">
        <f>IFERROR(BD37/$D37,0)</f>
        <v>0</v>
      </c>
      <c r="BG37" s="296">
        <f>SUM(BG4:BG36)</f>
        <v>4</v>
      </c>
      <c r="BH37" s="297">
        <f>IFERROR(BG37/$D37,0)</f>
        <v>0.11764705882352941</v>
      </c>
      <c r="BI37" s="296">
        <f>SUM(BI4:BI36)</f>
        <v>0</v>
      </c>
      <c r="BJ37" s="298">
        <f>IFERROR(BI37/$D37,0)</f>
        <v>0</v>
      </c>
      <c r="BL37" s="296">
        <f>SUM(BL4:BL36)</f>
        <v>29</v>
      </c>
      <c r="BM37" s="297">
        <f>IFERROR(BL37/$D37,0)</f>
        <v>0.8529411764705882</v>
      </c>
      <c r="BN37" s="296">
        <f>SUM(BN4:BN36)</f>
        <v>0</v>
      </c>
      <c r="BO37" s="298">
        <f>IFERROR(BN37/$D37,0)</f>
        <v>0</v>
      </c>
      <c r="BS37" s="299">
        <f>SUBTOTAL(9,BS10:BS36)</f>
        <v>0</v>
      </c>
      <c r="BT37" s="300">
        <f>BO37+BJ37+BE37+AZ37+AU37+AP37+AF37+AA37+V37+Q37+L37</f>
        <v>0</v>
      </c>
    </row>
  </sheetData>
  <sheetProtection insertHyperlinks="0" sort="0" autoFilter="0"/>
  <autoFilter ref="A2:BT36" xr:uid="{F9FD9DEB-3CE0-40FA-8809-6A84A0B41EA6}">
    <filterColumn colId="1">
      <filters>
        <filter val="Acceso a la información pública y transparencia"/>
      </filters>
    </filterColumn>
    <filterColumn colId="8" showButton="0"/>
    <filterColumn colId="9" showButton="0"/>
    <filterColumn colId="10" showButton="0"/>
    <filterColumn colId="11"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3" showButton="0"/>
    <filterColumn colId="24" showButton="0"/>
    <filterColumn colId="25" showButton="0"/>
    <filterColumn colId="26" showButton="0"/>
    <filterColumn colId="28" showButton="0"/>
    <filterColumn colId="29" showButton="0"/>
    <filterColumn colId="30" showButton="0"/>
    <filterColumn colId="31" showButton="0"/>
    <filterColumn colId="33" showButton="0"/>
    <filterColumn colId="34" showButton="0"/>
    <filterColumn colId="35" showButton="0"/>
    <filterColumn colId="36" showButton="0"/>
    <filterColumn colId="38" showButton="0"/>
    <filterColumn colId="39" showButton="0"/>
    <filterColumn colId="40" showButton="0"/>
    <filterColumn colId="41" showButton="0"/>
    <filterColumn colId="43" showButton="0"/>
    <filterColumn colId="44" showButton="0"/>
    <filterColumn colId="45" showButton="0"/>
    <filterColumn colId="46" showButton="0"/>
    <filterColumn colId="48" showButton="0"/>
    <filterColumn colId="49" showButton="0"/>
    <filterColumn colId="50" showButton="0"/>
    <filterColumn colId="51" showButton="0"/>
    <filterColumn colId="53" showButton="0"/>
    <filterColumn colId="54" showButton="0"/>
    <filterColumn colId="55" showButton="0"/>
    <filterColumn colId="56" showButton="0"/>
    <filterColumn colId="58" showButton="0"/>
    <filterColumn colId="59" showButton="0"/>
    <filterColumn colId="60" showButton="0"/>
    <filterColumn colId="61" showButton="0"/>
    <filterColumn colId="63" showButton="0"/>
    <filterColumn colId="64" showButton="0"/>
    <filterColumn colId="65" showButton="0"/>
    <filterColumn colId="66" showButton="0"/>
  </autoFilter>
  <mergeCells count="25">
    <mergeCell ref="BQ2:BQ3"/>
    <mergeCell ref="BR2:BR3"/>
    <mergeCell ref="BS2:BS3"/>
    <mergeCell ref="BT2:BT3"/>
    <mergeCell ref="AM2:AQ2"/>
    <mergeCell ref="AR2:AV2"/>
    <mergeCell ref="AW2:BA2"/>
    <mergeCell ref="BB2:BF2"/>
    <mergeCell ref="BG2:BK2"/>
    <mergeCell ref="BL2:BP2"/>
    <mergeCell ref="AH2:AL2"/>
    <mergeCell ref="B1:H1"/>
    <mergeCell ref="A2:A3"/>
    <mergeCell ref="B2:B3"/>
    <mergeCell ref="C2:C3"/>
    <mergeCell ref="D2:D3"/>
    <mergeCell ref="E2:E3"/>
    <mergeCell ref="F2:F3"/>
    <mergeCell ref="G2:G3"/>
    <mergeCell ref="H2:H3"/>
    <mergeCell ref="I2:M2"/>
    <mergeCell ref="N2:R2"/>
    <mergeCell ref="S2:W2"/>
    <mergeCell ref="X2:AB2"/>
    <mergeCell ref="AC2:AG2"/>
  </mergeCells>
  <pageMargins left="0.31496062992125984" right="0.70866141732283472" top="0.62992125984251968" bottom="0.74803149606299213" header="0.31496062992125984" footer="0.31496062992125984"/>
  <pageSetup paperSize="9" scale="33" orientation="portrait" r:id="rId1"/>
  <headerFooter>
    <oddHeader>&amp;L&amp;G&amp;C&amp;"Arial,Normal"&amp;8&amp;K000000 INTERNAL&amp;1#
&amp;"Arial,Negrita"&amp;12PLAN DE ACCION INSTITUCIONAL</oddHeader>
    <oddFooter>&amp;L&amp;G&amp;C&amp;N
IPB-A-1&amp;RDES-FM-05
V10</oddFooter>
  </headerFooter>
  <drawing r:id="rId2"/>
  <legacyDrawing r:id="rId3"/>
  <legacyDrawingHF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3E5F-D562-48B4-8D1F-3DED8B126926}">
  <sheetPr>
    <tabColor rgb="FF92D050"/>
  </sheetPr>
  <dimension ref="A1:DL92"/>
  <sheetViews>
    <sheetView topLeftCell="A5" zoomScale="70" zoomScaleNormal="70" zoomScaleSheetLayoutView="55" zoomScalePageLayoutView="60" workbookViewId="0">
      <pane ySplit="7" topLeftCell="A12" activePane="bottomLeft" state="frozen"/>
      <selection pane="bottomLeft" activeCell="L14" sqref="L14"/>
      <selection activeCell="C6" sqref="C6"/>
    </sheetView>
  </sheetViews>
  <sheetFormatPr defaultColWidth="11.42578125" defaultRowHeight="15"/>
  <cols>
    <col min="1" max="1" width="5.140625" style="35" customWidth="1"/>
    <col min="2" max="4" width="18.85546875" style="35" customWidth="1"/>
    <col min="5" max="5" width="30.7109375" style="35" customWidth="1"/>
    <col min="6"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563</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57.15" customHeight="1" thickBot="1">
      <c r="A12" s="61"/>
      <c r="B12" s="134" t="s">
        <v>277</v>
      </c>
      <c r="C12" s="213" t="s">
        <v>278</v>
      </c>
      <c r="D12" s="213" t="s">
        <v>279</v>
      </c>
      <c r="E12" s="213" t="s">
        <v>280</v>
      </c>
      <c r="F12" s="213" t="s">
        <v>281</v>
      </c>
      <c r="G12" s="213" t="s">
        <v>282</v>
      </c>
      <c r="H12" s="236" t="s">
        <v>564</v>
      </c>
      <c r="I12" s="236" t="s">
        <v>565</v>
      </c>
      <c r="J12" s="476" t="s">
        <v>566</v>
      </c>
      <c r="K12" s="477"/>
      <c r="L12" s="127">
        <v>1</v>
      </c>
      <c r="M12" s="127">
        <v>1</v>
      </c>
      <c r="N12" s="127">
        <v>1</v>
      </c>
      <c r="O12" s="127">
        <v>1</v>
      </c>
      <c r="P12" s="127">
        <v>1</v>
      </c>
      <c r="Q12" s="127">
        <v>1</v>
      </c>
      <c r="R12" s="127">
        <v>1</v>
      </c>
      <c r="S12" s="127">
        <v>1</v>
      </c>
      <c r="T12" s="127">
        <v>1</v>
      </c>
      <c r="U12" s="127">
        <v>1</v>
      </c>
      <c r="V12" s="127">
        <v>1</v>
      </c>
      <c r="W12" s="127">
        <v>1</v>
      </c>
      <c r="X12" s="64" t="s">
        <v>567</v>
      </c>
      <c r="Y12" s="238" t="s">
        <v>568</v>
      </c>
      <c r="Z12" s="64" t="s">
        <v>569</v>
      </c>
      <c r="AA12" s="67">
        <v>0.5</v>
      </c>
      <c r="AB12" s="132">
        <f>+L12</f>
        <v>1</v>
      </c>
      <c r="AC12" s="136">
        <f>IFERROR(AB12/SUM($L12:$W12)*100,0)</f>
        <v>8.3333333333333321</v>
      </c>
      <c r="AD12" s="136"/>
      <c r="AE12" s="136">
        <f>IFERROR(AD12/SUM($L12:$W12)*100,0)</f>
        <v>0</v>
      </c>
      <c r="AF12" s="64"/>
      <c r="AG12" s="63"/>
      <c r="AH12" s="132">
        <f t="shared" ref="AH12:AH13" si="0">+M12</f>
        <v>1</v>
      </c>
      <c r="AI12" s="136">
        <f>IFERROR(AH12/SUM($L12:$W12)*100,0)</f>
        <v>8.3333333333333321</v>
      </c>
      <c r="AJ12" s="136"/>
      <c r="AK12" s="136">
        <f>IFERROR(AJ12/SUM($L12:$W12)*100,0)</f>
        <v>0</v>
      </c>
      <c r="AL12" s="64"/>
      <c r="AM12" s="63"/>
      <c r="AN12" s="132">
        <f t="shared" ref="AN12:AN13" si="1">+N12</f>
        <v>1</v>
      </c>
      <c r="AO12" s="136">
        <f>IFERROR(AN12/SUM($L12:$W12)*100,0)</f>
        <v>8.3333333333333321</v>
      </c>
      <c r="AP12" s="136"/>
      <c r="AQ12" s="136">
        <f>IFERROR(AP12/SUM($L12:$W12)*100,0)</f>
        <v>0</v>
      </c>
      <c r="AR12" s="64"/>
      <c r="AS12" s="63"/>
      <c r="AT12" s="64">
        <f>+O12</f>
        <v>1</v>
      </c>
      <c r="AU12" s="136">
        <f>IFERROR(AT12/SUM($L12:$W12)*100,0)</f>
        <v>8.3333333333333321</v>
      </c>
      <c r="AV12" s="136"/>
      <c r="AW12" s="136">
        <f>IFERROR(AV12/SUM($L12:$W12)*100,0)</f>
        <v>0</v>
      </c>
      <c r="AX12" s="64"/>
      <c r="AY12" s="63"/>
      <c r="AZ12" s="62">
        <f t="shared" ref="AZ12:AZ13" si="2">+P12</f>
        <v>1</v>
      </c>
      <c r="BA12" s="136">
        <f>IFERROR(AZ12/SUM($L12:$W12)*100,0)</f>
        <v>8.3333333333333321</v>
      </c>
      <c r="BB12" s="167"/>
      <c r="BC12" s="136">
        <f>IFERROR(BB12/SUM($L12:$W12)*100,0)</f>
        <v>0</v>
      </c>
      <c r="BD12" s="71"/>
      <c r="BE12" s="165"/>
      <c r="BF12" s="62">
        <f t="shared" ref="BF12:BF13" si="3">+Q12</f>
        <v>1</v>
      </c>
      <c r="BG12" s="136">
        <f>IFERROR(BF12/SUM($L12:$W12)*100,0)</f>
        <v>8.3333333333333321</v>
      </c>
      <c r="BH12" s="136"/>
      <c r="BI12" s="136">
        <f>IFERROR(BH12/SUM($L12:$W12)*100,0)</f>
        <v>0</v>
      </c>
      <c r="BJ12" s="71"/>
      <c r="BK12" s="63"/>
      <c r="BL12" s="62">
        <f t="shared" ref="BL12:BL13" si="4">+R12</f>
        <v>1</v>
      </c>
      <c r="BM12" s="136">
        <f>IFERROR(BL12/SUM($L12:$W12)*100,0)</f>
        <v>8.3333333333333321</v>
      </c>
      <c r="BN12" s="136"/>
      <c r="BO12" s="136">
        <f>IFERROR(BN12/SUM($L12:$W12)*100,0)</f>
        <v>0</v>
      </c>
      <c r="BP12" s="63"/>
      <c r="BQ12" s="63"/>
      <c r="BR12" s="63">
        <f t="shared" ref="BR12:BR13" si="5">+S12</f>
        <v>1</v>
      </c>
      <c r="BS12" s="136">
        <f>IFERROR(BR12/SUM($L12:$W12)*100,0)</f>
        <v>8.3333333333333321</v>
      </c>
      <c r="BT12" s="136"/>
      <c r="BU12" s="136">
        <f>IFERROR(BT12/SUM($L12:$W12)*100,0)</f>
        <v>0</v>
      </c>
      <c r="BV12" s="165"/>
      <c r="BW12" s="165"/>
      <c r="BX12" s="63">
        <f t="shared" ref="BX12:BX13" si="6">+T12</f>
        <v>1</v>
      </c>
      <c r="BY12" s="136">
        <f>IFERROR(BX12/SUM($L12:$W12)*100,0)</f>
        <v>8.3333333333333321</v>
      </c>
      <c r="BZ12" s="136"/>
      <c r="CA12" s="136">
        <f>IFERROR(BZ12/SUM($L12:$W12)*100,0)</f>
        <v>0</v>
      </c>
      <c r="CB12" s="63"/>
      <c r="CC12" s="63"/>
      <c r="CD12" s="63">
        <f t="shared" ref="CD12:CD13" si="7">+U12</f>
        <v>1</v>
      </c>
      <c r="CE12" s="136">
        <f>IFERROR(CD12/SUM($L12:$W12)*100,0)</f>
        <v>8.3333333333333321</v>
      </c>
      <c r="CF12" s="136"/>
      <c r="CG12" s="136">
        <f>IFERROR(CF12/SUM($L12:$W12)*100,0)</f>
        <v>0</v>
      </c>
      <c r="CH12" s="63"/>
      <c r="CI12" s="63"/>
      <c r="CJ12" s="63">
        <f t="shared" ref="CJ12:CJ13" si="8">+V12</f>
        <v>1</v>
      </c>
      <c r="CK12" s="136">
        <f>IFERROR(CJ12/SUM($L12:$W12)*100,0)</f>
        <v>8.3333333333333321</v>
      </c>
      <c r="CL12" s="136"/>
      <c r="CM12" s="136">
        <f>IFERROR(CL12/SUM($L12:$W12)*100,0)</f>
        <v>0</v>
      </c>
      <c r="CN12" s="63"/>
      <c r="CO12" s="63"/>
      <c r="CP12" s="63">
        <f t="shared" ref="CP12:CP13" si="9">+W12</f>
        <v>1</v>
      </c>
      <c r="CQ12" s="136">
        <f>IFERROR(CP12/SUM($L12:$W12)*100,0)</f>
        <v>8.3333333333333321</v>
      </c>
      <c r="CR12" s="136"/>
      <c r="CS12" s="136">
        <f>IFERROR(CR12/SUM($L12:$W12)*100,0)</f>
        <v>0</v>
      </c>
      <c r="CT12" s="63"/>
      <c r="CU12" s="63"/>
      <c r="CV12" s="63">
        <f t="shared" ref="CV12"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ht="185.25" customHeight="1">
      <c r="A13" s="61"/>
      <c r="B13" s="134" t="s">
        <v>277</v>
      </c>
      <c r="C13" s="213" t="s">
        <v>278</v>
      </c>
      <c r="D13" s="213" t="s">
        <v>279</v>
      </c>
      <c r="E13" s="213" t="s">
        <v>280</v>
      </c>
      <c r="F13" s="213" t="s">
        <v>281</v>
      </c>
      <c r="G13" s="213" t="s">
        <v>282</v>
      </c>
      <c r="H13" s="236" t="s">
        <v>564</v>
      </c>
      <c r="I13" s="236" t="s">
        <v>565</v>
      </c>
      <c r="J13" s="476" t="s">
        <v>570</v>
      </c>
      <c r="K13" s="477"/>
      <c r="L13" s="127">
        <v>1</v>
      </c>
      <c r="M13" s="127">
        <v>1</v>
      </c>
      <c r="N13" s="127">
        <v>1</v>
      </c>
      <c r="O13" s="127">
        <v>1</v>
      </c>
      <c r="P13" s="127">
        <v>1</v>
      </c>
      <c r="Q13" s="127">
        <v>1</v>
      </c>
      <c r="R13" s="127">
        <v>1</v>
      </c>
      <c r="S13" s="127">
        <v>1</v>
      </c>
      <c r="T13" s="127">
        <v>1</v>
      </c>
      <c r="U13" s="127">
        <v>1</v>
      </c>
      <c r="V13" s="127">
        <v>1</v>
      </c>
      <c r="W13" s="127">
        <v>1</v>
      </c>
      <c r="X13" s="64" t="s">
        <v>567</v>
      </c>
      <c r="Y13" s="238" t="s">
        <v>571</v>
      </c>
      <c r="Z13" s="64" t="s">
        <v>569</v>
      </c>
      <c r="AA13" s="67">
        <v>0.5</v>
      </c>
      <c r="AB13" s="64">
        <f>+L13</f>
        <v>1</v>
      </c>
      <c r="AC13" s="136">
        <f t="shared" ref="AC13" si="11">IFERROR(AB13/SUM($L13:$W13)*100,0)</f>
        <v>8.3333333333333321</v>
      </c>
      <c r="AD13" s="64"/>
      <c r="AE13" s="136">
        <f t="shared" ref="AE13" si="12">IFERROR(AD13/SUM($L13:$W13)*100,0)</f>
        <v>0</v>
      </c>
      <c r="AF13" s="64"/>
      <c r="AG13" s="63"/>
      <c r="AH13" s="132">
        <f t="shared" si="0"/>
        <v>1</v>
      </c>
      <c r="AI13" s="136">
        <f t="shared" ref="AI13" si="13">IFERROR(AH13/SUM($L13:$W13)*100,0)</f>
        <v>8.3333333333333321</v>
      </c>
      <c r="AJ13" s="64"/>
      <c r="AK13" s="136">
        <f t="shared" ref="AK13" si="14">IFERROR(AJ13/SUM($L13:$W13)*100,0)</f>
        <v>0</v>
      </c>
      <c r="AL13" s="64"/>
      <c r="AM13" s="63"/>
      <c r="AN13" s="132">
        <f t="shared" si="1"/>
        <v>1</v>
      </c>
      <c r="AO13" s="136">
        <f t="shared" ref="AO13" si="15">IFERROR(AN13/SUM($L13:$W13)*100,0)</f>
        <v>8.3333333333333321</v>
      </c>
      <c r="AP13" s="64"/>
      <c r="AQ13" s="136">
        <f t="shared" ref="AQ13" si="16">IFERROR(AP13/SUM($L13:$W13)*100,0)</f>
        <v>0</v>
      </c>
      <c r="AR13" s="64"/>
      <c r="AS13" s="63"/>
      <c r="AT13" s="64">
        <f>+O13</f>
        <v>1</v>
      </c>
      <c r="AU13" s="136">
        <f t="shared" ref="AU13" si="17">IFERROR(AT13/SUM($L13:$W13)*100,0)</f>
        <v>8.3333333333333321</v>
      </c>
      <c r="AV13" s="64"/>
      <c r="AW13" s="136">
        <f t="shared" ref="AW13" si="18">IFERROR(AV13/SUM($L13:$W13)*100,0)</f>
        <v>0</v>
      </c>
      <c r="AX13" s="64"/>
      <c r="AY13" s="63"/>
      <c r="AZ13" s="62">
        <f t="shared" si="2"/>
        <v>1</v>
      </c>
      <c r="BA13" s="136">
        <f t="shared" ref="BA13" si="19">IFERROR(AZ13/SUM($L13:$W13)*100,0)</f>
        <v>8.3333333333333321</v>
      </c>
      <c r="BB13" s="164"/>
      <c r="BC13" s="136">
        <f t="shared" ref="BC13" si="20">IFERROR(BB13/SUM($L13:$W13)*100,0)</f>
        <v>0</v>
      </c>
      <c r="BD13" s="71"/>
      <c r="BE13" s="165"/>
      <c r="BF13" s="62">
        <f t="shared" si="3"/>
        <v>1</v>
      </c>
      <c r="BG13" s="136">
        <f>IFERROR(BF13/SUM($L13:$W13)*100,0)</f>
        <v>8.3333333333333321</v>
      </c>
      <c r="BH13" s="62"/>
      <c r="BI13" s="136">
        <f>IFERROR(BH13/SUM($L13:$W13)*100,0)</f>
        <v>0</v>
      </c>
      <c r="BJ13" s="176"/>
      <c r="BK13" s="63"/>
      <c r="BL13" s="62">
        <f t="shared" si="4"/>
        <v>1</v>
      </c>
      <c r="BM13" s="136">
        <f t="shared" ref="BM13" si="21">IFERROR(BL13/SUM($L13:$W13)*100,0)</f>
        <v>8.3333333333333321</v>
      </c>
      <c r="BN13" s="64"/>
      <c r="BO13" s="136">
        <f t="shared" ref="BO13" si="22">IFERROR(BN13/SUM($L13:$W13)*100,0)</f>
        <v>0</v>
      </c>
      <c r="BP13" s="63"/>
      <c r="BQ13" s="63"/>
      <c r="BR13" s="63">
        <f t="shared" si="5"/>
        <v>1</v>
      </c>
      <c r="BS13" s="136">
        <f t="shared" ref="BS13" si="23">IFERROR(BR13/SUM($L13:$W13)*100,0)</f>
        <v>8.3333333333333321</v>
      </c>
      <c r="BT13" s="64"/>
      <c r="BU13" s="136">
        <f t="shared" ref="BU13" si="24">IFERROR(BT13/SUM($L13:$W13)*100,0)</f>
        <v>0</v>
      </c>
      <c r="BV13" s="165"/>
      <c r="BW13" s="165"/>
      <c r="BX13" s="63">
        <f t="shared" si="6"/>
        <v>1</v>
      </c>
      <c r="BY13" s="136">
        <f t="shared" ref="BY13" si="25">IFERROR(BX13/SUM($L13:$W13)*100,0)</f>
        <v>8.3333333333333321</v>
      </c>
      <c r="BZ13" s="64"/>
      <c r="CA13" s="136">
        <f t="shared" ref="CA13" si="26">IFERROR(BZ13/SUM($L13:$W13)*100,0)</f>
        <v>0</v>
      </c>
      <c r="CB13" s="63"/>
      <c r="CC13" s="63"/>
      <c r="CD13" s="63">
        <f t="shared" si="7"/>
        <v>1</v>
      </c>
      <c r="CE13" s="136">
        <f t="shared" ref="CE13" si="27">IFERROR(CD13/SUM($L13:$W13)*100,0)</f>
        <v>8.3333333333333321</v>
      </c>
      <c r="CF13" s="64"/>
      <c r="CG13" s="136">
        <f t="shared" ref="CG13" si="28">IFERROR(CF13/SUM($L13:$W13)*100,0)</f>
        <v>0</v>
      </c>
      <c r="CH13" s="63"/>
      <c r="CI13" s="63"/>
      <c r="CJ13" s="63">
        <f t="shared" si="8"/>
        <v>1</v>
      </c>
      <c r="CK13" s="136">
        <f t="shared" ref="CK13" si="29">IFERROR(CJ13/SUM($L13:$W13)*100,0)</f>
        <v>8.3333333333333321</v>
      </c>
      <c r="CL13" s="64"/>
      <c r="CM13" s="136">
        <f t="shared" ref="CM13" si="30">IFERROR(CL13/SUM($L13:$W13)*100,0)</f>
        <v>0</v>
      </c>
      <c r="CN13" s="63"/>
      <c r="CO13" s="63"/>
      <c r="CP13" s="63">
        <f t="shared" si="9"/>
        <v>1</v>
      </c>
      <c r="CQ13" s="136">
        <f t="shared" ref="CQ13" si="31">IFERROR(CP13/SUM($L13:$W13)*100,0)</f>
        <v>8.3333333333333321</v>
      </c>
      <c r="CR13" s="64"/>
      <c r="CS13" s="136">
        <f t="shared" ref="CS13" si="32">IFERROR(CR13/SUM($L13:$W13)*100,0)</f>
        <v>0</v>
      </c>
      <c r="CT13" s="63"/>
      <c r="CU13" s="63"/>
      <c r="CV13" s="63">
        <f>SUM(CR13,CL13,CF13,BZ13,BT13,BN13,BH13,BB13,AV13,AP13,AJ13,AD13)</f>
        <v>0</v>
      </c>
      <c r="CW13" s="30">
        <f>SUM(CS13,CM13,CG13,CA13,BU13,BO13,BI13,BC13,AW13,AQ13,AK13,AE13)/100</f>
        <v>0</v>
      </c>
      <c r="CX13" s="121"/>
      <c r="CY13" s="155"/>
      <c r="CZ13" s="129"/>
      <c r="DA13" s="129"/>
      <c r="DB13" s="129"/>
      <c r="DC13" s="129"/>
      <c r="DD13" s="129"/>
      <c r="DE13" s="129"/>
      <c r="DF13" s="129"/>
      <c r="DG13" s="129"/>
      <c r="DH13" s="69"/>
      <c r="DI13" s="69"/>
      <c r="DJ13" s="65"/>
      <c r="DK13" s="65"/>
      <c r="DL13" s="179"/>
    </row>
    <row r="14" spans="1:116" s="58" customFormat="1" ht="15.6">
      <c r="B14" s="130"/>
      <c r="C14" s="131"/>
      <c r="D14" s="131"/>
      <c r="E14" s="131"/>
      <c r="F14" s="131"/>
      <c r="G14" s="131"/>
      <c r="J14" s="443" t="s">
        <v>300</v>
      </c>
      <c r="K14" s="444"/>
      <c r="L14" s="153">
        <f t="shared" ref="L14:W14" si="33">SUM(L12:L13)</f>
        <v>2</v>
      </c>
      <c r="M14" s="153">
        <f t="shared" si="33"/>
        <v>2</v>
      </c>
      <c r="N14" s="153">
        <f t="shared" si="33"/>
        <v>2</v>
      </c>
      <c r="O14" s="153">
        <f t="shared" si="33"/>
        <v>2</v>
      </c>
      <c r="P14" s="153">
        <f t="shared" si="33"/>
        <v>2</v>
      </c>
      <c r="Q14" s="153">
        <f t="shared" si="33"/>
        <v>2</v>
      </c>
      <c r="R14" s="153">
        <f t="shared" si="33"/>
        <v>2</v>
      </c>
      <c r="S14" s="153">
        <f t="shared" si="33"/>
        <v>2</v>
      </c>
      <c r="T14" s="153">
        <f t="shared" si="33"/>
        <v>2</v>
      </c>
      <c r="U14" s="153">
        <f t="shared" si="33"/>
        <v>2</v>
      </c>
      <c r="V14" s="153">
        <f t="shared" si="33"/>
        <v>2</v>
      </c>
      <c r="W14" s="153">
        <f t="shared" si="33"/>
        <v>2</v>
      </c>
      <c r="AA14" s="137" t="s">
        <v>301</v>
      </c>
      <c r="AB14" s="137">
        <f>SUM(AB12:AB13)</f>
        <v>2</v>
      </c>
      <c r="AC14" s="138">
        <f>IFERROR(AB14/SUM($L14:$W14),0)</f>
        <v>8.3333333333333329E-2</v>
      </c>
      <c r="AD14" s="137">
        <f>SUM(AD12:AD13)</f>
        <v>0</v>
      </c>
      <c r="AE14" s="139">
        <f>IFERROR(AD14/SUM($L14:$W14),0)</f>
        <v>0</v>
      </c>
      <c r="AF14" s="135"/>
      <c r="AG14" s="135"/>
      <c r="AH14" s="137">
        <f>SUM(AH12:AH13)</f>
        <v>2</v>
      </c>
      <c r="AI14" s="138">
        <f>IFERROR(AH14/SUM($L14:$W14),0)</f>
        <v>8.3333333333333329E-2</v>
      </c>
      <c r="AJ14" s="137">
        <f>SUM(AJ12:AJ13)</f>
        <v>0</v>
      </c>
      <c r="AK14" s="139">
        <f>IFERROR(AJ14/SUM($L14:$W14),0)</f>
        <v>0</v>
      </c>
      <c r="AL14" s="135"/>
      <c r="AM14" s="135"/>
      <c r="AN14" s="137">
        <f>SUM(AN12:AN13)</f>
        <v>2</v>
      </c>
      <c r="AO14" s="138">
        <f>IFERROR(AN14/SUM($L14:$W14),0)</f>
        <v>8.3333333333333329E-2</v>
      </c>
      <c r="AP14" s="137">
        <f>SUM(AP12:AP13)</f>
        <v>0</v>
      </c>
      <c r="AQ14" s="139">
        <f>IFERROR(AP14/SUM($L14:$W14),0)</f>
        <v>0</v>
      </c>
      <c r="AR14" s="135"/>
      <c r="AS14" s="135"/>
      <c r="AT14" s="137">
        <f>SUM(AT12:AT13)</f>
        <v>2</v>
      </c>
      <c r="AU14" s="138">
        <f>IFERROR(AT14/SUM($L14:$W14),0)</f>
        <v>8.3333333333333329E-2</v>
      </c>
      <c r="AV14" s="137">
        <f>SUM(AV12:AV13)</f>
        <v>0</v>
      </c>
      <c r="AW14" s="139">
        <f>IFERROR(AV14/SUM($L14:$W14),0)</f>
        <v>0</v>
      </c>
      <c r="AX14" s="135"/>
      <c r="AY14" s="135"/>
      <c r="AZ14" s="137">
        <f>SUM(AZ12:AZ13)</f>
        <v>2</v>
      </c>
      <c r="BA14" s="138">
        <f>IFERROR(AZ14/SUM($L14:$W14),0)</f>
        <v>8.3333333333333329E-2</v>
      </c>
      <c r="BB14" s="137">
        <f>SUM(BB12:BB13)</f>
        <v>0</v>
      </c>
      <c r="BC14" s="139">
        <f>IFERROR(BB14/SUM($L14:$W14),0)</f>
        <v>0</v>
      </c>
      <c r="BD14" s="135"/>
      <c r="BE14" s="135"/>
      <c r="BF14" s="137">
        <f>SUM(BF12:BF13)</f>
        <v>2</v>
      </c>
      <c r="BG14" s="138">
        <f>IFERROR(BF14/SUM($L14:$W14),0)</f>
        <v>8.3333333333333329E-2</v>
      </c>
      <c r="BH14" s="137">
        <f>SUM(BH12:BH13)</f>
        <v>0</v>
      </c>
      <c r="BI14" s="139">
        <f>IFERROR(BH14/SUM($L14:$W14),0)</f>
        <v>0</v>
      </c>
      <c r="BJ14" s="135"/>
      <c r="BK14" s="135"/>
      <c r="BL14" s="137">
        <f>SUM(BL12:BL13)</f>
        <v>2</v>
      </c>
      <c r="BM14" s="138">
        <f>IFERROR(BL14/SUM($L14:$W14),0)</f>
        <v>8.3333333333333329E-2</v>
      </c>
      <c r="BN14" s="137">
        <f>SUM(BN12:BN13)</f>
        <v>0</v>
      </c>
      <c r="BO14" s="139">
        <f>IFERROR(BN14/SUM($L14:$W14),0)</f>
        <v>0</v>
      </c>
      <c r="BP14" s="135"/>
      <c r="BQ14" s="135"/>
      <c r="BR14" s="137">
        <f>SUM(BR12:BR13)</f>
        <v>2</v>
      </c>
      <c r="BS14" s="138">
        <f>IFERROR(BR14/SUM($L14:$W14),0)</f>
        <v>8.3333333333333329E-2</v>
      </c>
      <c r="BT14" s="137">
        <f>SUM(BT12:BT13)</f>
        <v>0</v>
      </c>
      <c r="BU14" s="139">
        <f>IFERROR(BT14/SUM($L14:$W14),0)</f>
        <v>0</v>
      </c>
      <c r="BV14" s="135"/>
      <c r="BW14" s="135"/>
      <c r="BX14" s="137">
        <f>SUM(BX12:BX13)</f>
        <v>2</v>
      </c>
      <c r="BY14" s="138">
        <f>IFERROR(BX14/SUM($L14:$W14),0)</f>
        <v>8.3333333333333329E-2</v>
      </c>
      <c r="BZ14" s="137">
        <f>SUM(BZ12:BZ13)</f>
        <v>0</v>
      </c>
      <c r="CA14" s="139">
        <f>IFERROR(BZ14/SUM($L14:$W14),0)</f>
        <v>0</v>
      </c>
      <c r="CB14" s="135"/>
      <c r="CC14" s="135"/>
      <c r="CD14" s="137">
        <f>SUM(CD12:CD13)</f>
        <v>2</v>
      </c>
      <c r="CE14" s="138">
        <f>IFERROR(CD14/SUM($L14:$W14),0)</f>
        <v>8.3333333333333329E-2</v>
      </c>
      <c r="CF14" s="137">
        <f>SUM(CF12:CF13)</f>
        <v>0</v>
      </c>
      <c r="CG14" s="139">
        <f>IFERROR(CF14/SUM($L14:$W14),0)</f>
        <v>0</v>
      </c>
      <c r="CH14" s="135"/>
      <c r="CI14" s="135"/>
      <c r="CJ14" s="137">
        <f>SUM(CJ12:CJ13)</f>
        <v>2</v>
      </c>
      <c r="CK14" s="138">
        <f>IFERROR(CJ14/SUM($L14:$W14),0)</f>
        <v>8.3333333333333329E-2</v>
      </c>
      <c r="CL14" s="137">
        <f>SUM(CL12:CL13)</f>
        <v>0</v>
      </c>
      <c r="CM14" s="139">
        <f>IFERROR(CL14/SUM($L14:$W14),0)</f>
        <v>0</v>
      </c>
      <c r="CN14" s="135"/>
      <c r="CO14" s="135"/>
      <c r="CP14" s="137">
        <f>SUM(CP12:CP13)</f>
        <v>2</v>
      </c>
      <c r="CQ14" s="138">
        <f>IFERROR(CP14/SUM($L14:$W14),0)</f>
        <v>8.3333333333333329E-2</v>
      </c>
      <c r="CR14" s="137">
        <f>SUM(CR12:CR13)</f>
        <v>0</v>
      </c>
      <c r="CS14" s="139">
        <f>IFERROR(CR14/SUM($L14:$W14),0)</f>
        <v>0</v>
      </c>
      <c r="CT14" s="135"/>
      <c r="CU14" s="135"/>
      <c r="CV14" s="135"/>
      <c r="CW14" s="140">
        <f>SUM(CS14,CM14,CG14,CA14,BU14,BO14,BI14:BI14,BC14,AW14,AQ14,AK14,AE14)</f>
        <v>0</v>
      </c>
      <c r="CZ14" s="166"/>
      <c r="DE14" s="129"/>
      <c r="DH14" s="69"/>
      <c r="DI14" s="69"/>
    </row>
    <row r="15" spans="1:116" s="58" customFormat="1" ht="75" hidden="1">
      <c r="B15" s="35" t="s">
        <v>302</v>
      </c>
      <c r="C15" s="65" t="s">
        <v>303</v>
      </c>
      <c r="D15" s="35" t="s">
        <v>304</v>
      </c>
      <c r="E15" s="35" t="s">
        <v>305</v>
      </c>
      <c r="F15" s="35" t="s">
        <v>306</v>
      </c>
      <c r="G15" s="35" t="s">
        <v>307</v>
      </c>
      <c r="CZ15" s="66" t="s">
        <v>308</v>
      </c>
      <c r="DH15" s="69" t="s">
        <v>309</v>
      </c>
      <c r="DI15" s="69" t="s">
        <v>310</v>
      </c>
    </row>
    <row r="16" spans="1:116" s="58" customFormat="1" ht="115.15" hidden="1">
      <c r="B16" s="146" t="s">
        <v>311</v>
      </c>
      <c r="C16" s="150" t="s">
        <v>312</v>
      </c>
      <c r="D16" s="148" t="s">
        <v>313</v>
      </c>
      <c r="E16" s="78" t="s">
        <v>314</v>
      </c>
      <c r="F16" s="79" t="s">
        <v>315</v>
      </c>
      <c r="G16" s="86" t="s">
        <v>316</v>
      </c>
      <c r="CZ16" s="66" t="s">
        <v>308</v>
      </c>
      <c r="DH16" s="69" t="s">
        <v>309</v>
      </c>
      <c r="DI16" s="69" t="s">
        <v>310</v>
      </c>
    </row>
    <row r="17" spans="2:113" s="58" customFormat="1" ht="220.9" hidden="1">
      <c r="B17" s="146" t="s">
        <v>277</v>
      </c>
      <c r="C17" s="151" t="s">
        <v>317</v>
      </c>
      <c r="D17" s="149" t="s">
        <v>318</v>
      </c>
      <c r="E17" s="79" t="s">
        <v>319</v>
      </c>
      <c r="F17" s="82" t="s">
        <v>320</v>
      </c>
      <c r="G17" s="87" t="s">
        <v>321</v>
      </c>
      <c r="CZ17" s="66" t="s">
        <v>308</v>
      </c>
      <c r="DH17" s="69" t="s">
        <v>309</v>
      </c>
      <c r="DI17" s="69" t="s">
        <v>310</v>
      </c>
    </row>
    <row r="18" spans="2:113" s="58" customFormat="1" ht="129.6" hidden="1">
      <c r="B18" s="147" t="s">
        <v>322</v>
      </c>
      <c r="C18" s="150" t="s">
        <v>278</v>
      </c>
      <c r="D18" s="148" t="s">
        <v>323</v>
      </c>
      <c r="E18" s="80" t="s">
        <v>324</v>
      </c>
      <c r="F18" s="82" t="s">
        <v>325</v>
      </c>
      <c r="G18" s="87" t="s">
        <v>326</v>
      </c>
      <c r="CZ18" s="66" t="s">
        <v>308</v>
      </c>
      <c r="DH18" s="69" t="s">
        <v>309</v>
      </c>
      <c r="DI18" s="69" t="s">
        <v>310</v>
      </c>
    </row>
    <row r="19" spans="2:113" s="58" customFormat="1" ht="179.45" hidden="1">
      <c r="B19" s="74" t="s">
        <v>327</v>
      </c>
      <c r="C19" s="35"/>
      <c r="D19" s="77" t="s">
        <v>279</v>
      </c>
      <c r="E19" s="81" t="s">
        <v>328</v>
      </c>
      <c r="F19" s="82" t="s">
        <v>329</v>
      </c>
      <c r="G19" s="87" t="s">
        <v>330</v>
      </c>
      <c r="CZ19" s="66" t="s">
        <v>308</v>
      </c>
      <c r="DH19" s="69" t="s">
        <v>309</v>
      </c>
      <c r="DI19" s="69" t="s">
        <v>310</v>
      </c>
    </row>
    <row r="20" spans="2:113" s="58" customFormat="1" ht="129.6" hidden="1">
      <c r="B20" s="36"/>
      <c r="C20" s="35"/>
      <c r="D20" s="35"/>
      <c r="E20" s="95" t="s">
        <v>331</v>
      </c>
      <c r="F20" s="78" t="s">
        <v>281</v>
      </c>
      <c r="G20" s="87" t="s">
        <v>332</v>
      </c>
      <c r="CZ20" s="66" t="s">
        <v>308</v>
      </c>
      <c r="DH20" s="69" t="s">
        <v>309</v>
      </c>
      <c r="DI20" s="69" t="s">
        <v>310</v>
      </c>
    </row>
    <row r="21" spans="2:113" s="58" customFormat="1" ht="100.9" hidden="1">
      <c r="B21" s="35"/>
      <c r="C21" s="35"/>
      <c r="D21" s="35"/>
      <c r="E21" s="83" t="s">
        <v>333</v>
      </c>
      <c r="F21" s="78" t="s">
        <v>334</v>
      </c>
      <c r="G21" s="87" t="s">
        <v>335</v>
      </c>
      <c r="CZ21" s="66" t="s">
        <v>308</v>
      </c>
      <c r="DH21" s="69" t="s">
        <v>309</v>
      </c>
      <c r="DI21" s="69" t="s">
        <v>310</v>
      </c>
    </row>
    <row r="22" spans="2:113" s="58" customFormat="1" ht="129.6" hidden="1">
      <c r="B22" s="35"/>
      <c r="C22" s="35"/>
      <c r="D22" s="35"/>
      <c r="E22" s="85" t="s">
        <v>336</v>
      </c>
      <c r="F22" s="78" t="s">
        <v>337</v>
      </c>
      <c r="G22" s="87" t="s">
        <v>338</v>
      </c>
      <c r="CZ22" s="66" t="s">
        <v>308</v>
      </c>
      <c r="DH22" s="69" t="s">
        <v>309</v>
      </c>
      <c r="DI22" s="69" t="s">
        <v>310</v>
      </c>
    </row>
    <row r="23" spans="2:113" s="58" customFormat="1" ht="172.9" hidden="1">
      <c r="B23" s="35"/>
      <c r="C23" s="35"/>
      <c r="D23" s="35"/>
      <c r="E23" s="81" t="s">
        <v>339</v>
      </c>
      <c r="F23" s="35"/>
      <c r="G23" s="87" t="s">
        <v>340</v>
      </c>
      <c r="CZ23" s="66" t="s">
        <v>308</v>
      </c>
      <c r="DH23" s="69" t="s">
        <v>309</v>
      </c>
      <c r="DI23" s="69" t="s">
        <v>310</v>
      </c>
    </row>
    <row r="24" spans="2:113" s="58" customFormat="1" ht="86.45" hidden="1">
      <c r="B24" s="35"/>
      <c r="C24" s="35"/>
      <c r="D24" s="35"/>
      <c r="E24" s="78" t="s">
        <v>341</v>
      </c>
      <c r="F24" s="35"/>
      <c r="G24" s="87" t="s">
        <v>342</v>
      </c>
      <c r="CZ24" s="66" t="s">
        <v>308</v>
      </c>
      <c r="DH24" s="69" t="s">
        <v>309</v>
      </c>
      <c r="DI24" s="69" t="s">
        <v>310</v>
      </c>
    </row>
    <row r="25" spans="2:113" s="58" customFormat="1" ht="86.45" hidden="1">
      <c r="B25" s="35"/>
      <c r="C25" s="35"/>
      <c r="D25" s="35"/>
      <c r="E25" s="78" t="s">
        <v>343</v>
      </c>
      <c r="F25" s="35"/>
      <c r="G25" s="87" t="s">
        <v>344</v>
      </c>
      <c r="CZ25" s="66" t="s">
        <v>308</v>
      </c>
      <c r="DH25" s="69" t="s">
        <v>309</v>
      </c>
      <c r="DI25" s="69" t="s">
        <v>310</v>
      </c>
    </row>
    <row r="26" spans="2:113" s="58" customFormat="1" ht="129.6" hidden="1">
      <c r="B26" s="35"/>
      <c r="C26" s="35"/>
      <c r="D26" s="35"/>
      <c r="E26" s="84" t="s">
        <v>280</v>
      </c>
      <c r="F26" s="35"/>
      <c r="G26" s="87" t="s">
        <v>345</v>
      </c>
      <c r="CZ26" s="66" t="s">
        <v>308</v>
      </c>
      <c r="DH26" s="69" t="s">
        <v>309</v>
      </c>
      <c r="DI26" s="69" t="s">
        <v>310</v>
      </c>
    </row>
    <row r="27" spans="2:113" s="58" customFormat="1" ht="86.45" hidden="1">
      <c r="B27" s="35"/>
      <c r="C27" s="35"/>
      <c r="D27" s="35"/>
      <c r="E27" s="80" t="s">
        <v>346</v>
      </c>
      <c r="F27" s="35"/>
      <c r="G27" s="88" t="s">
        <v>347</v>
      </c>
      <c r="CZ27" s="66" t="s">
        <v>308</v>
      </c>
      <c r="DH27" s="69" t="s">
        <v>309</v>
      </c>
      <c r="DI27" s="69" t="s">
        <v>310</v>
      </c>
    </row>
    <row r="28" spans="2:113" s="58" customFormat="1" ht="86.45" hidden="1">
      <c r="B28" s="35"/>
      <c r="C28" s="35"/>
      <c r="D28" s="35"/>
      <c r="E28" s="35"/>
      <c r="F28" s="35"/>
      <c r="G28" s="88" t="s">
        <v>282</v>
      </c>
      <c r="CZ28" s="66" t="s">
        <v>308</v>
      </c>
      <c r="DH28" s="69" t="s">
        <v>309</v>
      </c>
      <c r="DI28" s="69" t="s">
        <v>310</v>
      </c>
    </row>
    <row r="29" spans="2:113" s="58" customFormat="1" ht="86.45" hidden="1">
      <c r="B29" s="35"/>
      <c r="C29" s="35"/>
      <c r="D29" s="35"/>
      <c r="E29" s="35"/>
      <c r="F29" s="35"/>
      <c r="G29" s="88" t="s">
        <v>348</v>
      </c>
      <c r="CZ29" s="66" t="s">
        <v>308</v>
      </c>
      <c r="DH29" s="69" t="s">
        <v>309</v>
      </c>
      <c r="DI29" s="69" t="s">
        <v>310</v>
      </c>
    </row>
    <row r="30" spans="2:113" s="58" customFormat="1" ht="100.9" hidden="1">
      <c r="B30" s="35"/>
      <c r="C30" s="35"/>
      <c r="D30" s="35"/>
      <c r="E30" s="35"/>
      <c r="F30" s="35"/>
      <c r="G30" s="88" t="s">
        <v>349</v>
      </c>
      <c r="CZ30" s="66" t="s">
        <v>308</v>
      </c>
      <c r="DH30" s="69" t="s">
        <v>309</v>
      </c>
      <c r="DI30" s="69" t="s">
        <v>310</v>
      </c>
    </row>
    <row r="31" spans="2:113" s="58" customFormat="1" ht="100.9" hidden="1">
      <c r="B31" s="35"/>
      <c r="C31" s="35"/>
      <c r="D31" s="35"/>
      <c r="E31" s="35"/>
      <c r="F31" s="35"/>
      <c r="G31" s="88" t="s">
        <v>350</v>
      </c>
      <c r="CZ31" s="66" t="s">
        <v>308</v>
      </c>
      <c r="DH31" s="69" t="s">
        <v>309</v>
      </c>
      <c r="DI31" s="69" t="s">
        <v>310</v>
      </c>
    </row>
    <row r="32" spans="2:113" s="58" customFormat="1" ht="75" hidden="1">
      <c r="B32" s="35"/>
      <c r="C32" s="35"/>
      <c r="D32" s="35"/>
      <c r="E32" s="35"/>
      <c r="F32" s="35"/>
      <c r="G32" s="88" t="s">
        <v>351</v>
      </c>
      <c r="CZ32" s="66" t="s">
        <v>308</v>
      </c>
      <c r="DH32" s="69" t="s">
        <v>309</v>
      </c>
      <c r="DI32" s="69" t="s">
        <v>310</v>
      </c>
    </row>
    <row r="33" spans="2:113" s="58" customFormat="1" ht="86.45" hidden="1">
      <c r="B33" s="35"/>
      <c r="C33" s="35"/>
      <c r="D33" s="35"/>
      <c r="E33" s="35"/>
      <c r="F33" s="35"/>
      <c r="G33" s="88" t="s">
        <v>352</v>
      </c>
      <c r="CZ33" s="66" t="s">
        <v>308</v>
      </c>
      <c r="DH33" s="69" t="s">
        <v>309</v>
      </c>
      <c r="DI33" s="69" t="s">
        <v>310</v>
      </c>
    </row>
    <row r="34" spans="2:113" s="58" customFormat="1" ht="100.9" hidden="1">
      <c r="B34" s="35"/>
      <c r="C34" s="35"/>
      <c r="D34" s="35"/>
      <c r="E34" s="35"/>
      <c r="F34" s="35"/>
      <c r="G34" s="88" t="s">
        <v>353</v>
      </c>
      <c r="CZ34" s="66" t="s">
        <v>308</v>
      </c>
      <c r="DH34" s="69" t="s">
        <v>309</v>
      </c>
      <c r="DI34" s="69" t="s">
        <v>310</v>
      </c>
    </row>
    <row r="35" spans="2:113" s="58" customFormat="1" ht="75" hidden="1">
      <c r="B35" s="35"/>
      <c r="C35" s="35"/>
      <c r="D35" s="35"/>
      <c r="E35" s="35"/>
      <c r="F35" s="35"/>
      <c r="G35" s="88" t="s">
        <v>354</v>
      </c>
      <c r="CZ35" s="66" t="s">
        <v>308</v>
      </c>
      <c r="DH35" s="69" t="s">
        <v>309</v>
      </c>
      <c r="DI35" s="69" t="s">
        <v>310</v>
      </c>
    </row>
    <row r="36" spans="2:113" s="58" customFormat="1" ht="75" hidden="1">
      <c r="B36" s="35"/>
      <c r="C36" s="35"/>
      <c r="D36" s="35"/>
      <c r="E36" s="35"/>
      <c r="F36" s="35"/>
      <c r="G36" s="88" t="s">
        <v>355</v>
      </c>
      <c r="CZ36" s="66" t="s">
        <v>308</v>
      </c>
      <c r="DH36" s="69" t="s">
        <v>309</v>
      </c>
      <c r="DI36" s="69" t="s">
        <v>310</v>
      </c>
    </row>
    <row r="37" spans="2:113" s="58" customFormat="1"/>
    <row r="38" spans="2:113" s="58" customFormat="1"/>
    <row r="39" spans="2:113" s="58" customFormat="1"/>
    <row r="40" spans="2:113" s="58" customFormat="1"/>
    <row r="41" spans="2:113" s="58" customFormat="1"/>
    <row r="42" spans="2:113" s="58" customFormat="1"/>
    <row r="43" spans="2:113" s="58" customFormat="1"/>
    <row r="44" spans="2:113" s="58" customFormat="1"/>
    <row r="45" spans="2:113" s="58" customFormat="1"/>
    <row r="46" spans="2:113" s="58" customFormat="1"/>
    <row r="47" spans="2:113" s="58" customFormat="1"/>
    <row r="48" spans="2:113"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row r="92" s="58" customFormat="1"/>
  </sheetData>
  <sheetProtection sort="0" autoFilter="0"/>
  <mergeCells count="71">
    <mergeCell ref="C3:AE3"/>
    <mergeCell ref="AF3:AL3"/>
    <mergeCell ref="BG3:BZ3"/>
    <mergeCell ref="CA3:CG3"/>
    <mergeCell ref="CJ3:CM3"/>
    <mergeCell ref="B1:AE1"/>
    <mergeCell ref="AH1:AK1"/>
    <mergeCell ref="BF1:BZ1"/>
    <mergeCell ref="CB1:CF1"/>
    <mergeCell ref="CH1:CM1"/>
    <mergeCell ref="D7:AH7"/>
    <mergeCell ref="AI7:AO7"/>
    <mergeCell ref="BJ7:CC7"/>
    <mergeCell ref="CD7:CJ7"/>
    <mergeCell ref="CM7:CP7"/>
    <mergeCell ref="C5:AH5"/>
    <mergeCell ref="AK5:AN5"/>
    <mergeCell ref="BI5:CC5"/>
    <mergeCell ref="CE5:CI5"/>
    <mergeCell ref="CK5:CP5"/>
    <mergeCell ref="B9:B11"/>
    <mergeCell ref="C9:C11"/>
    <mergeCell ref="D9:D11"/>
    <mergeCell ref="E9:E11"/>
    <mergeCell ref="F9:F11"/>
    <mergeCell ref="BR10:BW10"/>
    <mergeCell ref="BX10:CC10"/>
    <mergeCell ref="CJ10:CO10"/>
    <mergeCell ref="C8:AO8"/>
    <mergeCell ref="BI8:CJ8"/>
    <mergeCell ref="CK8:CP8"/>
    <mergeCell ref="G9:G11"/>
    <mergeCell ref="H9:H11"/>
    <mergeCell ref="I9:I11"/>
    <mergeCell ref="J9:K11"/>
    <mergeCell ref="L9:W10"/>
    <mergeCell ref="X9:X11"/>
    <mergeCell ref="Y9:Y11"/>
    <mergeCell ref="CP10:CT10"/>
    <mergeCell ref="J14:K14"/>
    <mergeCell ref="J12:K12"/>
    <mergeCell ref="Z9:Z11"/>
    <mergeCell ref="J13:K13"/>
    <mergeCell ref="DL9:DL11"/>
    <mergeCell ref="AB10:AG10"/>
    <mergeCell ref="AH10:AM10"/>
    <mergeCell ref="AN10:AS10"/>
    <mergeCell ref="AT10:AY10"/>
    <mergeCell ref="DH10:DH11"/>
    <mergeCell ref="DI10:DI11"/>
    <mergeCell ref="DJ10:DJ11"/>
    <mergeCell ref="DK10:DK11"/>
    <mergeCell ref="DA10:DA11"/>
    <mergeCell ref="AZ10:BE10"/>
    <mergeCell ref="BF10:BK10"/>
    <mergeCell ref="DF10:DF11"/>
    <mergeCell ref="DG10:DG11"/>
    <mergeCell ref="CD10:CI10"/>
    <mergeCell ref="AA9:AA11"/>
    <mergeCell ref="AB9:CW9"/>
    <mergeCell ref="CX9:CX11"/>
    <mergeCell ref="CY9:CY11"/>
    <mergeCell ref="CZ9:DK9"/>
    <mergeCell ref="DB10:DB11"/>
    <mergeCell ref="DC10:DC11"/>
    <mergeCell ref="DD10:DD11"/>
    <mergeCell ref="DE10:DE11"/>
    <mergeCell ref="CV10:CV11"/>
    <mergeCell ref="CW10:CW11"/>
    <mergeCell ref="CZ10:CZ11"/>
    <mergeCell ref="BL10:BP10"/>
  </mergeCells>
  <conditionalFormatting sqref="CW12:CX13">
    <cfRule type="cellIs" dxfId="11" priority="1" operator="equal">
      <formula>1</formula>
    </cfRule>
    <cfRule type="colorScale" priority="2">
      <colorScale>
        <cfvo type="num" val="0"/>
        <cfvo type="num" val="0.6"/>
        <cfvo type="num" val="0.99"/>
        <color rgb="FFC00000"/>
        <color rgb="FFFFEB84"/>
        <color rgb="FF1DA275"/>
      </colorScale>
    </cfRule>
  </conditionalFormatting>
  <dataValidations count="13">
    <dataValidation type="list" allowBlank="1" showInputMessage="1" showErrorMessage="1" sqref="G14" xr:uid="{E60B80C3-7B02-4E55-A28C-111C902044EA}">
      <formula1>$G$16:$G$36</formula1>
    </dataValidation>
    <dataValidation type="list" allowBlank="1" showInputMessage="1" showErrorMessage="1" sqref="F14" xr:uid="{24968EB9-75B9-4A91-8AD2-2F72FFA19715}">
      <formula1>$F$16:$F$22</formula1>
    </dataValidation>
    <dataValidation type="list" allowBlank="1" showInputMessage="1" showErrorMessage="1" sqref="E14" xr:uid="{0E634F7B-CA76-41B3-A0EE-3CE95F1266FB}">
      <formula1>$E$16:$E$27</formula1>
    </dataValidation>
    <dataValidation type="list" allowBlank="1" showInputMessage="1" showErrorMessage="1" sqref="D14" xr:uid="{0BA72ED4-3419-452B-8049-ADC9E3D030CD}">
      <formula1>$D$16:$D$19</formula1>
    </dataValidation>
    <dataValidation type="list" allowBlank="1" showInputMessage="1" showErrorMessage="1" sqref="C14" xr:uid="{89A636F2-2F3A-4B7B-9907-6089DD6F80A7}">
      <formula1>$C$16:$C$18</formula1>
    </dataValidation>
    <dataValidation type="list" allowBlank="1" showInputMessage="1" showErrorMessage="1" sqref="B14" xr:uid="{6A1A6476-068D-472F-9B5A-2EE7391778BC}">
      <formula1>$B$16:$B$19</formula1>
    </dataValidation>
    <dataValidation type="whole" showInputMessage="1" showErrorMessage="1" error="SUPERA LA META PROGRAMADA" sqref="BH12 CR12:CR13 CL12:CL13 CF12:CF13 BZ12:BZ13 BT12:BT13 BN12:BN13 BB12:BB13 AV12:AV13 AP12:AP13 AJ12:AJ13 AD12:AD13" xr:uid="{4B9F87EF-F56E-440F-94CA-202FEBCC8A9D}">
      <formula1>0</formula1>
      <formula2>#REF!-AB12</formula2>
    </dataValidation>
    <dataValidation type="list" allowBlank="1" showInputMessage="1" showErrorMessage="1" sqref="G12:G13" xr:uid="{5F4896DC-942B-4CAB-88F9-92E50D6C87F1}">
      <formula1>$G$13:$G$29</formula1>
    </dataValidation>
    <dataValidation type="list" allowBlank="1" showInputMessage="1" showErrorMessage="1" sqref="F12:F13" xr:uid="{6E31DA75-A170-4318-9038-58BC1737A20E}">
      <formula1>$F$13:$F$15</formula1>
    </dataValidation>
    <dataValidation type="list" allowBlank="1" showInputMessage="1" showErrorMessage="1" sqref="E12:E13" xr:uid="{C2C1E35D-B828-4A61-B786-5BA443380DEA}">
      <formula1>$E$13:$E$20</formula1>
    </dataValidation>
    <dataValidation type="list" allowBlank="1" showInputMessage="1" showErrorMessage="1" sqref="D12:D13" xr:uid="{58E42E1C-BBB8-4136-96D3-C7E4FB7671CE}">
      <formula1>$D$13:$D$13</formula1>
    </dataValidation>
    <dataValidation type="list" allowBlank="1" showInputMessage="1" showErrorMessage="1" sqref="C12:C13" xr:uid="{9E0C705C-FFAA-4FCE-AF5E-EF96324EC84A}">
      <formula1>$C$13:$C$13</formula1>
    </dataValidation>
    <dataValidation type="list" allowBlank="1" showInputMessage="1" showErrorMessage="1" sqref="B12:B13" xr:uid="{2AEDD37C-FA74-46A5-B5ED-867C5B765372}">
      <formula1>$B$13:$B$13</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09072-9EBE-465E-B32C-345365C712FC}">
  <sheetPr>
    <tabColor rgb="FF92D050"/>
  </sheetPr>
  <dimension ref="A1:DL91"/>
  <sheetViews>
    <sheetView topLeftCell="C5" zoomScale="70" zoomScaleNormal="70" zoomScaleSheetLayoutView="55" zoomScalePageLayoutView="60" workbookViewId="0">
      <pane ySplit="7" topLeftCell="A12" activePane="bottomLeft" state="frozen"/>
      <selection pane="bottomLeft" activeCell="M12" sqref="M12"/>
      <selection activeCell="C6" sqref="C6"/>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572</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210"/>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82.45" customHeight="1">
      <c r="A12" s="61"/>
      <c r="B12" s="145" t="s">
        <v>322</v>
      </c>
      <c r="C12" s="213" t="s">
        <v>278</v>
      </c>
      <c r="D12" s="213" t="s">
        <v>279</v>
      </c>
      <c r="E12" s="213" t="s">
        <v>280</v>
      </c>
      <c r="F12" s="213" t="s">
        <v>281</v>
      </c>
      <c r="G12" s="213" t="s">
        <v>282</v>
      </c>
      <c r="H12" s="237" t="s">
        <v>573</v>
      </c>
      <c r="I12" s="209"/>
      <c r="J12" s="478" t="s">
        <v>574</v>
      </c>
      <c r="K12" s="478"/>
      <c r="L12" s="127">
        <v>1</v>
      </c>
      <c r="M12" s="127">
        <v>1</v>
      </c>
      <c r="N12" s="127">
        <v>1</v>
      </c>
      <c r="O12" s="127">
        <v>1</v>
      </c>
      <c r="P12" s="127">
        <v>1</v>
      </c>
      <c r="Q12" s="127">
        <v>1</v>
      </c>
      <c r="R12" s="127">
        <v>1</v>
      </c>
      <c r="S12" s="127">
        <v>1</v>
      </c>
      <c r="T12" s="127">
        <v>1</v>
      </c>
      <c r="U12" s="127">
        <v>1</v>
      </c>
      <c r="V12" s="127">
        <v>1</v>
      </c>
      <c r="W12" s="127">
        <v>1</v>
      </c>
      <c r="X12" s="127" t="s">
        <v>575</v>
      </c>
      <c r="Y12" s="64" t="s">
        <v>576</v>
      </c>
      <c r="Z12" s="64" t="s">
        <v>577</v>
      </c>
      <c r="AA12" s="67">
        <v>1</v>
      </c>
      <c r="AB12" s="132">
        <f>+L12</f>
        <v>1</v>
      </c>
      <c r="AC12" s="143">
        <f>IFERROR(AB12/SUM($L12:$W12)*100,0)</f>
        <v>8.3333333333333321</v>
      </c>
      <c r="AD12" s="143"/>
      <c r="AE12" s="143">
        <f>IFERROR(AD12/SUM($L12:$W12)*100,0)</f>
        <v>0</v>
      </c>
      <c r="AF12" s="141"/>
      <c r="AG12" s="301"/>
      <c r="AH12" s="231">
        <f t="shared" ref="AH12" si="0">+M12</f>
        <v>1</v>
      </c>
      <c r="AI12" s="143">
        <f>IFERROR(AH12/SUM($L12:$W12)*100,0)</f>
        <v>8.3333333333333321</v>
      </c>
      <c r="AJ12" s="143"/>
      <c r="AK12" s="143">
        <f>IFERROR(AJ12/SUM($L12:$W12)*100,0)</f>
        <v>0</v>
      </c>
      <c r="AL12" s="141"/>
      <c r="AM12" s="301"/>
      <c r="AN12" s="231">
        <f t="shared" ref="AN12" si="1">+N12</f>
        <v>1</v>
      </c>
      <c r="AO12" s="143">
        <f>IFERROR(AN12/SUM($L12:$W12)*100,0)</f>
        <v>8.3333333333333321</v>
      </c>
      <c r="AP12" s="143"/>
      <c r="AQ12" s="143">
        <f>IFERROR(AP12/SUM($L12:$W12)*100,0)</f>
        <v>0</v>
      </c>
      <c r="AR12" s="141"/>
      <c r="AS12" s="301"/>
      <c r="AT12" s="141">
        <f>+O12</f>
        <v>1</v>
      </c>
      <c r="AU12" s="143">
        <f>IFERROR(AT12/SUM($L12:$W12)*100,0)</f>
        <v>8.3333333333333321</v>
      </c>
      <c r="AV12" s="143"/>
      <c r="AW12" s="143">
        <f>IFERROR(AV12/SUM($L12:$W12)*100,0)</f>
        <v>0</v>
      </c>
      <c r="AX12" s="141"/>
      <c r="AY12" s="301"/>
      <c r="AZ12" s="302">
        <f t="shared" ref="AZ12" si="2">+P12</f>
        <v>1</v>
      </c>
      <c r="BA12" s="143">
        <f>IFERROR(AZ12/SUM($L12:$W12)*100,0)</f>
        <v>8.3333333333333321</v>
      </c>
      <c r="BB12" s="303"/>
      <c r="BC12" s="143">
        <f>IFERROR(BB12/SUM($L12:$W12)*100,0)</f>
        <v>0</v>
      </c>
      <c r="BD12" s="304"/>
      <c r="BE12" s="305"/>
      <c r="BF12" s="302">
        <f t="shared" ref="BF12" si="3">+Q12</f>
        <v>1</v>
      </c>
      <c r="BG12" s="143">
        <f>IFERROR(BF12/SUM($L12:$W12)*100,0)</f>
        <v>8.3333333333333321</v>
      </c>
      <c r="BH12" s="143"/>
      <c r="BI12" s="143">
        <f>IFERROR(BH12/SUM($L12:$W12)*100,0)</f>
        <v>0</v>
      </c>
      <c r="BJ12" s="304"/>
      <c r="BK12" s="301"/>
      <c r="BL12" s="302">
        <f t="shared" ref="BL12" si="4">+R12</f>
        <v>1</v>
      </c>
      <c r="BM12" s="143">
        <f>IFERROR(BL12/SUM($L12:$W12)*100,0)</f>
        <v>8.3333333333333321</v>
      </c>
      <c r="BN12" s="143"/>
      <c r="BO12" s="143">
        <f>IFERROR(BN12/SUM($L12:$W12)*100,0)</f>
        <v>0</v>
      </c>
      <c r="BP12" s="301"/>
      <c r="BQ12" s="301"/>
      <c r="BR12" s="301">
        <f t="shared" ref="BR12" si="5">+S12</f>
        <v>1</v>
      </c>
      <c r="BS12" s="143">
        <f>IFERROR(BR12/SUM($L12:$W12)*100,0)</f>
        <v>8.3333333333333321</v>
      </c>
      <c r="BT12" s="143"/>
      <c r="BU12" s="143">
        <f>IFERROR(BT12/SUM($L12:$W12)*100,0)</f>
        <v>0</v>
      </c>
      <c r="BV12" s="305"/>
      <c r="BW12" s="305"/>
      <c r="BX12" s="301">
        <f t="shared" ref="BX12" si="6">+T12</f>
        <v>1</v>
      </c>
      <c r="BY12" s="143">
        <f>IFERROR(BX12/SUM($L12:$W12)*100,0)</f>
        <v>8.3333333333333321</v>
      </c>
      <c r="BZ12" s="143"/>
      <c r="CA12" s="143">
        <f>IFERROR(BZ12/SUM($L12:$W12)*100,0)</f>
        <v>0</v>
      </c>
      <c r="CB12" s="301"/>
      <c r="CC12" s="301"/>
      <c r="CD12" s="301">
        <f t="shared" ref="CD12" si="7">+U12</f>
        <v>1</v>
      </c>
      <c r="CE12" s="143">
        <f>IFERROR(CD12/SUM($L12:$W12)*100,0)</f>
        <v>8.3333333333333321</v>
      </c>
      <c r="CF12" s="143"/>
      <c r="CG12" s="143">
        <f>IFERROR(CF12/SUM($L12:$W12)*100,0)</f>
        <v>0</v>
      </c>
      <c r="CH12" s="301"/>
      <c r="CI12" s="301"/>
      <c r="CJ12" s="301">
        <f t="shared" ref="CJ12" si="8">+V12</f>
        <v>1</v>
      </c>
      <c r="CK12" s="143">
        <f>IFERROR(CJ12/SUM($L12:$W12)*100,0)</f>
        <v>8.3333333333333321</v>
      </c>
      <c r="CL12" s="143"/>
      <c r="CM12" s="143">
        <f>IFERROR(CL12/SUM($L12:$W12)*100,0)</f>
        <v>0</v>
      </c>
      <c r="CN12" s="301"/>
      <c r="CO12" s="301"/>
      <c r="CP12" s="301">
        <f t="shared" ref="CP12" si="9">+W12</f>
        <v>1</v>
      </c>
      <c r="CQ12" s="143">
        <f>IFERROR(CP12/SUM($L12:$W12)*100,0)</f>
        <v>8.3333333333333321</v>
      </c>
      <c r="CR12" s="143"/>
      <c r="CS12" s="143">
        <f>IFERROR(CR12/SUM($L12:$W12)*100,0)</f>
        <v>0</v>
      </c>
      <c r="CT12" s="301"/>
      <c r="CU12" s="301"/>
      <c r="CV12" s="63">
        <f t="shared" ref="CV12"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s="58" customFormat="1" ht="15.6">
      <c r="B13" s="130"/>
      <c r="C13" s="131"/>
      <c r="D13" s="131"/>
      <c r="E13" s="131"/>
      <c r="F13" s="131"/>
      <c r="G13" s="131"/>
      <c r="J13" s="443" t="s">
        <v>300</v>
      </c>
      <c r="K13" s="444"/>
      <c r="L13" s="153">
        <f t="shared" ref="L13:W13" si="11">SUM(L12:L12)</f>
        <v>1</v>
      </c>
      <c r="M13" s="153">
        <f t="shared" si="11"/>
        <v>1</v>
      </c>
      <c r="N13" s="153">
        <f t="shared" si="11"/>
        <v>1</v>
      </c>
      <c r="O13" s="153">
        <f t="shared" si="11"/>
        <v>1</v>
      </c>
      <c r="P13" s="153">
        <f t="shared" si="11"/>
        <v>1</v>
      </c>
      <c r="Q13" s="153">
        <f t="shared" si="11"/>
        <v>1</v>
      </c>
      <c r="R13" s="153">
        <f t="shared" si="11"/>
        <v>1</v>
      </c>
      <c r="S13" s="153">
        <f t="shared" si="11"/>
        <v>1</v>
      </c>
      <c r="T13" s="153">
        <f t="shared" si="11"/>
        <v>1</v>
      </c>
      <c r="U13" s="153">
        <f t="shared" si="11"/>
        <v>1</v>
      </c>
      <c r="V13" s="153">
        <f t="shared" si="11"/>
        <v>1</v>
      </c>
      <c r="W13" s="153">
        <f t="shared" si="11"/>
        <v>1</v>
      </c>
      <c r="AA13" s="137" t="s">
        <v>301</v>
      </c>
      <c r="AB13" s="137">
        <f>SUM(AB12:AB12)</f>
        <v>1</v>
      </c>
      <c r="AC13" s="138">
        <f>IFERROR(AB13/SUM($L13:$W13),0)</f>
        <v>8.3333333333333329E-2</v>
      </c>
      <c r="AD13" s="137">
        <f>SUM(AD12:AD12)</f>
        <v>0</v>
      </c>
      <c r="AE13" s="139">
        <f>IFERROR(AD13/SUM($L13:$W13),0)</f>
        <v>0</v>
      </c>
      <c r="AF13" s="135"/>
      <c r="AG13" s="135"/>
      <c r="AH13" s="137">
        <f>SUM(AH12:AH12)</f>
        <v>1</v>
      </c>
      <c r="AI13" s="138">
        <f>IFERROR(AH13/SUM($L13:$W13),0)</f>
        <v>8.3333333333333329E-2</v>
      </c>
      <c r="AJ13" s="137">
        <f>SUM(AJ12:AJ12)</f>
        <v>0</v>
      </c>
      <c r="AK13" s="139">
        <f>IFERROR(AJ13/SUM($L13:$W13),0)</f>
        <v>0</v>
      </c>
      <c r="AL13" s="135"/>
      <c r="AM13" s="135"/>
      <c r="AN13" s="137">
        <f>SUM(AN12:AN12)</f>
        <v>1</v>
      </c>
      <c r="AO13" s="138">
        <f>IFERROR(AN13/SUM($L13:$W13),0)</f>
        <v>8.3333333333333329E-2</v>
      </c>
      <c r="AP13" s="137">
        <f>SUM(AP12:AP12)</f>
        <v>0</v>
      </c>
      <c r="AQ13" s="139">
        <f>IFERROR(AP13/SUM($L13:$W13),0)</f>
        <v>0</v>
      </c>
      <c r="AR13" s="135"/>
      <c r="AS13" s="135"/>
      <c r="AT13" s="137">
        <f>SUM(AT12:AT12)</f>
        <v>1</v>
      </c>
      <c r="AU13" s="138">
        <f>IFERROR(AT13/SUM($L13:$W13),0)</f>
        <v>8.3333333333333329E-2</v>
      </c>
      <c r="AV13" s="137">
        <f>SUM(AV12:AV12)</f>
        <v>0</v>
      </c>
      <c r="AW13" s="139">
        <f>IFERROR(AV13/SUM($L13:$W13),0)</f>
        <v>0</v>
      </c>
      <c r="AX13" s="135"/>
      <c r="AY13" s="135"/>
      <c r="AZ13" s="137">
        <f>SUM(AZ12:AZ12)</f>
        <v>1</v>
      </c>
      <c r="BA13" s="138">
        <f>IFERROR(AZ13/SUM($L13:$W13),0)</f>
        <v>8.3333333333333329E-2</v>
      </c>
      <c r="BB13" s="137">
        <f>SUM(BB12:BB12)</f>
        <v>0</v>
      </c>
      <c r="BC13" s="139">
        <f>IFERROR(BB13/SUM($L13:$W13),0)</f>
        <v>0</v>
      </c>
      <c r="BD13" s="135"/>
      <c r="BE13" s="135"/>
      <c r="BF13" s="137">
        <f>SUM(BF12:BF12)</f>
        <v>1</v>
      </c>
      <c r="BG13" s="138">
        <f>IFERROR(BF13/SUM($L13:$W13),0)</f>
        <v>8.3333333333333329E-2</v>
      </c>
      <c r="BH13" s="137">
        <f>SUM(BH12:BH12)</f>
        <v>0</v>
      </c>
      <c r="BI13" s="139">
        <f>IFERROR(BH13/SUM($L13:$W13),0)</f>
        <v>0</v>
      </c>
      <c r="BJ13" s="135"/>
      <c r="BK13" s="135"/>
      <c r="BL13" s="137">
        <f>SUM(BL12:BL12)</f>
        <v>1</v>
      </c>
      <c r="BM13" s="138">
        <f>IFERROR(BL13/SUM($L13:$W13),0)</f>
        <v>8.3333333333333329E-2</v>
      </c>
      <c r="BN13" s="137">
        <f>SUM(BN12:BN12)</f>
        <v>0</v>
      </c>
      <c r="BO13" s="139">
        <f>IFERROR(BN13/SUM($L13:$W13),0)</f>
        <v>0</v>
      </c>
      <c r="BP13" s="135"/>
      <c r="BQ13" s="135"/>
      <c r="BR13" s="137">
        <f>SUM(BR12:BR12)</f>
        <v>1</v>
      </c>
      <c r="BS13" s="138">
        <f>IFERROR(BR13/SUM($L13:$W13),0)</f>
        <v>8.3333333333333329E-2</v>
      </c>
      <c r="BT13" s="137">
        <f>SUM(BT12:BT12)</f>
        <v>0</v>
      </c>
      <c r="BU13" s="139">
        <f>IFERROR(BT13/SUM($L13:$W13),0)</f>
        <v>0</v>
      </c>
      <c r="BV13" s="135"/>
      <c r="BW13" s="135"/>
      <c r="BX13" s="137">
        <f>SUM(BX12:BX12)</f>
        <v>1</v>
      </c>
      <c r="BY13" s="138">
        <f>IFERROR(BX13/SUM($L13:$W13),0)</f>
        <v>8.3333333333333329E-2</v>
      </c>
      <c r="BZ13" s="137">
        <f>SUM(BZ12:BZ12)</f>
        <v>0</v>
      </c>
      <c r="CA13" s="139">
        <f>IFERROR(BZ13/SUM($L13:$W13),0)</f>
        <v>0</v>
      </c>
      <c r="CB13" s="135"/>
      <c r="CC13" s="135"/>
      <c r="CD13" s="137">
        <f>SUM(CD12:CD12)</f>
        <v>1</v>
      </c>
      <c r="CE13" s="138">
        <f>IFERROR(CD13/SUM($L13:$W13),0)</f>
        <v>8.3333333333333329E-2</v>
      </c>
      <c r="CF13" s="137">
        <f>SUM(CF12:CF12)</f>
        <v>0</v>
      </c>
      <c r="CG13" s="139">
        <f>IFERROR(CF13/SUM($L13:$W13),0)</f>
        <v>0</v>
      </c>
      <c r="CH13" s="135"/>
      <c r="CI13" s="135"/>
      <c r="CJ13" s="137">
        <f>SUM(CJ12:CJ12)</f>
        <v>1</v>
      </c>
      <c r="CK13" s="138">
        <f>IFERROR(CJ13/SUM($L13:$W13),0)</f>
        <v>8.3333333333333329E-2</v>
      </c>
      <c r="CL13" s="137">
        <f>SUM(CL12:CL12)</f>
        <v>0</v>
      </c>
      <c r="CM13" s="139">
        <f>IFERROR(CL13/SUM($L13:$W13),0)</f>
        <v>0</v>
      </c>
      <c r="CN13" s="135"/>
      <c r="CO13" s="135"/>
      <c r="CP13" s="137">
        <f>SUM(CP12:CP12)</f>
        <v>1</v>
      </c>
      <c r="CQ13" s="138">
        <f>IFERROR(CP13/SUM($L13:$W13),0)</f>
        <v>8.3333333333333329E-2</v>
      </c>
      <c r="CR13" s="137">
        <f>SUM(CR12:CR12)</f>
        <v>0</v>
      </c>
      <c r="CS13" s="139">
        <f>IFERROR(CR13/SUM($L13:$W13),0)</f>
        <v>0</v>
      </c>
      <c r="CT13" s="135"/>
      <c r="CU13" s="135"/>
      <c r="CV13" s="135"/>
      <c r="CW13" s="140">
        <f>SUM(CS13,CM13,CG13,CA13,BU13,BO13,BI13:BI13,BC13,AW13,AQ13,AK13,AE13)</f>
        <v>0</v>
      </c>
      <c r="CZ13" s="166"/>
      <c r="DE13" s="129"/>
      <c r="DH13" s="69"/>
      <c r="DI13" s="69"/>
    </row>
    <row r="14" spans="1:116" s="58" customFormat="1" ht="75" hidden="1">
      <c r="B14" s="35" t="s">
        <v>302</v>
      </c>
      <c r="C14" s="65" t="s">
        <v>303</v>
      </c>
      <c r="D14" s="35" t="s">
        <v>304</v>
      </c>
      <c r="E14" s="35" t="s">
        <v>305</v>
      </c>
      <c r="F14" s="35" t="s">
        <v>306</v>
      </c>
      <c r="G14" s="35" t="s">
        <v>307</v>
      </c>
      <c r="CZ14" s="66" t="s">
        <v>308</v>
      </c>
      <c r="DH14" s="69" t="s">
        <v>309</v>
      </c>
      <c r="DI14" s="69" t="s">
        <v>310</v>
      </c>
    </row>
    <row r="15" spans="1:116" s="58" customFormat="1" ht="129.6" hidden="1">
      <c r="B15" s="146" t="s">
        <v>311</v>
      </c>
      <c r="C15" s="150" t="s">
        <v>312</v>
      </c>
      <c r="D15" s="148" t="s">
        <v>313</v>
      </c>
      <c r="E15" s="78" t="s">
        <v>314</v>
      </c>
      <c r="F15" s="79" t="s">
        <v>315</v>
      </c>
      <c r="G15" s="86" t="s">
        <v>316</v>
      </c>
      <c r="CZ15" s="66" t="s">
        <v>308</v>
      </c>
      <c r="DH15" s="69" t="s">
        <v>309</v>
      </c>
      <c r="DI15" s="69" t="s">
        <v>310</v>
      </c>
    </row>
    <row r="16" spans="1:116" s="58" customFormat="1" ht="386.45" hidden="1">
      <c r="B16" s="146" t="s">
        <v>277</v>
      </c>
      <c r="C16" s="151" t="s">
        <v>317</v>
      </c>
      <c r="D16" s="149" t="s">
        <v>318</v>
      </c>
      <c r="E16" s="79" t="s">
        <v>319</v>
      </c>
      <c r="F16" s="82" t="s">
        <v>320</v>
      </c>
      <c r="G16" s="87" t="s">
        <v>321</v>
      </c>
      <c r="CZ16" s="66" t="s">
        <v>308</v>
      </c>
      <c r="DH16" s="69" t="s">
        <v>309</v>
      </c>
      <c r="DI16" s="69" t="s">
        <v>310</v>
      </c>
    </row>
    <row r="17" spans="2:113" s="58" customFormat="1" ht="230.45" hidden="1">
      <c r="B17" s="147" t="s">
        <v>322</v>
      </c>
      <c r="C17" s="150" t="s">
        <v>278</v>
      </c>
      <c r="D17" s="148" t="s">
        <v>323</v>
      </c>
      <c r="E17" s="80" t="s">
        <v>324</v>
      </c>
      <c r="F17" s="82" t="s">
        <v>325</v>
      </c>
      <c r="G17" s="87" t="s">
        <v>326</v>
      </c>
      <c r="CZ17" s="66" t="s">
        <v>308</v>
      </c>
      <c r="DH17" s="69" t="s">
        <v>309</v>
      </c>
      <c r="DI17" s="69" t="s">
        <v>310</v>
      </c>
    </row>
    <row r="18" spans="2:113" s="58" customFormat="1" ht="345" hidden="1">
      <c r="B18" s="74" t="s">
        <v>327</v>
      </c>
      <c r="C18" s="35"/>
      <c r="D18" s="77" t="s">
        <v>279</v>
      </c>
      <c r="E18" s="81" t="s">
        <v>328</v>
      </c>
      <c r="F18" s="82" t="s">
        <v>329</v>
      </c>
      <c r="G18" s="87" t="s">
        <v>330</v>
      </c>
      <c r="CZ18" s="66" t="s">
        <v>308</v>
      </c>
      <c r="DH18" s="69" t="s">
        <v>309</v>
      </c>
      <c r="DI18" s="69" t="s">
        <v>310</v>
      </c>
    </row>
    <row r="19" spans="2:113" s="58" customFormat="1" ht="129.6" hidden="1">
      <c r="B19" s="36"/>
      <c r="C19" s="35"/>
      <c r="D19" s="35"/>
      <c r="E19" s="95" t="s">
        <v>331</v>
      </c>
      <c r="F19" s="78" t="s">
        <v>281</v>
      </c>
      <c r="G19" s="87" t="s">
        <v>332</v>
      </c>
      <c r="CZ19" s="66" t="s">
        <v>308</v>
      </c>
      <c r="DH19" s="69" t="s">
        <v>309</v>
      </c>
      <c r="DI19" s="69" t="s">
        <v>310</v>
      </c>
    </row>
    <row r="20" spans="2:113" s="58" customFormat="1" ht="124.15" hidden="1">
      <c r="B20" s="35"/>
      <c r="C20" s="35"/>
      <c r="D20" s="35"/>
      <c r="E20" s="83" t="s">
        <v>333</v>
      </c>
      <c r="F20" s="78" t="s">
        <v>334</v>
      </c>
      <c r="G20" s="87" t="s">
        <v>335</v>
      </c>
      <c r="CZ20" s="66" t="s">
        <v>308</v>
      </c>
      <c r="DH20" s="69" t="s">
        <v>309</v>
      </c>
      <c r="DI20" s="69" t="s">
        <v>310</v>
      </c>
    </row>
    <row r="21" spans="2:113" s="58" customFormat="1" ht="129.6" hidden="1">
      <c r="B21" s="35"/>
      <c r="C21" s="35"/>
      <c r="D21" s="35"/>
      <c r="E21" s="85" t="s">
        <v>336</v>
      </c>
      <c r="F21" s="78" t="s">
        <v>337</v>
      </c>
      <c r="G21" s="87" t="s">
        <v>338</v>
      </c>
      <c r="CZ21" s="66" t="s">
        <v>308</v>
      </c>
      <c r="DH21" s="69" t="s">
        <v>309</v>
      </c>
      <c r="DI21" s="69" t="s">
        <v>310</v>
      </c>
    </row>
    <row r="22" spans="2:113" s="58" customFormat="1" ht="172.9" hidden="1">
      <c r="B22" s="35"/>
      <c r="C22" s="35"/>
      <c r="D22" s="35"/>
      <c r="E22" s="81" t="s">
        <v>339</v>
      </c>
      <c r="F22" s="35"/>
      <c r="G22" s="87" t="s">
        <v>340</v>
      </c>
      <c r="CZ22" s="66" t="s">
        <v>308</v>
      </c>
      <c r="DH22" s="69" t="s">
        <v>309</v>
      </c>
      <c r="DI22" s="69" t="s">
        <v>310</v>
      </c>
    </row>
    <row r="23" spans="2:113" s="58" customFormat="1" ht="158.44999999999999" hidden="1">
      <c r="B23" s="35"/>
      <c r="C23" s="35"/>
      <c r="D23" s="35"/>
      <c r="E23" s="78" t="s">
        <v>341</v>
      </c>
      <c r="F23" s="35"/>
      <c r="G23" s="87" t="s">
        <v>342</v>
      </c>
      <c r="CZ23" s="66" t="s">
        <v>308</v>
      </c>
      <c r="DH23" s="69" t="s">
        <v>309</v>
      </c>
      <c r="DI23" s="69" t="s">
        <v>310</v>
      </c>
    </row>
    <row r="24" spans="2:113" s="58" customFormat="1" ht="86.45" hidden="1">
      <c r="B24" s="35"/>
      <c r="C24" s="35"/>
      <c r="D24" s="35"/>
      <c r="E24" s="78" t="s">
        <v>343</v>
      </c>
      <c r="F24" s="35"/>
      <c r="G24" s="87" t="s">
        <v>344</v>
      </c>
      <c r="CZ24" s="66" t="s">
        <v>308</v>
      </c>
      <c r="DH24" s="69" t="s">
        <v>309</v>
      </c>
      <c r="DI24" s="69" t="s">
        <v>310</v>
      </c>
    </row>
    <row r="25" spans="2:113" s="58" customFormat="1" ht="216" hidden="1">
      <c r="B25" s="35"/>
      <c r="C25" s="35"/>
      <c r="D25" s="35"/>
      <c r="E25" s="84" t="s">
        <v>280</v>
      </c>
      <c r="F25" s="35"/>
      <c r="G25" s="87" t="s">
        <v>345</v>
      </c>
      <c r="CZ25" s="66" t="s">
        <v>308</v>
      </c>
      <c r="DH25" s="69" t="s">
        <v>309</v>
      </c>
      <c r="DI25" s="69" t="s">
        <v>310</v>
      </c>
    </row>
    <row r="26" spans="2:113" s="58" customFormat="1" ht="86.45" hidden="1">
      <c r="B26" s="35"/>
      <c r="C26" s="35"/>
      <c r="D26" s="35"/>
      <c r="E26" s="80" t="s">
        <v>346</v>
      </c>
      <c r="F26" s="35"/>
      <c r="G26" s="88" t="s">
        <v>347</v>
      </c>
      <c r="CZ26" s="66" t="s">
        <v>308</v>
      </c>
      <c r="DH26" s="69" t="s">
        <v>309</v>
      </c>
      <c r="DI26" s="69" t="s">
        <v>310</v>
      </c>
    </row>
    <row r="27" spans="2:113" s="58" customFormat="1" ht="86.45" hidden="1">
      <c r="B27" s="35"/>
      <c r="C27" s="35"/>
      <c r="D27" s="35"/>
      <c r="E27" s="35"/>
      <c r="F27" s="35"/>
      <c r="G27" s="88" t="s">
        <v>282</v>
      </c>
      <c r="CZ27" s="66" t="s">
        <v>308</v>
      </c>
      <c r="DH27" s="69" t="s">
        <v>309</v>
      </c>
      <c r="DI27" s="69" t="s">
        <v>310</v>
      </c>
    </row>
    <row r="28" spans="2:113" s="58" customFormat="1" ht="86.45" hidden="1">
      <c r="B28" s="35"/>
      <c r="C28" s="35"/>
      <c r="D28" s="35"/>
      <c r="E28" s="35"/>
      <c r="F28" s="35"/>
      <c r="G28" s="88" t="s">
        <v>348</v>
      </c>
      <c r="CZ28" s="66" t="s">
        <v>308</v>
      </c>
      <c r="DH28" s="69" t="s">
        <v>309</v>
      </c>
      <c r="DI28" s="69" t="s">
        <v>310</v>
      </c>
    </row>
    <row r="29" spans="2:113" s="58" customFormat="1" ht="100.9" hidden="1">
      <c r="B29" s="35"/>
      <c r="C29" s="35"/>
      <c r="D29" s="35"/>
      <c r="E29" s="35"/>
      <c r="F29" s="35"/>
      <c r="G29" s="88" t="s">
        <v>349</v>
      </c>
      <c r="CZ29" s="66" t="s">
        <v>308</v>
      </c>
      <c r="DH29" s="69" t="s">
        <v>309</v>
      </c>
      <c r="DI29" s="69" t="s">
        <v>310</v>
      </c>
    </row>
    <row r="30" spans="2:113" s="58" customFormat="1" ht="100.9" hidden="1">
      <c r="B30" s="35"/>
      <c r="C30" s="35"/>
      <c r="D30" s="35"/>
      <c r="E30" s="35"/>
      <c r="F30" s="35"/>
      <c r="G30" s="88" t="s">
        <v>350</v>
      </c>
      <c r="CZ30" s="66" t="s">
        <v>308</v>
      </c>
      <c r="DH30" s="69" t="s">
        <v>309</v>
      </c>
      <c r="DI30" s="69" t="s">
        <v>310</v>
      </c>
    </row>
    <row r="31" spans="2:113" s="58" customFormat="1" ht="75" hidden="1">
      <c r="B31" s="35"/>
      <c r="C31" s="35"/>
      <c r="D31" s="35"/>
      <c r="E31" s="35"/>
      <c r="F31" s="35"/>
      <c r="G31" s="88" t="s">
        <v>351</v>
      </c>
      <c r="CZ31" s="66" t="s">
        <v>308</v>
      </c>
      <c r="DH31" s="69" t="s">
        <v>309</v>
      </c>
      <c r="DI31" s="69" t="s">
        <v>310</v>
      </c>
    </row>
    <row r="32" spans="2:113" s="58" customFormat="1" ht="86.45" hidden="1">
      <c r="B32" s="35"/>
      <c r="C32" s="35"/>
      <c r="D32" s="35"/>
      <c r="E32" s="35"/>
      <c r="F32" s="35"/>
      <c r="G32" s="88" t="s">
        <v>352</v>
      </c>
      <c r="CZ32" s="66" t="s">
        <v>308</v>
      </c>
      <c r="DH32" s="69" t="s">
        <v>309</v>
      </c>
      <c r="DI32" s="69" t="s">
        <v>310</v>
      </c>
    </row>
    <row r="33" spans="2:113" s="58" customFormat="1" ht="100.9" hidden="1">
      <c r="B33" s="35"/>
      <c r="C33" s="35"/>
      <c r="D33" s="35"/>
      <c r="E33" s="35"/>
      <c r="F33" s="35"/>
      <c r="G33" s="88" t="s">
        <v>353</v>
      </c>
      <c r="CZ33" s="66" t="s">
        <v>308</v>
      </c>
      <c r="DH33" s="69" t="s">
        <v>309</v>
      </c>
      <c r="DI33" s="69" t="s">
        <v>310</v>
      </c>
    </row>
    <row r="34" spans="2:113" s="58" customFormat="1" ht="75" hidden="1">
      <c r="B34" s="35"/>
      <c r="C34" s="35"/>
      <c r="D34" s="35"/>
      <c r="E34" s="35"/>
      <c r="F34" s="35"/>
      <c r="G34" s="88" t="s">
        <v>354</v>
      </c>
      <c r="CZ34" s="66" t="s">
        <v>308</v>
      </c>
      <c r="DH34" s="69" t="s">
        <v>309</v>
      </c>
      <c r="DI34" s="69" t="s">
        <v>310</v>
      </c>
    </row>
    <row r="35" spans="2:113" s="58" customFormat="1" ht="75" hidden="1">
      <c r="B35" s="35"/>
      <c r="C35" s="35"/>
      <c r="D35" s="35"/>
      <c r="E35" s="35"/>
      <c r="F35" s="35"/>
      <c r="G35" s="88" t="s">
        <v>355</v>
      </c>
      <c r="CZ35" s="66" t="s">
        <v>308</v>
      </c>
      <c r="DH35" s="69" t="s">
        <v>309</v>
      </c>
      <c r="DI35" s="69" t="s">
        <v>310</v>
      </c>
    </row>
    <row r="36" spans="2:113" s="58" customFormat="1"/>
    <row r="37" spans="2:113" s="58" customFormat="1"/>
    <row r="38" spans="2:113" s="58" customFormat="1"/>
    <row r="39" spans="2:113" s="58" customFormat="1"/>
    <row r="40" spans="2:113" s="58" customFormat="1"/>
    <row r="41" spans="2:113" s="58" customFormat="1"/>
    <row r="42" spans="2:113" s="58" customFormat="1"/>
    <row r="43" spans="2:113" s="58" customFormat="1"/>
    <row r="44" spans="2:113" s="58" customFormat="1"/>
    <row r="45" spans="2:113" s="58" customFormat="1"/>
    <row r="46" spans="2:113" s="58" customFormat="1"/>
    <row r="47" spans="2:113" s="58" customFormat="1"/>
    <row r="48" spans="2:113"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sheetData>
  <sheetProtection sort="0" autoFilter="0"/>
  <mergeCells count="70">
    <mergeCell ref="C3:AE3"/>
    <mergeCell ref="AF3:AL3"/>
    <mergeCell ref="BG3:BZ3"/>
    <mergeCell ref="CA3:CG3"/>
    <mergeCell ref="CJ3:CM3"/>
    <mergeCell ref="B1:AE1"/>
    <mergeCell ref="AH1:AK1"/>
    <mergeCell ref="BF1:BZ1"/>
    <mergeCell ref="CB1:CF1"/>
    <mergeCell ref="CH1:CM1"/>
    <mergeCell ref="D7:AH7"/>
    <mergeCell ref="AI7:AO7"/>
    <mergeCell ref="BJ7:CC7"/>
    <mergeCell ref="CD7:CJ7"/>
    <mergeCell ref="CM7:CP7"/>
    <mergeCell ref="C5:AH5"/>
    <mergeCell ref="AK5:AN5"/>
    <mergeCell ref="BI5:CC5"/>
    <mergeCell ref="CE5:CI5"/>
    <mergeCell ref="CK5:CP5"/>
    <mergeCell ref="B9:B11"/>
    <mergeCell ref="C9:C11"/>
    <mergeCell ref="D9:D11"/>
    <mergeCell ref="E9:E11"/>
    <mergeCell ref="F9:F11"/>
    <mergeCell ref="BX10:CC10"/>
    <mergeCell ref="CP10:CT10"/>
    <mergeCell ref="CV10:CV11"/>
    <mergeCell ref="C8:AO8"/>
    <mergeCell ref="BI8:CJ8"/>
    <mergeCell ref="CK8:CP8"/>
    <mergeCell ref="G9:G11"/>
    <mergeCell ref="H9:H11"/>
    <mergeCell ref="I9:I11"/>
    <mergeCell ref="J9:K11"/>
    <mergeCell ref="L9:W10"/>
    <mergeCell ref="X9:X11"/>
    <mergeCell ref="Y9:Y11"/>
    <mergeCell ref="J13:K13"/>
    <mergeCell ref="J12:K12"/>
    <mergeCell ref="Z9:Z11"/>
    <mergeCell ref="DL9:DL11"/>
    <mergeCell ref="AB10:AG10"/>
    <mergeCell ref="AH10:AM10"/>
    <mergeCell ref="AN10:AS10"/>
    <mergeCell ref="AT10:AY10"/>
    <mergeCell ref="DH10:DH11"/>
    <mergeCell ref="DI10:DI11"/>
    <mergeCell ref="DJ10:DJ11"/>
    <mergeCell ref="DK10:DK11"/>
    <mergeCell ref="AZ10:BE10"/>
    <mergeCell ref="BF10:BK10"/>
    <mergeCell ref="BL10:BP10"/>
    <mergeCell ref="BR10:BW10"/>
    <mergeCell ref="DF10:DF11"/>
    <mergeCell ref="DG10:DG11"/>
    <mergeCell ref="CD10:CI10"/>
    <mergeCell ref="AA9:AA11"/>
    <mergeCell ref="AB9:CW9"/>
    <mergeCell ref="CX9:CX11"/>
    <mergeCell ref="CY9:CY11"/>
    <mergeCell ref="CZ9:DK9"/>
    <mergeCell ref="DB10:DB11"/>
    <mergeCell ref="DC10:DC11"/>
    <mergeCell ref="DD10:DD11"/>
    <mergeCell ref="DE10:DE11"/>
    <mergeCell ref="CJ10:CO10"/>
    <mergeCell ref="CW10:CW11"/>
    <mergeCell ref="CZ10:CZ11"/>
    <mergeCell ref="DA10:DA11"/>
  </mergeCells>
  <conditionalFormatting sqref="CW12:CX12">
    <cfRule type="cellIs" dxfId="10" priority="1" operator="equal">
      <formula>1</formula>
    </cfRule>
    <cfRule type="colorScale" priority="2">
      <colorScale>
        <cfvo type="num" val="0"/>
        <cfvo type="num" val="0.6"/>
        <cfvo type="num" val="0.99"/>
        <color rgb="FFC00000"/>
        <color rgb="FFFFEB84"/>
        <color rgb="FF1DA275"/>
      </colorScale>
    </cfRule>
  </conditionalFormatting>
  <dataValidations count="9">
    <dataValidation type="whole" showInputMessage="1" showErrorMessage="1" error="SUPERA LA META PROGRAMADA" sqref="BH12 CR12 CL12 CF12 BZ12 BT12 BN12 BB12 AV12 AP12 AJ12 AD12" xr:uid="{A996B73B-1A76-4174-AFEC-F97D9DE2E648}">
      <formula1>0</formula1>
      <formula2>#REF!-AB12</formula2>
    </dataValidation>
    <dataValidation type="list" allowBlank="1" showInputMessage="1" showErrorMessage="1" sqref="B13" xr:uid="{A87F37D4-929C-415F-823C-96F62D6C183B}">
      <formula1>$B$15:$B$18</formula1>
    </dataValidation>
    <dataValidation type="list" allowBlank="1" showInputMessage="1" showErrorMessage="1" sqref="C13" xr:uid="{5A7B739F-CB31-4C8E-A9FF-A5727823593A}">
      <formula1>$C$15:$C$17</formula1>
    </dataValidation>
    <dataValidation type="list" allowBlank="1" showInputMessage="1" showErrorMessage="1" sqref="D13" xr:uid="{C06F3CD1-3236-4A20-ADDD-6E5304C8590F}">
      <formula1>$D$15:$D$18</formula1>
    </dataValidation>
    <dataValidation type="list" allowBlank="1" showInputMessage="1" showErrorMessage="1" sqref="E13" xr:uid="{6E632D62-0A1C-49E8-A000-DBDD53997EDF}">
      <formula1>$E$15:$E$26</formula1>
    </dataValidation>
    <dataValidation type="list" allowBlank="1" showInputMessage="1" showErrorMessage="1" sqref="F13" xr:uid="{9FDEBF8A-7A91-48E2-91FD-1C59F7BDE103}">
      <formula1>$F$15:$F$21</formula1>
    </dataValidation>
    <dataValidation type="list" allowBlank="1" showInputMessage="1" showErrorMessage="1" sqref="G13" xr:uid="{F012B523-2581-441B-AF2B-14D493BD1FB9}">
      <formula1>$G$15:$G$35</formula1>
    </dataValidation>
    <dataValidation type="list" allowBlank="1" showInputMessage="1" showErrorMessage="1" sqref="G12" xr:uid="{F97F6696-F09F-438D-A077-33780BA19ED6}">
      <formula1>$G$17:$G$23</formula1>
    </dataValidation>
    <dataValidation type="list" allowBlank="1" showInputMessage="1" showErrorMessage="1" sqref="B12:F12" xr:uid="{EADCDBA1-2235-4CD2-B8DF-CAD6429A3721}">
      <formula1>#REF!</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4C3B3-6137-494F-BB42-86D94A8C9B82}">
  <sheetPr>
    <tabColor rgb="FF92D050"/>
  </sheetPr>
  <dimension ref="A1:DL110"/>
  <sheetViews>
    <sheetView topLeftCell="G5" zoomScale="70" zoomScaleNormal="70" zoomScaleSheetLayoutView="55" zoomScalePageLayoutView="60" workbookViewId="0">
      <pane ySplit="7" topLeftCell="A12" activePane="bottomLeft" state="frozen"/>
      <selection pane="bottomLeft" activeCell="N22" sqref="N22"/>
      <selection activeCell="C6" sqref="C6"/>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578</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210"/>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08.75" customHeight="1">
      <c r="A12" s="61"/>
      <c r="B12" s="49" t="s">
        <v>322</v>
      </c>
      <c r="C12" s="49" t="s">
        <v>278</v>
      </c>
      <c r="D12" s="49" t="s">
        <v>279</v>
      </c>
      <c r="E12" s="49" t="s">
        <v>280</v>
      </c>
      <c r="F12" s="49" t="s">
        <v>281</v>
      </c>
      <c r="G12" s="49" t="s">
        <v>282</v>
      </c>
      <c r="H12" s="236" t="s">
        <v>579</v>
      </c>
      <c r="I12" s="236" t="s">
        <v>580</v>
      </c>
      <c r="J12" s="451" t="s">
        <v>581</v>
      </c>
      <c r="K12" s="452"/>
      <c r="L12" s="127"/>
      <c r="M12" s="127"/>
      <c r="N12" s="127"/>
      <c r="O12" s="127"/>
      <c r="P12" s="127"/>
      <c r="Q12" s="127"/>
      <c r="R12" s="127"/>
      <c r="S12" s="127"/>
      <c r="T12" s="127"/>
      <c r="U12" s="127"/>
      <c r="V12" s="127"/>
      <c r="W12" s="127">
        <v>1</v>
      </c>
      <c r="X12" s="127" t="s">
        <v>575</v>
      </c>
      <c r="Y12" s="64" t="s">
        <v>582</v>
      </c>
      <c r="Z12" s="64" t="s">
        <v>583</v>
      </c>
      <c r="AA12" s="67">
        <v>0.05</v>
      </c>
      <c r="AB12" s="132">
        <f>+L12</f>
        <v>0</v>
      </c>
      <c r="AC12" s="136">
        <f>IFERROR(AB12/SUM($L12:$W12)*100,0)</f>
        <v>0</v>
      </c>
      <c r="AD12" s="136"/>
      <c r="AE12" s="136">
        <f>IFERROR(AD12/SUM($L12:$W12)*100,0)</f>
        <v>0</v>
      </c>
      <c r="AF12" s="64"/>
      <c r="AG12" s="63"/>
      <c r="AH12" s="132">
        <f t="shared" ref="AH12:AH31" si="0">+M12</f>
        <v>0</v>
      </c>
      <c r="AI12" s="136">
        <f>IFERROR(AH12/SUM($L12:$W12)*100,0)</f>
        <v>0</v>
      </c>
      <c r="AJ12" s="136"/>
      <c r="AK12" s="136">
        <f>IFERROR(AJ12/SUM($L12:$W12)*100,0)</f>
        <v>0</v>
      </c>
      <c r="AL12" s="64"/>
      <c r="AM12" s="63"/>
      <c r="AN12" s="132">
        <f t="shared" ref="AN12:AN31" si="1">+N12</f>
        <v>0</v>
      </c>
      <c r="AO12" s="136">
        <f>IFERROR(AN12/SUM($L12:$W12)*100,0)</f>
        <v>0</v>
      </c>
      <c r="AP12" s="136"/>
      <c r="AQ12" s="136">
        <f>IFERROR(AP12/SUM($L12:$W12)*100,0)</f>
        <v>0</v>
      </c>
      <c r="AR12" s="64"/>
      <c r="AS12" s="63"/>
      <c r="AT12" s="64">
        <f>+O12</f>
        <v>0</v>
      </c>
      <c r="AU12" s="136">
        <f>IFERROR(AT12/SUM($L12:$W12)*100,0)</f>
        <v>0</v>
      </c>
      <c r="AV12" s="136"/>
      <c r="AW12" s="136">
        <f>IFERROR(AV12/SUM($L12:$W12)*100,0)</f>
        <v>0</v>
      </c>
      <c r="AX12" s="64"/>
      <c r="AY12" s="63"/>
      <c r="AZ12" s="62">
        <f t="shared" ref="AZ12:AZ31" si="2">+P12</f>
        <v>0</v>
      </c>
      <c r="BA12" s="136">
        <f>IFERROR(AZ12/SUM($L12:$W12)*100,0)</f>
        <v>0</v>
      </c>
      <c r="BB12" s="167"/>
      <c r="BC12" s="136">
        <f>IFERROR(BB12/SUM($L12:$W12)*100,0)</f>
        <v>0</v>
      </c>
      <c r="BD12" s="71"/>
      <c r="BE12" s="165"/>
      <c r="BF12" s="62">
        <f t="shared" ref="BF12:BF31" si="3">+Q12</f>
        <v>0</v>
      </c>
      <c r="BG12" s="136">
        <f>IFERROR(BF12/SUM($L12:$W12)*100,0)</f>
        <v>0</v>
      </c>
      <c r="BH12" s="136"/>
      <c r="BI12" s="136">
        <f>IFERROR(BH12/SUM($L12:$W12)*100,0)</f>
        <v>0</v>
      </c>
      <c r="BJ12" s="71"/>
      <c r="BK12" s="63"/>
      <c r="BL12" s="62">
        <f t="shared" ref="BL12:BL31" si="4">+R12</f>
        <v>0</v>
      </c>
      <c r="BM12" s="136">
        <f>IFERROR(BL12/SUM($L12:$W12)*100,0)</f>
        <v>0</v>
      </c>
      <c r="BN12" s="136"/>
      <c r="BO12" s="136">
        <f>IFERROR(BN12/SUM($L12:$W12)*100,0)</f>
        <v>0</v>
      </c>
      <c r="BP12" s="63"/>
      <c r="BQ12" s="63"/>
      <c r="BR12" s="63">
        <f t="shared" ref="BR12:BR31" si="5">+S12</f>
        <v>0</v>
      </c>
      <c r="BS12" s="136">
        <f>IFERROR(BR12/SUM($L12:$W12)*100,0)</f>
        <v>0</v>
      </c>
      <c r="BT12" s="136"/>
      <c r="BU12" s="136">
        <f>IFERROR(BT12/SUM($L12:$W12)*100,0)</f>
        <v>0</v>
      </c>
      <c r="BV12" s="165"/>
      <c r="BW12" s="165"/>
      <c r="BX12" s="63">
        <f t="shared" ref="BX12:BX31" si="6">+T12</f>
        <v>0</v>
      </c>
      <c r="BY12" s="136">
        <f>IFERROR(BX12/SUM($L12:$W12)*100,0)</f>
        <v>0</v>
      </c>
      <c r="BZ12" s="136"/>
      <c r="CA12" s="136">
        <f>IFERROR(BZ12/SUM($L12:$W12)*100,0)</f>
        <v>0</v>
      </c>
      <c r="CB12" s="63"/>
      <c r="CC12" s="63"/>
      <c r="CD12" s="63">
        <f t="shared" ref="CD12:CD31" si="7">+U12</f>
        <v>0</v>
      </c>
      <c r="CE12" s="136">
        <f>IFERROR(CD12/SUM($L12:$W12)*100,0)</f>
        <v>0</v>
      </c>
      <c r="CF12" s="136"/>
      <c r="CG12" s="136">
        <f>IFERROR(CF12/SUM($L12:$W12)*100,0)</f>
        <v>0</v>
      </c>
      <c r="CH12" s="63"/>
      <c r="CI12" s="63"/>
      <c r="CJ12" s="63">
        <f t="shared" ref="CJ12:CJ31" si="8">+V12</f>
        <v>0</v>
      </c>
      <c r="CK12" s="136">
        <f>IFERROR(CJ12/SUM($L12:$W12)*100,0)</f>
        <v>0</v>
      </c>
      <c r="CL12" s="136"/>
      <c r="CM12" s="136">
        <f>IFERROR(CL12/SUM($L12:$W12)*100,0)</f>
        <v>0</v>
      </c>
      <c r="CN12" s="63"/>
      <c r="CO12" s="63"/>
      <c r="CP12" s="63">
        <f t="shared" ref="CP12:CP31" si="9">+W12</f>
        <v>1</v>
      </c>
      <c r="CQ12" s="136">
        <f>IFERROR(CP12/SUM($L12:$W12)*100,0)</f>
        <v>100</v>
      </c>
      <c r="CR12" s="136"/>
      <c r="CS12" s="136">
        <f>IFERROR(CR12/SUM($L12:$W12)*100,0)</f>
        <v>0</v>
      </c>
      <c r="CT12" s="63"/>
      <c r="CU12" s="63"/>
      <c r="CV12" s="63">
        <f t="shared" ref="CV12:CV31"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ht="108.75" customHeight="1">
      <c r="A13" s="61"/>
      <c r="B13" s="49" t="s">
        <v>322</v>
      </c>
      <c r="C13" s="49" t="s">
        <v>278</v>
      </c>
      <c r="D13" s="49" t="s">
        <v>279</v>
      </c>
      <c r="E13" s="49" t="s">
        <v>280</v>
      </c>
      <c r="F13" s="49" t="s">
        <v>281</v>
      </c>
      <c r="G13" s="49" t="s">
        <v>282</v>
      </c>
      <c r="H13" s="236" t="s">
        <v>579</v>
      </c>
      <c r="I13" s="236" t="s">
        <v>580</v>
      </c>
      <c r="J13" s="451" t="s">
        <v>584</v>
      </c>
      <c r="K13" s="452"/>
      <c r="L13" s="127"/>
      <c r="M13" s="127"/>
      <c r="N13" s="127"/>
      <c r="O13" s="127"/>
      <c r="P13" s="127"/>
      <c r="Q13" s="127"/>
      <c r="R13" s="127"/>
      <c r="S13" s="127"/>
      <c r="T13" s="127"/>
      <c r="U13" s="127"/>
      <c r="V13" s="127"/>
      <c r="W13" s="127">
        <v>1</v>
      </c>
      <c r="X13" s="127"/>
      <c r="Y13" s="64" t="s">
        <v>582</v>
      </c>
      <c r="Z13" s="64" t="s">
        <v>585</v>
      </c>
      <c r="AA13" s="67">
        <v>0.05</v>
      </c>
      <c r="AB13" s="132">
        <f t="shared" ref="AB13:AB27" si="11">+L13</f>
        <v>0</v>
      </c>
      <c r="AC13" s="136">
        <f t="shared" ref="AC13:AC27" si="12">IFERROR(AB13/SUM($L13:$W13)*100,0)</f>
        <v>0</v>
      </c>
      <c r="AD13" s="136"/>
      <c r="AE13" s="136">
        <f t="shared" ref="AE13:AE27" si="13">IFERROR(AD13/SUM($L13:$W13)*100,0)</f>
        <v>0</v>
      </c>
      <c r="AF13" s="64"/>
      <c r="AG13" s="63"/>
      <c r="AH13" s="132">
        <f t="shared" ref="AH13:AH27" si="14">+M13</f>
        <v>0</v>
      </c>
      <c r="AI13" s="136">
        <f t="shared" ref="AI13:AI27" si="15">IFERROR(AH13/SUM($L13:$W13)*100,0)</f>
        <v>0</v>
      </c>
      <c r="AJ13" s="136"/>
      <c r="AK13" s="136">
        <f t="shared" ref="AK13:AK27" si="16">IFERROR(AJ13/SUM($L13:$W13)*100,0)</f>
        <v>0</v>
      </c>
      <c r="AL13" s="64"/>
      <c r="AM13" s="63"/>
      <c r="AN13" s="132">
        <f t="shared" ref="AN13:AN27" si="17">+N13</f>
        <v>0</v>
      </c>
      <c r="AO13" s="136">
        <f t="shared" ref="AO13:AO27" si="18">IFERROR(AN13/SUM($L13:$W13)*100,0)</f>
        <v>0</v>
      </c>
      <c r="AP13" s="136"/>
      <c r="AQ13" s="136">
        <f t="shared" ref="AQ13:AQ27" si="19">IFERROR(AP13/SUM($L13:$W13)*100,0)</f>
        <v>0</v>
      </c>
      <c r="AR13" s="64"/>
      <c r="AS13" s="63"/>
      <c r="AT13" s="64">
        <f t="shared" ref="AT13:AT27" si="20">+O13</f>
        <v>0</v>
      </c>
      <c r="AU13" s="136">
        <f t="shared" ref="AU13:AU27" si="21">IFERROR(AT13/SUM($L13:$W13)*100,0)</f>
        <v>0</v>
      </c>
      <c r="AV13" s="136"/>
      <c r="AW13" s="136">
        <f t="shared" ref="AW13:AW27" si="22">IFERROR(AV13/SUM($L13:$W13)*100,0)</f>
        <v>0</v>
      </c>
      <c r="AX13" s="64"/>
      <c r="AY13" s="63"/>
      <c r="AZ13" s="62">
        <f t="shared" ref="AZ13:AZ27" si="23">+P13</f>
        <v>0</v>
      </c>
      <c r="BA13" s="136">
        <f t="shared" ref="BA13:BA27" si="24">IFERROR(AZ13/SUM($L13:$W13)*100,0)</f>
        <v>0</v>
      </c>
      <c r="BB13" s="167"/>
      <c r="BC13" s="136">
        <f t="shared" ref="BC13:BC27" si="25">IFERROR(BB13/SUM($L13:$W13)*100,0)</f>
        <v>0</v>
      </c>
      <c r="BD13" s="71"/>
      <c r="BE13" s="165"/>
      <c r="BF13" s="62">
        <f t="shared" ref="BF13:BF27" si="26">+Q13</f>
        <v>0</v>
      </c>
      <c r="BG13" s="136">
        <f t="shared" ref="BG13:BG27" si="27">IFERROR(BF13/SUM($L13:$W13)*100,0)</f>
        <v>0</v>
      </c>
      <c r="BH13" s="136"/>
      <c r="BI13" s="136">
        <f t="shared" ref="BI13:BI27" si="28">IFERROR(BH13/SUM($L13:$W13)*100,0)</f>
        <v>0</v>
      </c>
      <c r="BJ13" s="71"/>
      <c r="BK13" s="63"/>
      <c r="BL13" s="62">
        <f t="shared" ref="BL13:BL27" si="29">+R13</f>
        <v>0</v>
      </c>
      <c r="BM13" s="136">
        <f t="shared" ref="BM13:BM27" si="30">IFERROR(BL13/SUM($L13:$W13)*100,0)</f>
        <v>0</v>
      </c>
      <c r="BN13" s="136"/>
      <c r="BO13" s="136">
        <f t="shared" ref="BO13:BO27" si="31">IFERROR(BN13/SUM($L13:$W13)*100,0)</f>
        <v>0</v>
      </c>
      <c r="BP13" s="63"/>
      <c r="BQ13" s="63"/>
      <c r="BR13" s="63">
        <f t="shared" ref="BR13:BR27" si="32">+S13</f>
        <v>0</v>
      </c>
      <c r="BS13" s="136">
        <f t="shared" ref="BS13:BS27" si="33">IFERROR(BR13/SUM($L13:$W13)*100,0)</f>
        <v>0</v>
      </c>
      <c r="BT13" s="136"/>
      <c r="BU13" s="136">
        <f t="shared" ref="BU13:BU27" si="34">IFERROR(BT13/SUM($L13:$W13)*100,0)</f>
        <v>0</v>
      </c>
      <c r="BV13" s="165"/>
      <c r="BW13" s="165"/>
      <c r="BX13" s="63">
        <f t="shared" ref="BX13:BX27" si="35">+T13</f>
        <v>0</v>
      </c>
      <c r="BY13" s="136">
        <f t="shared" ref="BY13:BY27" si="36">IFERROR(BX13/SUM($L13:$W13)*100,0)</f>
        <v>0</v>
      </c>
      <c r="BZ13" s="136"/>
      <c r="CA13" s="136">
        <f t="shared" ref="CA13:CA27" si="37">IFERROR(BZ13/SUM($L13:$W13)*100,0)</f>
        <v>0</v>
      </c>
      <c r="CB13" s="63"/>
      <c r="CC13" s="63"/>
      <c r="CD13" s="63">
        <f t="shared" ref="CD13:CD27" si="38">+U13</f>
        <v>0</v>
      </c>
      <c r="CE13" s="136">
        <f t="shared" ref="CE13:CE27" si="39">IFERROR(CD13/SUM($L13:$W13)*100,0)</f>
        <v>0</v>
      </c>
      <c r="CF13" s="136"/>
      <c r="CG13" s="136">
        <f t="shared" ref="CG13:CG27" si="40">IFERROR(CF13/SUM($L13:$W13)*100,0)</f>
        <v>0</v>
      </c>
      <c r="CH13" s="63"/>
      <c r="CI13" s="63"/>
      <c r="CJ13" s="63">
        <f t="shared" ref="CJ13:CJ27" si="41">+V13</f>
        <v>0</v>
      </c>
      <c r="CK13" s="136">
        <f t="shared" ref="CK13:CK27" si="42">IFERROR(CJ13/SUM($L13:$W13)*100,0)</f>
        <v>0</v>
      </c>
      <c r="CL13" s="136"/>
      <c r="CM13" s="136">
        <f t="shared" ref="CM13:CM27" si="43">IFERROR(CL13/SUM($L13:$W13)*100,0)</f>
        <v>0</v>
      </c>
      <c r="CN13" s="63"/>
      <c r="CO13" s="63"/>
      <c r="CP13" s="63">
        <f t="shared" ref="CP13:CP27" si="44">+W13</f>
        <v>1</v>
      </c>
      <c r="CQ13" s="136">
        <f t="shared" ref="CQ13:CQ27" si="45">IFERROR(CP13/SUM($L13:$W13)*100,0)</f>
        <v>100</v>
      </c>
      <c r="CR13" s="136"/>
      <c r="CS13" s="136">
        <f t="shared" ref="CS13:CS27" si="46">IFERROR(CR13/SUM($L13:$W13)*100,0)</f>
        <v>0</v>
      </c>
      <c r="CT13" s="63"/>
      <c r="CU13" s="63"/>
      <c r="CV13" s="63">
        <f t="shared" ref="CV13:CV27" si="47">SUM(CR13,CL13,CF13,BZ13,BT13,BN13,BH13,BB13,AV13,AP13,AJ13,AD13)</f>
        <v>0</v>
      </c>
      <c r="CW13" s="30">
        <f t="shared" ref="CW13:CW27" si="48">SUM(CS13,CM13,CG13,CA13,BU13,BO13,BI13,BC13,AW13,AQ13,AK13,AE13)/100</f>
        <v>0</v>
      </c>
      <c r="CX13" s="120"/>
      <c r="CY13" s="211"/>
      <c r="CZ13" s="129"/>
      <c r="DA13" s="129"/>
      <c r="DB13" s="129"/>
      <c r="DC13" s="129"/>
      <c r="DD13" s="129"/>
      <c r="DE13" s="129"/>
      <c r="DF13" s="129"/>
      <c r="DG13" s="129"/>
      <c r="DH13" s="69"/>
      <c r="DI13" s="69"/>
      <c r="DJ13" s="65"/>
      <c r="DK13" s="65"/>
      <c r="DL13" s="179"/>
    </row>
    <row r="14" spans="1:116" ht="108.75" customHeight="1">
      <c r="A14" s="61"/>
      <c r="B14" s="49" t="s">
        <v>322</v>
      </c>
      <c r="C14" s="49" t="s">
        <v>278</v>
      </c>
      <c r="D14" s="49" t="s">
        <v>279</v>
      </c>
      <c r="E14" s="49" t="s">
        <v>280</v>
      </c>
      <c r="F14" s="49" t="s">
        <v>281</v>
      </c>
      <c r="G14" s="49" t="s">
        <v>282</v>
      </c>
      <c r="H14" s="236" t="s">
        <v>579</v>
      </c>
      <c r="I14" s="236" t="s">
        <v>580</v>
      </c>
      <c r="J14" s="451" t="s">
        <v>586</v>
      </c>
      <c r="K14" s="452"/>
      <c r="L14" s="127"/>
      <c r="M14" s="127"/>
      <c r="N14" s="127"/>
      <c r="O14" s="127"/>
      <c r="P14" s="127"/>
      <c r="Q14" s="127"/>
      <c r="R14" s="127"/>
      <c r="S14" s="127"/>
      <c r="T14" s="127"/>
      <c r="U14" s="127"/>
      <c r="V14" s="127"/>
      <c r="W14" s="127">
        <v>1</v>
      </c>
      <c r="X14" s="127"/>
      <c r="Y14" s="64" t="s">
        <v>587</v>
      </c>
      <c r="Z14" s="64" t="s">
        <v>588</v>
      </c>
      <c r="AA14" s="67">
        <v>0.05</v>
      </c>
      <c r="AB14" s="132">
        <f t="shared" si="11"/>
        <v>0</v>
      </c>
      <c r="AC14" s="136">
        <f t="shared" si="12"/>
        <v>0</v>
      </c>
      <c r="AD14" s="136"/>
      <c r="AE14" s="136">
        <f t="shared" si="13"/>
        <v>0</v>
      </c>
      <c r="AF14" s="64"/>
      <c r="AG14" s="63"/>
      <c r="AH14" s="132">
        <f t="shared" si="14"/>
        <v>0</v>
      </c>
      <c r="AI14" s="136">
        <f t="shared" si="15"/>
        <v>0</v>
      </c>
      <c r="AJ14" s="136"/>
      <c r="AK14" s="136">
        <f t="shared" si="16"/>
        <v>0</v>
      </c>
      <c r="AL14" s="64"/>
      <c r="AM14" s="63"/>
      <c r="AN14" s="132">
        <f t="shared" si="17"/>
        <v>0</v>
      </c>
      <c r="AO14" s="136">
        <f t="shared" si="18"/>
        <v>0</v>
      </c>
      <c r="AP14" s="136"/>
      <c r="AQ14" s="136">
        <f t="shared" si="19"/>
        <v>0</v>
      </c>
      <c r="AR14" s="64"/>
      <c r="AS14" s="63"/>
      <c r="AT14" s="64">
        <f t="shared" si="20"/>
        <v>0</v>
      </c>
      <c r="AU14" s="136">
        <f t="shared" si="21"/>
        <v>0</v>
      </c>
      <c r="AV14" s="136"/>
      <c r="AW14" s="136">
        <f t="shared" si="22"/>
        <v>0</v>
      </c>
      <c r="AX14" s="64"/>
      <c r="AY14" s="63"/>
      <c r="AZ14" s="62">
        <f t="shared" si="23"/>
        <v>0</v>
      </c>
      <c r="BA14" s="136">
        <f t="shared" si="24"/>
        <v>0</v>
      </c>
      <c r="BB14" s="167"/>
      <c r="BC14" s="136">
        <f t="shared" si="25"/>
        <v>0</v>
      </c>
      <c r="BD14" s="71"/>
      <c r="BE14" s="165"/>
      <c r="BF14" s="62">
        <f t="shared" si="26"/>
        <v>0</v>
      </c>
      <c r="BG14" s="136">
        <f t="shared" si="27"/>
        <v>0</v>
      </c>
      <c r="BH14" s="136"/>
      <c r="BI14" s="136">
        <f t="shared" si="28"/>
        <v>0</v>
      </c>
      <c r="BJ14" s="71"/>
      <c r="BK14" s="63"/>
      <c r="BL14" s="62">
        <f t="shared" si="29"/>
        <v>0</v>
      </c>
      <c r="BM14" s="136">
        <f t="shared" si="30"/>
        <v>0</v>
      </c>
      <c r="BN14" s="136"/>
      <c r="BO14" s="136">
        <f t="shared" si="31"/>
        <v>0</v>
      </c>
      <c r="BP14" s="63"/>
      <c r="BQ14" s="63"/>
      <c r="BR14" s="63">
        <f t="shared" si="32"/>
        <v>0</v>
      </c>
      <c r="BS14" s="136">
        <f t="shared" si="33"/>
        <v>0</v>
      </c>
      <c r="BT14" s="136"/>
      <c r="BU14" s="136">
        <f t="shared" si="34"/>
        <v>0</v>
      </c>
      <c r="BV14" s="165"/>
      <c r="BW14" s="165"/>
      <c r="BX14" s="63">
        <f t="shared" si="35"/>
        <v>0</v>
      </c>
      <c r="BY14" s="136">
        <f t="shared" si="36"/>
        <v>0</v>
      </c>
      <c r="BZ14" s="136"/>
      <c r="CA14" s="136">
        <f t="shared" si="37"/>
        <v>0</v>
      </c>
      <c r="CB14" s="63"/>
      <c r="CC14" s="63"/>
      <c r="CD14" s="63">
        <f t="shared" si="38"/>
        <v>0</v>
      </c>
      <c r="CE14" s="136">
        <f t="shared" si="39"/>
        <v>0</v>
      </c>
      <c r="CF14" s="136"/>
      <c r="CG14" s="136">
        <f t="shared" si="40"/>
        <v>0</v>
      </c>
      <c r="CH14" s="63"/>
      <c r="CI14" s="63"/>
      <c r="CJ14" s="63">
        <f t="shared" si="41"/>
        <v>0</v>
      </c>
      <c r="CK14" s="136">
        <f t="shared" si="42"/>
        <v>0</v>
      </c>
      <c r="CL14" s="136"/>
      <c r="CM14" s="136">
        <f t="shared" si="43"/>
        <v>0</v>
      </c>
      <c r="CN14" s="63"/>
      <c r="CO14" s="63"/>
      <c r="CP14" s="63">
        <f t="shared" si="44"/>
        <v>1</v>
      </c>
      <c r="CQ14" s="136">
        <f t="shared" si="45"/>
        <v>100</v>
      </c>
      <c r="CR14" s="136"/>
      <c r="CS14" s="136">
        <f t="shared" si="46"/>
        <v>0</v>
      </c>
      <c r="CT14" s="63"/>
      <c r="CU14" s="63"/>
      <c r="CV14" s="63">
        <f t="shared" si="47"/>
        <v>0</v>
      </c>
      <c r="CW14" s="30">
        <f t="shared" si="48"/>
        <v>0</v>
      </c>
      <c r="CX14" s="120"/>
      <c r="CY14" s="211"/>
      <c r="CZ14" s="129"/>
      <c r="DA14" s="129"/>
      <c r="DB14" s="129"/>
      <c r="DC14" s="129"/>
      <c r="DD14" s="129"/>
      <c r="DE14" s="129"/>
      <c r="DF14" s="129"/>
      <c r="DG14" s="129"/>
      <c r="DH14" s="69"/>
      <c r="DI14" s="69"/>
      <c r="DJ14" s="65"/>
      <c r="DK14" s="65"/>
      <c r="DL14" s="179"/>
    </row>
    <row r="15" spans="1:116" ht="108.75" customHeight="1">
      <c r="A15" s="61"/>
      <c r="B15" s="49" t="s">
        <v>322</v>
      </c>
      <c r="C15" s="49" t="s">
        <v>278</v>
      </c>
      <c r="D15" s="49" t="s">
        <v>279</v>
      </c>
      <c r="E15" s="49" t="s">
        <v>280</v>
      </c>
      <c r="F15" s="49" t="s">
        <v>281</v>
      </c>
      <c r="G15" s="49" t="s">
        <v>282</v>
      </c>
      <c r="H15" s="236" t="s">
        <v>579</v>
      </c>
      <c r="I15" s="236" t="s">
        <v>580</v>
      </c>
      <c r="J15" s="451" t="s">
        <v>589</v>
      </c>
      <c r="K15" s="452"/>
      <c r="L15" s="127"/>
      <c r="M15" s="127"/>
      <c r="N15" s="127"/>
      <c r="O15" s="127"/>
      <c r="P15" s="127"/>
      <c r="Q15" s="127"/>
      <c r="R15" s="127"/>
      <c r="S15" s="127"/>
      <c r="T15" s="127"/>
      <c r="U15" s="127"/>
      <c r="V15" s="127"/>
      <c r="W15" s="127">
        <v>1</v>
      </c>
      <c r="X15" s="127"/>
      <c r="Y15" s="64" t="s">
        <v>587</v>
      </c>
      <c r="Z15" s="64" t="s">
        <v>590</v>
      </c>
      <c r="AA15" s="67">
        <v>0.05</v>
      </c>
      <c r="AB15" s="132">
        <f t="shared" si="11"/>
        <v>0</v>
      </c>
      <c r="AC15" s="136">
        <f t="shared" si="12"/>
        <v>0</v>
      </c>
      <c r="AD15" s="136"/>
      <c r="AE15" s="136">
        <f t="shared" si="13"/>
        <v>0</v>
      </c>
      <c r="AF15" s="64"/>
      <c r="AG15" s="63"/>
      <c r="AH15" s="132">
        <f t="shared" si="14"/>
        <v>0</v>
      </c>
      <c r="AI15" s="136">
        <f t="shared" si="15"/>
        <v>0</v>
      </c>
      <c r="AJ15" s="136"/>
      <c r="AK15" s="136">
        <f t="shared" si="16"/>
        <v>0</v>
      </c>
      <c r="AL15" s="64"/>
      <c r="AM15" s="63"/>
      <c r="AN15" s="132">
        <f t="shared" si="17"/>
        <v>0</v>
      </c>
      <c r="AO15" s="136">
        <f t="shared" si="18"/>
        <v>0</v>
      </c>
      <c r="AP15" s="136"/>
      <c r="AQ15" s="136">
        <f t="shared" si="19"/>
        <v>0</v>
      </c>
      <c r="AR15" s="64"/>
      <c r="AS15" s="63"/>
      <c r="AT15" s="64">
        <f t="shared" si="20"/>
        <v>0</v>
      </c>
      <c r="AU15" s="136">
        <f t="shared" si="21"/>
        <v>0</v>
      </c>
      <c r="AV15" s="136"/>
      <c r="AW15" s="136">
        <f t="shared" si="22"/>
        <v>0</v>
      </c>
      <c r="AX15" s="64"/>
      <c r="AY15" s="63"/>
      <c r="AZ15" s="62">
        <f t="shared" si="23"/>
        <v>0</v>
      </c>
      <c r="BA15" s="136">
        <f t="shared" si="24"/>
        <v>0</v>
      </c>
      <c r="BB15" s="167"/>
      <c r="BC15" s="136">
        <f t="shared" si="25"/>
        <v>0</v>
      </c>
      <c r="BD15" s="71"/>
      <c r="BE15" s="165"/>
      <c r="BF15" s="62">
        <f t="shared" si="26"/>
        <v>0</v>
      </c>
      <c r="BG15" s="136">
        <f t="shared" si="27"/>
        <v>0</v>
      </c>
      <c r="BH15" s="136"/>
      <c r="BI15" s="136">
        <f t="shared" si="28"/>
        <v>0</v>
      </c>
      <c r="BJ15" s="71"/>
      <c r="BK15" s="63"/>
      <c r="BL15" s="62">
        <f t="shared" si="29"/>
        <v>0</v>
      </c>
      <c r="BM15" s="136">
        <f t="shared" si="30"/>
        <v>0</v>
      </c>
      <c r="BN15" s="136"/>
      <c r="BO15" s="136">
        <f t="shared" si="31"/>
        <v>0</v>
      </c>
      <c r="BP15" s="63"/>
      <c r="BQ15" s="63"/>
      <c r="BR15" s="63">
        <f t="shared" si="32"/>
        <v>0</v>
      </c>
      <c r="BS15" s="136">
        <f t="shared" si="33"/>
        <v>0</v>
      </c>
      <c r="BT15" s="136"/>
      <c r="BU15" s="136">
        <f t="shared" si="34"/>
        <v>0</v>
      </c>
      <c r="BV15" s="165"/>
      <c r="BW15" s="165"/>
      <c r="BX15" s="63">
        <f t="shared" si="35"/>
        <v>0</v>
      </c>
      <c r="BY15" s="136">
        <f t="shared" si="36"/>
        <v>0</v>
      </c>
      <c r="BZ15" s="136"/>
      <c r="CA15" s="136">
        <f t="shared" si="37"/>
        <v>0</v>
      </c>
      <c r="CB15" s="63"/>
      <c r="CC15" s="63"/>
      <c r="CD15" s="63">
        <f t="shared" si="38"/>
        <v>0</v>
      </c>
      <c r="CE15" s="136">
        <f t="shared" si="39"/>
        <v>0</v>
      </c>
      <c r="CF15" s="136"/>
      <c r="CG15" s="136">
        <f t="shared" si="40"/>
        <v>0</v>
      </c>
      <c r="CH15" s="63"/>
      <c r="CI15" s="63"/>
      <c r="CJ15" s="63">
        <f t="shared" si="41"/>
        <v>0</v>
      </c>
      <c r="CK15" s="136">
        <f t="shared" si="42"/>
        <v>0</v>
      </c>
      <c r="CL15" s="136"/>
      <c r="CM15" s="136">
        <f t="shared" si="43"/>
        <v>0</v>
      </c>
      <c r="CN15" s="63"/>
      <c r="CO15" s="63"/>
      <c r="CP15" s="63">
        <f t="shared" si="44"/>
        <v>1</v>
      </c>
      <c r="CQ15" s="136">
        <f t="shared" si="45"/>
        <v>100</v>
      </c>
      <c r="CR15" s="136"/>
      <c r="CS15" s="136">
        <f t="shared" si="46"/>
        <v>0</v>
      </c>
      <c r="CT15" s="63"/>
      <c r="CU15" s="63"/>
      <c r="CV15" s="63">
        <f t="shared" si="47"/>
        <v>0</v>
      </c>
      <c r="CW15" s="30">
        <f t="shared" si="48"/>
        <v>0</v>
      </c>
      <c r="CX15" s="120"/>
      <c r="CY15" s="211"/>
      <c r="CZ15" s="129"/>
      <c r="DA15" s="129"/>
      <c r="DB15" s="129"/>
      <c r="DC15" s="129"/>
      <c r="DD15" s="129"/>
      <c r="DE15" s="129"/>
      <c r="DF15" s="129"/>
      <c r="DG15" s="129"/>
      <c r="DH15" s="69"/>
      <c r="DI15" s="69"/>
      <c r="DJ15" s="65"/>
      <c r="DK15" s="65"/>
      <c r="DL15" s="179"/>
    </row>
    <row r="16" spans="1:116" ht="108.75" customHeight="1">
      <c r="A16" s="61"/>
      <c r="B16" s="49" t="s">
        <v>322</v>
      </c>
      <c r="C16" s="49" t="s">
        <v>278</v>
      </c>
      <c r="D16" s="49" t="s">
        <v>279</v>
      </c>
      <c r="E16" s="49" t="s">
        <v>280</v>
      </c>
      <c r="F16" s="49" t="s">
        <v>281</v>
      </c>
      <c r="G16" s="49" t="s">
        <v>282</v>
      </c>
      <c r="H16" s="236" t="s">
        <v>579</v>
      </c>
      <c r="I16" s="236" t="s">
        <v>580</v>
      </c>
      <c r="J16" s="451" t="s">
        <v>591</v>
      </c>
      <c r="K16" s="452"/>
      <c r="L16" s="127"/>
      <c r="M16" s="127"/>
      <c r="N16" s="127"/>
      <c r="O16" s="127">
        <v>1</v>
      </c>
      <c r="P16" s="127"/>
      <c r="Q16" s="127"/>
      <c r="R16" s="127"/>
      <c r="S16" s="127"/>
      <c r="T16" s="127"/>
      <c r="U16" s="127"/>
      <c r="V16" s="127"/>
      <c r="W16" s="127"/>
      <c r="X16" s="127"/>
      <c r="Y16" s="64" t="s">
        <v>592</v>
      </c>
      <c r="Z16" s="64" t="s">
        <v>593</v>
      </c>
      <c r="AA16" s="67">
        <v>0.05</v>
      </c>
      <c r="AB16" s="132">
        <f t="shared" si="11"/>
        <v>0</v>
      </c>
      <c r="AC16" s="136">
        <f t="shared" si="12"/>
        <v>0</v>
      </c>
      <c r="AD16" s="136"/>
      <c r="AE16" s="136">
        <f t="shared" si="13"/>
        <v>0</v>
      </c>
      <c r="AF16" s="64"/>
      <c r="AG16" s="63"/>
      <c r="AH16" s="132">
        <f t="shared" si="14"/>
        <v>0</v>
      </c>
      <c r="AI16" s="136">
        <f t="shared" si="15"/>
        <v>0</v>
      </c>
      <c r="AJ16" s="136"/>
      <c r="AK16" s="136">
        <f t="shared" si="16"/>
        <v>0</v>
      </c>
      <c r="AL16" s="64"/>
      <c r="AM16" s="63"/>
      <c r="AN16" s="132">
        <f t="shared" si="17"/>
        <v>0</v>
      </c>
      <c r="AO16" s="136">
        <f t="shared" si="18"/>
        <v>0</v>
      </c>
      <c r="AP16" s="136"/>
      <c r="AQ16" s="136">
        <f t="shared" si="19"/>
        <v>0</v>
      </c>
      <c r="AR16" s="64"/>
      <c r="AS16" s="63"/>
      <c r="AT16" s="64">
        <f t="shared" si="20"/>
        <v>1</v>
      </c>
      <c r="AU16" s="136">
        <f t="shared" si="21"/>
        <v>100</v>
      </c>
      <c r="AV16" s="136"/>
      <c r="AW16" s="136">
        <f t="shared" si="22"/>
        <v>0</v>
      </c>
      <c r="AX16" s="64"/>
      <c r="AY16" s="63"/>
      <c r="AZ16" s="62">
        <f t="shared" si="23"/>
        <v>0</v>
      </c>
      <c r="BA16" s="136">
        <f t="shared" si="24"/>
        <v>0</v>
      </c>
      <c r="BB16" s="167"/>
      <c r="BC16" s="136">
        <f t="shared" si="25"/>
        <v>0</v>
      </c>
      <c r="BD16" s="71"/>
      <c r="BE16" s="165"/>
      <c r="BF16" s="62">
        <f t="shared" si="26"/>
        <v>0</v>
      </c>
      <c r="BG16" s="136">
        <f t="shared" si="27"/>
        <v>0</v>
      </c>
      <c r="BH16" s="136"/>
      <c r="BI16" s="136">
        <f t="shared" si="28"/>
        <v>0</v>
      </c>
      <c r="BJ16" s="71"/>
      <c r="BK16" s="63"/>
      <c r="BL16" s="62">
        <f t="shared" si="29"/>
        <v>0</v>
      </c>
      <c r="BM16" s="136">
        <f t="shared" si="30"/>
        <v>0</v>
      </c>
      <c r="BN16" s="136"/>
      <c r="BO16" s="136">
        <f t="shared" si="31"/>
        <v>0</v>
      </c>
      <c r="BP16" s="63"/>
      <c r="BQ16" s="63"/>
      <c r="BR16" s="63">
        <f t="shared" si="32"/>
        <v>0</v>
      </c>
      <c r="BS16" s="136">
        <f t="shared" si="33"/>
        <v>0</v>
      </c>
      <c r="BT16" s="136"/>
      <c r="BU16" s="136">
        <f t="shared" si="34"/>
        <v>0</v>
      </c>
      <c r="BV16" s="165"/>
      <c r="BW16" s="165"/>
      <c r="BX16" s="63">
        <f t="shared" si="35"/>
        <v>0</v>
      </c>
      <c r="BY16" s="136">
        <f t="shared" si="36"/>
        <v>0</v>
      </c>
      <c r="BZ16" s="136"/>
      <c r="CA16" s="136">
        <f t="shared" si="37"/>
        <v>0</v>
      </c>
      <c r="CB16" s="63"/>
      <c r="CC16" s="63"/>
      <c r="CD16" s="63">
        <f t="shared" si="38"/>
        <v>0</v>
      </c>
      <c r="CE16" s="136">
        <f t="shared" si="39"/>
        <v>0</v>
      </c>
      <c r="CF16" s="136"/>
      <c r="CG16" s="136">
        <f t="shared" si="40"/>
        <v>0</v>
      </c>
      <c r="CH16" s="63"/>
      <c r="CI16" s="63"/>
      <c r="CJ16" s="63">
        <f t="shared" si="41"/>
        <v>0</v>
      </c>
      <c r="CK16" s="136">
        <f t="shared" si="42"/>
        <v>0</v>
      </c>
      <c r="CL16" s="136"/>
      <c r="CM16" s="136">
        <f t="shared" si="43"/>
        <v>0</v>
      </c>
      <c r="CN16" s="63"/>
      <c r="CO16" s="63"/>
      <c r="CP16" s="63">
        <f t="shared" si="44"/>
        <v>0</v>
      </c>
      <c r="CQ16" s="136">
        <f t="shared" si="45"/>
        <v>0</v>
      </c>
      <c r="CR16" s="136"/>
      <c r="CS16" s="136">
        <f t="shared" si="46"/>
        <v>0</v>
      </c>
      <c r="CT16" s="63"/>
      <c r="CU16" s="63"/>
      <c r="CV16" s="63">
        <f t="shared" si="47"/>
        <v>0</v>
      </c>
      <c r="CW16" s="30">
        <f t="shared" si="48"/>
        <v>0</v>
      </c>
      <c r="CX16" s="120"/>
      <c r="CY16" s="211"/>
      <c r="CZ16" s="129"/>
      <c r="DA16" s="129"/>
      <c r="DB16" s="129"/>
      <c r="DC16" s="129"/>
      <c r="DD16" s="129"/>
      <c r="DE16" s="129"/>
      <c r="DF16" s="129"/>
      <c r="DG16" s="129"/>
      <c r="DH16" s="69"/>
      <c r="DI16" s="69"/>
      <c r="DJ16" s="65"/>
      <c r="DK16" s="65"/>
      <c r="DL16" s="179"/>
    </row>
    <row r="17" spans="1:116" ht="108.75" customHeight="1">
      <c r="A17" s="61"/>
      <c r="B17" s="49" t="s">
        <v>322</v>
      </c>
      <c r="C17" s="49" t="s">
        <v>278</v>
      </c>
      <c r="D17" s="49" t="s">
        <v>279</v>
      </c>
      <c r="E17" s="49" t="s">
        <v>280</v>
      </c>
      <c r="F17" s="49" t="s">
        <v>281</v>
      </c>
      <c r="G17" s="49" t="s">
        <v>282</v>
      </c>
      <c r="H17" s="236" t="s">
        <v>579</v>
      </c>
      <c r="I17" s="236" t="s">
        <v>580</v>
      </c>
      <c r="J17" s="451" t="s">
        <v>594</v>
      </c>
      <c r="K17" s="452"/>
      <c r="L17" s="127"/>
      <c r="M17" s="127"/>
      <c r="N17" s="127"/>
      <c r="O17" s="127"/>
      <c r="P17" s="127"/>
      <c r="Q17" s="127"/>
      <c r="R17" s="127"/>
      <c r="S17" s="127"/>
      <c r="T17" s="127"/>
      <c r="U17" s="127"/>
      <c r="V17" s="127"/>
      <c r="W17" s="127">
        <v>1</v>
      </c>
      <c r="X17" s="127"/>
      <c r="Y17" s="64" t="s">
        <v>595</v>
      </c>
      <c r="Z17" s="64" t="s">
        <v>596</v>
      </c>
      <c r="AA17" s="67">
        <v>0.05</v>
      </c>
      <c r="AB17" s="132">
        <f t="shared" si="11"/>
        <v>0</v>
      </c>
      <c r="AC17" s="136">
        <f t="shared" si="12"/>
        <v>0</v>
      </c>
      <c r="AD17" s="136"/>
      <c r="AE17" s="136">
        <f t="shared" si="13"/>
        <v>0</v>
      </c>
      <c r="AF17" s="64"/>
      <c r="AG17" s="63"/>
      <c r="AH17" s="132">
        <f t="shared" si="14"/>
        <v>0</v>
      </c>
      <c r="AI17" s="136">
        <f t="shared" si="15"/>
        <v>0</v>
      </c>
      <c r="AJ17" s="136"/>
      <c r="AK17" s="136">
        <f t="shared" si="16"/>
        <v>0</v>
      </c>
      <c r="AL17" s="64"/>
      <c r="AM17" s="63"/>
      <c r="AN17" s="132">
        <f t="shared" si="17"/>
        <v>0</v>
      </c>
      <c r="AO17" s="136">
        <f t="shared" si="18"/>
        <v>0</v>
      </c>
      <c r="AP17" s="136"/>
      <c r="AQ17" s="136">
        <f t="shared" si="19"/>
        <v>0</v>
      </c>
      <c r="AR17" s="64"/>
      <c r="AS17" s="63"/>
      <c r="AT17" s="64">
        <f t="shared" si="20"/>
        <v>0</v>
      </c>
      <c r="AU17" s="136">
        <f t="shared" si="21"/>
        <v>0</v>
      </c>
      <c r="AV17" s="136"/>
      <c r="AW17" s="136">
        <f t="shared" si="22"/>
        <v>0</v>
      </c>
      <c r="AX17" s="64"/>
      <c r="AY17" s="63"/>
      <c r="AZ17" s="62">
        <f t="shared" si="23"/>
        <v>0</v>
      </c>
      <c r="BA17" s="136">
        <f t="shared" si="24"/>
        <v>0</v>
      </c>
      <c r="BB17" s="167"/>
      <c r="BC17" s="136">
        <f t="shared" si="25"/>
        <v>0</v>
      </c>
      <c r="BD17" s="71"/>
      <c r="BE17" s="165"/>
      <c r="BF17" s="62">
        <f t="shared" si="26"/>
        <v>0</v>
      </c>
      <c r="BG17" s="136">
        <f t="shared" si="27"/>
        <v>0</v>
      </c>
      <c r="BH17" s="136"/>
      <c r="BI17" s="136">
        <f t="shared" si="28"/>
        <v>0</v>
      </c>
      <c r="BJ17" s="71"/>
      <c r="BK17" s="63"/>
      <c r="BL17" s="62">
        <f t="shared" si="29"/>
        <v>0</v>
      </c>
      <c r="BM17" s="136">
        <f t="shared" si="30"/>
        <v>0</v>
      </c>
      <c r="BN17" s="136"/>
      <c r="BO17" s="136">
        <f t="shared" si="31"/>
        <v>0</v>
      </c>
      <c r="BP17" s="63"/>
      <c r="BQ17" s="63"/>
      <c r="BR17" s="63">
        <f t="shared" si="32"/>
        <v>0</v>
      </c>
      <c r="BS17" s="136">
        <f t="shared" si="33"/>
        <v>0</v>
      </c>
      <c r="BT17" s="136"/>
      <c r="BU17" s="136">
        <f t="shared" si="34"/>
        <v>0</v>
      </c>
      <c r="BV17" s="165"/>
      <c r="BW17" s="165"/>
      <c r="BX17" s="63">
        <f t="shared" si="35"/>
        <v>0</v>
      </c>
      <c r="BY17" s="136">
        <f t="shared" si="36"/>
        <v>0</v>
      </c>
      <c r="BZ17" s="136"/>
      <c r="CA17" s="136">
        <f t="shared" si="37"/>
        <v>0</v>
      </c>
      <c r="CB17" s="63"/>
      <c r="CC17" s="63"/>
      <c r="CD17" s="63">
        <f t="shared" si="38"/>
        <v>0</v>
      </c>
      <c r="CE17" s="136">
        <f t="shared" si="39"/>
        <v>0</v>
      </c>
      <c r="CF17" s="136"/>
      <c r="CG17" s="136">
        <f t="shared" si="40"/>
        <v>0</v>
      </c>
      <c r="CH17" s="63"/>
      <c r="CI17" s="63"/>
      <c r="CJ17" s="63">
        <f t="shared" si="41"/>
        <v>0</v>
      </c>
      <c r="CK17" s="136">
        <f t="shared" si="42"/>
        <v>0</v>
      </c>
      <c r="CL17" s="136"/>
      <c r="CM17" s="136">
        <f t="shared" si="43"/>
        <v>0</v>
      </c>
      <c r="CN17" s="63"/>
      <c r="CO17" s="63"/>
      <c r="CP17" s="63">
        <f t="shared" si="44"/>
        <v>1</v>
      </c>
      <c r="CQ17" s="136">
        <f t="shared" si="45"/>
        <v>100</v>
      </c>
      <c r="CR17" s="136"/>
      <c r="CS17" s="136">
        <f t="shared" si="46"/>
        <v>0</v>
      </c>
      <c r="CT17" s="63"/>
      <c r="CU17" s="63"/>
      <c r="CV17" s="63">
        <f t="shared" si="47"/>
        <v>0</v>
      </c>
      <c r="CW17" s="30">
        <f t="shared" si="48"/>
        <v>0</v>
      </c>
      <c r="CX17" s="120"/>
      <c r="CY17" s="211"/>
      <c r="CZ17" s="129"/>
      <c r="DA17" s="129"/>
      <c r="DB17" s="129"/>
      <c r="DC17" s="129"/>
      <c r="DD17" s="129"/>
      <c r="DE17" s="129"/>
      <c r="DF17" s="129"/>
      <c r="DG17" s="129"/>
      <c r="DH17" s="69"/>
      <c r="DI17" s="69"/>
      <c r="DJ17" s="65"/>
      <c r="DK17" s="65"/>
      <c r="DL17" s="179"/>
    </row>
    <row r="18" spans="1:116" ht="108.75" customHeight="1">
      <c r="A18" s="61"/>
      <c r="B18" s="49" t="s">
        <v>322</v>
      </c>
      <c r="C18" s="49" t="s">
        <v>278</v>
      </c>
      <c r="D18" s="49" t="s">
        <v>279</v>
      </c>
      <c r="E18" s="49" t="s">
        <v>280</v>
      </c>
      <c r="F18" s="49" t="s">
        <v>281</v>
      </c>
      <c r="G18" s="49" t="s">
        <v>282</v>
      </c>
      <c r="H18" s="236" t="s">
        <v>579</v>
      </c>
      <c r="I18" s="236" t="s">
        <v>580</v>
      </c>
      <c r="J18" s="451" t="s">
        <v>597</v>
      </c>
      <c r="K18" s="452"/>
      <c r="L18" s="127"/>
      <c r="M18" s="127"/>
      <c r="N18" s="127"/>
      <c r="O18" s="127"/>
      <c r="P18" s="127"/>
      <c r="Q18" s="127"/>
      <c r="R18" s="127"/>
      <c r="S18" s="127"/>
      <c r="T18" s="127"/>
      <c r="U18" s="127"/>
      <c r="V18" s="127"/>
      <c r="W18" s="127">
        <v>1</v>
      </c>
      <c r="X18" s="127"/>
      <c r="Y18" s="64" t="s">
        <v>598</v>
      </c>
      <c r="Z18" s="64" t="s">
        <v>599</v>
      </c>
      <c r="AA18" s="67">
        <v>0.05</v>
      </c>
      <c r="AB18" s="132">
        <f t="shared" si="11"/>
        <v>0</v>
      </c>
      <c r="AC18" s="136">
        <f t="shared" si="12"/>
        <v>0</v>
      </c>
      <c r="AD18" s="136"/>
      <c r="AE18" s="136">
        <f t="shared" si="13"/>
        <v>0</v>
      </c>
      <c r="AF18" s="64"/>
      <c r="AG18" s="63"/>
      <c r="AH18" s="132">
        <f t="shared" si="14"/>
        <v>0</v>
      </c>
      <c r="AI18" s="136">
        <f t="shared" si="15"/>
        <v>0</v>
      </c>
      <c r="AJ18" s="136"/>
      <c r="AK18" s="136">
        <f t="shared" si="16"/>
        <v>0</v>
      </c>
      <c r="AL18" s="64"/>
      <c r="AM18" s="63"/>
      <c r="AN18" s="132">
        <f t="shared" si="17"/>
        <v>0</v>
      </c>
      <c r="AO18" s="136">
        <f t="shared" si="18"/>
        <v>0</v>
      </c>
      <c r="AP18" s="136"/>
      <c r="AQ18" s="136">
        <f t="shared" si="19"/>
        <v>0</v>
      </c>
      <c r="AR18" s="64"/>
      <c r="AS18" s="63"/>
      <c r="AT18" s="64">
        <f t="shared" si="20"/>
        <v>0</v>
      </c>
      <c r="AU18" s="136">
        <f t="shared" si="21"/>
        <v>0</v>
      </c>
      <c r="AV18" s="136"/>
      <c r="AW18" s="136">
        <f t="shared" si="22"/>
        <v>0</v>
      </c>
      <c r="AX18" s="64"/>
      <c r="AY18" s="63"/>
      <c r="AZ18" s="62">
        <f t="shared" si="23"/>
        <v>0</v>
      </c>
      <c r="BA18" s="136">
        <f t="shared" si="24"/>
        <v>0</v>
      </c>
      <c r="BB18" s="167"/>
      <c r="BC18" s="136">
        <f t="shared" si="25"/>
        <v>0</v>
      </c>
      <c r="BD18" s="71"/>
      <c r="BE18" s="165"/>
      <c r="BF18" s="62">
        <f t="shared" si="26"/>
        <v>0</v>
      </c>
      <c r="BG18" s="136">
        <f t="shared" si="27"/>
        <v>0</v>
      </c>
      <c r="BH18" s="136"/>
      <c r="BI18" s="136">
        <f t="shared" si="28"/>
        <v>0</v>
      </c>
      <c r="BJ18" s="71"/>
      <c r="BK18" s="63"/>
      <c r="BL18" s="62">
        <f t="shared" si="29"/>
        <v>0</v>
      </c>
      <c r="BM18" s="136">
        <f t="shared" si="30"/>
        <v>0</v>
      </c>
      <c r="BN18" s="136"/>
      <c r="BO18" s="136">
        <f t="shared" si="31"/>
        <v>0</v>
      </c>
      <c r="BP18" s="63"/>
      <c r="BQ18" s="63"/>
      <c r="BR18" s="63">
        <f t="shared" si="32"/>
        <v>0</v>
      </c>
      <c r="BS18" s="136">
        <f t="shared" si="33"/>
        <v>0</v>
      </c>
      <c r="BT18" s="136"/>
      <c r="BU18" s="136">
        <f t="shared" si="34"/>
        <v>0</v>
      </c>
      <c r="BV18" s="165"/>
      <c r="BW18" s="165"/>
      <c r="BX18" s="63">
        <f t="shared" si="35"/>
        <v>0</v>
      </c>
      <c r="BY18" s="136">
        <f t="shared" si="36"/>
        <v>0</v>
      </c>
      <c r="BZ18" s="136"/>
      <c r="CA18" s="136">
        <f t="shared" si="37"/>
        <v>0</v>
      </c>
      <c r="CB18" s="63"/>
      <c r="CC18" s="63"/>
      <c r="CD18" s="63">
        <f t="shared" si="38"/>
        <v>0</v>
      </c>
      <c r="CE18" s="136">
        <f t="shared" si="39"/>
        <v>0</v>
      </c>
      <c r="CF18" s="136"/>
      <c r="CG18" s="136">
        <f t="shared" si="40"/>
        <v>0</v>
      </c>
      <c r="CH18" s="63"/>
      <c r="CI18" s="63"/>
      <c r="CJ18" s="63">
        <f t="shared" si="41"/>
        <v>0</v>
      </c>
      <c r="CK18" s="136">
        <f t="shared" si="42"/>
        <v>0</v>
      </c>
      <c r="CL18" s="136"/>
      <c r="CM18" s="136">
        <f t="shared" si="43"/>
        <v>0</v>
      </c>
      <c r="CN18" s="63"/>
      <c r="CO18" s="63"/>
      <c r="CP18" s="63">
        <f t="shared" si="44"/>
        <v>1</v>
      </c>
      <c r="CQ18" s="136">
        <f t="shared" si="45"/>
        <v>100</v>
      </c>
      <c r="CR18" s="136"/>
      <c r="CS18" s="136">
        <f t="shared" si="46"/>
        <v>0</v>
      </c>
      <c r="CT18" s="63"/>
      <c r="CU18" s="63"/>
      <c r="CV18" s="63">
        <f t="shared" si="47"/>
        <v>0</v>
      </c>
      <c r="CW18" s="30">
        <f t="shared" si="48"/>
        <v>0</v>
      </c>
      <c r="CX18" s="120"/>
      <c r="CY18" s="211"/>
      <c r="CZ18" s="129"/>
      <c r="DA18" s="129"/>
      <c r="DB18" s="129"/>
      <c r="DC18" s="129"/>
      <c r="DD18" s="129"/>
      <c r="DE18" s="129"/>
      <c r="DF18" s="129"/>
      <c r="DG18" s="129"/>
      <c r="DH18" s="69"/>
      <c r="DI18" s="69"/>
      <c r="DJ18" s="65"/>
      <c r="DK18" s="65"/>
      <c r="DL18" s="179"/>
    </row>
    <row r="19" spans="1:116" ht="108.75" customHeight="1">
      <c r="A19" s="61"/>
      <c r="B19" s="49" t="s">
        <v>322</v>
      </c>
      <c r="C19" s="49" t="s">
        <v>278</v>
      </c>
      <c r="D19" s="49" t="s">
        <v>279</v>
      </c>
      <c r="E19" s="49" t="s">
        <v>280</v>
      </c>
      <c r="F19" s="49" t="s">
        <v>281</v>
      </c>
      <c r="G19" s="49" t="s">
        <v>282</v>
      </c>
      <c r="H19" s="236" t="s">
        <v>579</v>
      </c>
      <c r="I19" s="236" t="s">
        <v>580</v>
      </c>
      <c r="J19" s="451" t="s">
        <v>600</v>
      </c>
      <c r="K19" s="452"/>
      <c r="L19" s="127"/>
      <c r="M19" s="127"/>
      <c r="N19" s="127"/>
      <c r="O19" s="127"/>
      <c r="P19" s="127"/>
      <c r="Q19" s="127"/>
      <c r="R19" s="127"/>
      <c r="S19" s="127"/>
      <c r="T19" s="127"/>
      <c r="U19" s="127"/>
      <c r="V19" s="127"/>
      <c r="W19" s="127">
        <v>1</v>
      </c>
      <c r="X19" s="127"/>
      <c r="Y19" s="64" t="s">
        <v>601</v>
      </c>
      <c r="Z19" s="64" t="s">
        <v>602</v>
      </c>
      <c r="AA19" s="67">
        <v>0.05</v>
      </c>
      <c r="AB19" s="132">
        <f t="shared" si="11"/>
        <v>0</v>
      </c>
      <c r="AC19" s="136">
        <f t="shared" si="12"/>
        <v>0</v>
      </c>
      <c r="AD19" s="136"/>
      <c r="AE19" s="136">
        <f t="shared" si="13"/>
        <v>0</v>
      </c>
      <c r="AF19" s="64"/>
      <c r="AG19" s="63"/>
      <c r="AH19" s="132">
        <f t="shared" si="14"/>
        <v>0</v>
      </c>
      <c r="AI19" s="136">
        <f t="shared" si="15"/>
        <v>0</v>
      </c>
      <c r="AJ19" s="136"/>
      <c r="AK19" s="136">
        <f t="shared" si="16"/>
        <v>0</v>
      </c>
      <c r="AL19" s="64"/>
      <c r="AM19" s="63"/>
      <c r="AN19" s="132">
        <f t="shared" si="17"/>
        <v>0</v>
      </c>
      <c r="AO19" s="136">
        <f t="shared" si="18"/>
        <v>0</v>
      </c>
      <c r="AP19" s="136"/>
      <c r="AQ19" s="136">
        <f t="shared" si="19"/>
        <v>0</v>
      </c>
      <c r="AR19" s="64"/>
      <c r="AS19" s="63"/>
      <c r="AT19" s="64">
        <f t="shared" si="20"/>
        <v>0</v>
      </c>
      <c r="AU19" s="136">
        <f t="shared" si="21"/>
        <v>0</v>
      </c>
      <c r="AV19" s="136"/>
      <c r="AW19" s="136">
        <f t="shared" si="22"/>
        <v>0</v>
      </c>
      <c r="AX19" s="64"/>
      <c r="AY19" s="63"/>
      <c r="AZ19" s="62">
        <f t="shared" si="23"/>
        <v>0</v>
      </c>
      <c r="BA19" s="136">
        <f t="shared" si="24"/>
        <v>0</v>
      </c>
      <c r="BB19" s="167"/>
      <c r="BC19" s="136">
        <f t="shared" si="25"/>
        <v>0</v>
      </c>
      <c r="BD19" s="71"/>
      <c r="BE19" s="165"/>
      <c r="BF19" s="62">
        <f t="shared" si="26"/>
        <v>0</v>
      </c>
      <c r="BG19" s="136">
        <f t="shared" si="27"/>
        <v>0</v>
      </c>
      <c r="BH19" s="136"/>
      <c r="BI19" s="136">
        <f t="shared" si="28"/>
        <v>0</v>
      </c>
      <c r="BJ19" s="71"/>
      <c r="BK19" s="63"/>
      <c r="BL19" s="62">
        <f t="shared" si="29"/>
        <v>0</v>
      </c>
      <c r="BM19" s="136">
        <f t="shared" si="30"/>
        <v>0</v>
      </c>
      <c r="BN19" s="136"/>
      <c r="BO19" s="136">
        <f t="shared" si="31"/>
        <v>0</v>
      </c>
      <c r="BP19" s="63"/>
      <c r="BQ19" s="63"/>
      <c r="BR19" s="63">
        <f t="shared" si="32"/>
        <v>0</v>
      </c>
      <c r="BS19" s="136">
        <f t="shared" si="33"/>
        <v>0</v>
      </c>
      <c r="BT19" s="136"/>
      <c r="BU19" s="136">
        <f t="shared" si="34"/>
        <v>0</v>
      </c>
      <c r="BV19" s="165"/>
      <c r="BW19" s="165"/>
      <c r="BX19" s="63">
        <f t="shared" si="35"/>
        <v>0</v>
      </c>
      <c r="BY19" s="136">
        <f t="shared" si="36"/>
        <v>0</v>
      </c>
      <c r="BZ19" s="136"/>
      <c r="CA19" s="136">
        <f t="shared" si="37"/>
        <v>0</v>
      </c>
      <c r="CB19" s="63"/>
      <c r="CC19" s="63"/>
      <c r="CD19" s="63">
        <f t="shared" si="38"/>
        <v>0</v>
      </c>
      <c r="CE19" s="136">
        <f t="shared" si="39"/>
        <v>0</v>
      </c>
      <c r="CF19" s="136"/>
      <c r="CG19" s="136">
        <f t="shared" si="40"/>
        <v>0</v>
      </c>
      <c r="CH19" s="63"/>
      <c r="CI19" s="63"/>
      <c r="CJ19" s="63">
        <f t="shared" si="41"/>
        <v>0</v>
      </c>
      <c r="CK19" s="136">
        <f t="shared" si="42"/>
        <v>0</v>
      </c>
      <c r="CL19" s="136"/>
      <c r="CM19" s="136">
        <f t="shared" si="43"/>
        <v>0</v>
      </c>
      <c r="CN19" s="63"/>
      <c r="CO19" s="63"/>
      <c r="CP19" s="63">
        <f t="shared" si="44"/>
        <v>1</v>
      </c>
      <c r="CQ19" s="136">
        <f t="shared" si="45"/>
        <v>100</v>
      </c>
      <c r="CR19" s="136"/>
      <c r="CS19" s="136">
        <f t="shared" si="46"/>
        <v>0</v>
      </c>
      <c r="CT19" s="63"/>
      <c r="CU19" s="63"/>
      <c r="CV19" s="63">
        <f t="shared" si="47"/>
        <v>0</v>
      </c>
      <c r="CW19" s="30">
        <f t="shared" si="48"/>
        <v>0</v>
      </c>
      <c r="CX19" s="120"/>
      <c r="CY19" s="211"/>
      <c r="CZ19" s="129"/>
      <c r="DA19" s="129"/>
      <c r="DB19" s="129"/>
      <c r="DC19" s="129"/>
      <c r="DD19" s="129"/>
      <c r="DE19" s="129"/>
      <c r="DF19" s="129"/>
      <c r="DG19" s="129"/>
      <c r="DH19" s="69"/>
      <c r="DI19" s="69"/>
      <c r="DJ19" s="65"/>
      <c r="DK19" s="65"/>
      <c r="DL19" s="179"/>
    </row>
    <row r="20" spans="1:116" ht="108.75" customHeight="1">
      <c r="A20" s="61"/>
      <c r="B20" s="49" t="s">
        <v>322</v>
      </c>
      <c r="C20" s="49" t="s">
        <v>278</v>
      </c>
      <c r="D20" s="49" t="s">
        <v>279</v>
      </c>
      <c r="E20" s="49" t="s">
        <v>280</v>
      </c>
      <c r="F20" s="49" t="s">
        <v>281</v>
      </c>
      <c r="G20" s="49" t="s">
        <v>282</v>
      </c>
      <c r="H20" s="236" t="s">
        <v>579</v>
      </c>
      <c r="I20" s="236" t="s">
        <v>580</v>
      </c>
      <c r="J20" s="451" t="s">
        <v>603</v>
      </c>
      <c r="K20" s="452"/>
      <c r="L20" s="127"/>
      <c r="M20" s="127"/>
      <c r="N20" s="127"/>
      <c r="O20" s="127"/>
      <c r="P20" s="127"/>
      <c r="Q20" s="127"/>
      <c r="R20" s="127"/>
      <c r="S20" s="127"/>
      <c r="T20" s="127"/>
      <c r="U20" s="127"/>
      <c r="V20" s="127"/>
      <c r="W20" s="127">
        <v>1</v>
      </c>
      <c r="X20" s="127"/>
      <c r="Y20" s="64" t="s">
        <v>604</v>
      </c>
      <c r="Z20" s="64" t="s">
        <v>605</v>
      </c>
      <c r="AA20" s="67">
        <v>0.05</v>
      </c>
      <c r="AB20" s="132">
        <f t="shared" si="11"/>
        <v>0</v>
      </c>
      <c r="AC20" s="136">
        <f t="shared" si="12"/>
        <v>0</v>
      </c>
      <c r="AD20" s="136"/>
      <c r="AE20" s="136">
        <f t="shared" si="13"/>
        <v>0</v>
      </c>
      <c r="AF20" s="64"/>
      <c r="AG20" s="63"/>
      <c r="AH20" s="132">
        <f t="shared" si="14"/>
        <v>0</v>
      </c>
      <c r="AI20" s="136">
        <f t="shared" si="15"/>
        <v>0</v>
      </c>
      <c r="AJ20" s="136"/>
      <c r="AK20" s="136">
        <f t="shared" si="16"/>
        <v>0</v>
      </c>
      <c r="AL20" s="64"/>
      <c r="AM20" s="63"/>
      <c r="AN20" s="132">
        <f t="shared" si="17"/>
        <v>0</v>
      </c>
      <c r="AO20" s="136">
        <f t="shared" si="18"/>
        <v>0</v>
      </c>
      <c r="AP20" s="136"/>
      <c r="AQ20" s="136">
        <f t="shared" si="19"/>
        <v>0</v>
      </c>
      <c r="AR20" s="64"/>
      <c r="AS20" s="63"/>
      <c r="AT20" s="64">
        <f t="shared" si="20"/>
        <v>0</v>
      </c>
      <c r="AU20" s="136">
        <f t="shared" si="21"/>
        <v>0</v>
      </c>
      <c r="AV20" s="136"/>
      <c r="AW20" s="136">
        <f t="shared" si="22"/>
        <v>0</v>
      </c>
      <c r="AX20" s="64"/>
      <c r="AY20" s="63"/>
      <c r="AZ20" s="62">
        <f t="shared" si="23"/>
        <v>0</v>
      </c>
      <c r="BA20" s="136">
        <f t="shared" si="24"/>
        <v>0</v>
      </c>
      <c r="BB20" s="167"/>
      <c r="BC20" s="136">
        <f t="shared" si="25"/>
        <v>0</v>
      </c>
      <c r="BD20" s="71"/>
      <c r="BE20" s="165"/>
      <c r="BF20" s="62">
        <f t="shared" si="26"/>
        <v>0</v>
      </c>
      <c r="BG20" s="136">
        <f t="shared" si="27"/>
        <v>0</v>
      </c>
      <c r="BH20" s="136"/>
      <c r="BI20" s="136">
        <f t="shared" si="28"/>
        <v>0</v>
      </c>
      <c r="BJ20" s="71"/>
      <c r="BK20" s="63"/>
      <c r="BL20" s="62">
        <f t="shared" si="29"/>
        <v>0</v>
      </c>
      <c r="BM20" s="136">
        <f t="shared" si="30"/>
        <v>0</v>
      </c>
      <c r="BN20" s="136"/>
      <c r="BO20" s="136">
        <f t="shared" si="31"/>
        <v>0</v>
      </c>
      <c r="BP20" s="63"/>
      <c r="BQ20" s="63"/>
      <c r="BR20" s="63">
        <f t="shared" si="32"/>
        <v>0</v>
      </c>
      <c r="BS20" s="136">
        <f t="shared" si="33"/>
        <v>0</v>
      </c>
      <c r="BT20" s="136"/>
      <c r="BU20" s="136">
        <f t="shared" si="34"/>
        <v>0</v>
      </c>
      <c r="BV20" s="165"/>
      <c r="BW20" s="165"/>
      <c r="BX20" s="63">
        <f t="shared" si="35"/>
        <v>0</v>
      </c>
      <c r="BY20" s="136">
        <f t="shared" si="36"/>
        <v>0</v>
      </c>
      <c r="BZ20" s="136"/>
      <c r="CA20" s="136">
        <f t="shared" si="37"/>
        <v>0</v>
      </c>
      <c r="CB20" s="63"/>
      <c r="CC20" s="63"/>
      <c r="CD20" s="63">
        <f t="shared" si="38"/>
        <v>0</v>
      </c>
      <c r="CE20" s="136">
        <f t="shared" si="39"/>
        <v>0</v>
      </c>
      <c r="CF20" s="136"/>
      <c r="CG20" s="136">
        <f t="shared" si="40"/>
        <v>0</v>
      </c>
      <c r="CH20" s="63"/>
      <c r="CI20" s="63"/>
      <c r="CJ20" s="63">
        <f t="shared" si="41"/>
        <v>0</v>
      </c>
      <c r="CK20" s="136">
        <f t="shared" si="42"/>
        <v>0</v>
      </c>
      <c r="CL20" s="136"/>
      <c r="CM20" s="136">
        <f t="shared" si="43"/>
        <v>0</v>
      </c>
      <c r="CN20" s="63"/>
      <c r="CO20" s="63"/>
      <c r="CP20" s="63">
        <f t="shared" si="44"/>
        <v>1</v>
      </c>
      <c r="CQ20" s="136">
        <f t="shared" si="45"/>
        <v>100</v>
      </c>
      <c r="CR20" s="136"/>
      <c r="CS20" s="136">
        <f t="shared" si="46"/>
        <v>0</v>
      </c>
      <c r="CT20" s="63"/>
      <c r="CU20" s="63"/>
      <c r="CV20" s="63">
        <f t="shared" si="47"/>
        <v>0</v>
      </c>
      <c r="CW20" s="30">
        <f t="shared" si="48"/>
        <v>0</v>
      </c>
      <c r="CX20" s="120"/>
      <c r="CY20" s="211"/>
      <c r="CZ20" s="129"/>
      <c r="DA20" s="129"/>
      <c r="DB20" s="129"/>
      <c r="DC20" s="129"/>
      <c r="DD20" s="129"/>
      <c r="DE20" s="129"/>
      <c r="DF20" s="129"/>
      <c r="DG20" s="129"/>
      <c r="DH20" s="69"/>
      <c r="DI20" s="69"/>
      <c r="DJ20" s="65"/>
      <c r="DK20" s="65"/>
      <c r="DL20" s="179"/>
    </row>
    <row r="21" spans="1:116" ht="108.75" customHeight="1">
      <c r="A21" s="61"/>
      <c r="B21" s="49" t="s">
        <v>322</v>
      </c>
      <c r="C21" s="49" t="s">
        <v>278</v>
      </c>
      <c r="D21" s="49" t="s">
        <v>279</v>
      </c>
      <c r="E21" s="49" t="s">
        <v>280</v>
      </c>
      <c r="F21" s="49" t="s">
        <v>281</v>
      </c>
      <c r="G21" s="49" t="s">
        <v>282</v>
      </c>
      <c r="H21" s="236" t="s">
        <v>579</v>
      </c>
      <c r="I21" s="236" t="s">
        <v>580</v>
      </c>
      <c r="J21" s="451" t="s">
        <v>606</v>
      </c>
      <c r="K21" s="452"/>
      <c r="L21" s="127"/>
      <c r="M21" s="127"/>
      <c r="N21" s="127"/>
      <c r="O21" s="127"/>
      <c r="P21" s="127"/>
      <c r="Q21" s="127"/>
      <c r="R21" s="127"/>
      <c r="S21" s="127"/>
      <c r="T21" s="127"/>
      <c r="U21" s="127"/>
      <c r="V21" s="127"/>
      <c r="W21" s="127">
        <v>1</v>
      </c>
      <c r="X21" s="127"/>
      <c r="Y21" s="64" t="s">
        <v>607</v>
      </c>
      <c r="Z21" s="64" t="s">
        <v>608</v>
      </c>
      <c r="AA21" s="67">
        <v>0.05</v>
      </c>
      <c r="AB21" s="132">
        <f t="shared" si="11"/>
        <v>0</v>
      </c>
      <c r="AC21" s="136">
        <f t="shared" si="12"/>
        <v>0</v>
      </c>
      <c r="AD21" s="136"/>
      <c r="AE21" s="136">
        <f t="shared" si="13"/>
        <v>0</v>
      </c>
      <c r="AF21" s="64"/>
      <c r="AG21" s="63"/>
      <c r="AH21" s="132">
        <f t="shared" si="14"/>
        <v>0</v>
      </c>
      <c r="AI21" s="136">
        <f t="shared" si="15"/>
        <v>0</v>
      </c>
      <c r="AJ21" s="136"/>
      <c r="AK21" s="136">
        <f t="shared" si="16"/>
        <v>0</v>
      </c>
      <c r="AL21" s="64"/>
      <c r="AM21" s="63"/>
      <c r="AN21" s="132">
        <f t="shared" si="17"/>
        <v>0</v>
      </c>
      <c r="AO21" s="136">
        <f t="shared" si="18"/>
        <v>0</v>
      </c>
      <c r="AP21" s="136"/>
      <c r="AQ21" s="136">
        <f t="shared" si="19"/>
        <v>0</v>
      </c>
      <c r="AR21" s="64"/>
      <c r="AS21" s="63"/>
      <c r="AT21" s="64">
        <f t="shared" si="20"/>
        <v>0</v>
      </c>
      <c r="AU21" s="136">
        <f t="shared" si="21"/>
        <v>0</v>
      </c>
      <c r="AV21" s="136"/>
      <c r="AW21" s="136">
        <f t="shared" si="22"/>
        <v>0</v>
      </c>
      <c r="AX21" s="64"/>
      <c r="AY21" s="63"/>
      <c r="AZ21" s="62">
        <f t="shared" si="23"/>
        <v>0</v>
      </c>
      <c r="BA21" s="136">
        <f t="shared" si="24"/>
        <v>0</v>
      </c>
      <c r="BB21" s="167"/>
      <c r="BC21" s="136">
        <f t="shared" si="25"/>
        <v>0</v>
      </c>
      <c r="BD21" s="71"/>
      <c r="BE21" s="165"/>
      <c r="BF21" s="62">
        <f t="shared" si="26"/>
        <v>0</v>
      </c>
      <c r="BG21" s="136">
        <f t="shared" si="27"/>
        <v>0</v>
      </c>
      <c r="BH21" s="136"/>
      <c r="BI21" s="136">
        <f t="shared" si="28"/>
        <v>0</v>
      </c>
      <c r="BJ21" s="71"/>
      <c r="BK21" s="63"/>
      <c r="BL21" s="62">
        <f t="shared" si="29"/>
        <v>0</v>
      </c>
      <c r="BM21" s="136">
        <f t="shared" si="30"/>
        <v>0</v>
      </c>
      <c r="BN21" s="136"/>
      <c r="BO21" s="136">
        <f t="shared" si="31"/>
        <v>0</v>
      </c>
      <c r="BP21" s="63"/>
      <c r="BQ21" s="63"/>
      <c r="BR21" s="63">
        <f t="shared" si="32"/>
        <v>0</v>
      </c>
      <c r="BS21" s="136">
        <f t="shared" si="33"/>
        <v>0</v>
      </c>
      <c r="BT21" s="136"/>
      <c r="BU21" s="136">
        <f t="shared" si="34"/>
        <v>0</v>
      </c>
      <c r="BV21" s="165"/>
      <c r="BW21" s="165"/>
      <c r="BX21" s="63">
        <f t="shared" si="35"/>
        <v>0</v>
      </c>
      <c r="BY21" s="136">
        <f t="shared" si="36"/>
        <v>0</v>
      </c>
      <c r="BZ21" s="136"/>
      <c r="CA21" s="136">
        <f t="shared" si="37"/>
        <v>0</v>
      </c>
      <c r="CB21" s="63"/>
      <c r="CC21" s="63"/>
      <c r="CD21" s="63">
        <f t="shared" si="38"/>
        <v>0</v>
      </c>
      <c r="CE21" s="136">
        <f t="shared" si="39"/>
        <v>0</v>
      </c>
      <c r="CF21" s="136"/>
      <c r="CG21" s="136">
        <f t="shared" si="40"/>
        <v>0</v>
      </c>
      <c r="CH21" s="63"/>
      <c r="CI21" s="63"/>
      <c r="CJ21" s="63">
        <f t="shared" si="41"/>
        <v>0</v>
      </c>
      <c r="CK21" s="136">
        <f t="shared" si="42"/>
        <v>0</v>
      </c>
      <c r="CL21" s="136"/>
      <c r="CM21" s="136">
        <f t="shared" si="43"/>
        <v>0</v>
      </c>
      <c r="CN21" s="63"/>
      <c r="CO21" s="63"/>
      <c r="CP21" s="63">
        <f t="shared" si="44"/>
        <v>1</v>
      </c>
      <c r="CQ21" s="136">
        <f t="shared" si="45"/>
        <v>100</v>
      </c>
      <c r="CR21" s="136"/>
      <c r="CS21" s="136">
        <f t="shared" si="46"/>
        <v>0</v>
      </c>
      <c r="CT21" s="63"/>
      <c r="CU21" s="63"/>
      <c r="CV21" s="63">
        <f t="shared" si="47"/>
        <v>0</v>
      </c>
      <c r="CW21" s="30">
        <f t="shared" si="48"/>
        <v>0</v>
      </c>
      <c r="CX21" s="120"/>
      <c r="CY21" s="211"/>
      <c r="CZ21" s="129"/>
      <c r="DA21" s="129"/>
      <c r="DB21" s="129"/>
      <c r="DC21" s="129"/>
      <c r="DD21" s="129"/>
      <c r="DE21" s="129"/>
      <c r="DF21" s="129"/>
      <c r="DG21" s="129"/>
      <c r="DH21" s="69"/>
      <c r="DI21" s="69"/>
      <c r="DJ21" s="65"/>
      <c r="DK21" s="65"/>
      <c r="DL21" s="179"/>
    </row>
    <row r="22" spans="1:116" ht="108.75" customHeight="1">
      <c r="A22" s="61"/>
      <c r="B22" s="49" t="s">
        <v>322</v>
      </c>
      <c r="C22" s="49" t="s">
        <v>278</v>
      </c>
      <c r="D22" s="49" t="s">
        <v>279</v>
      </c>
      <c r="E22" s="49" t="s">
        <v>280</v>
      </c>
      <c r="F22" s="49" t="s">
        <v>281</v>
      </c>
      <c r="G22" s="49" t="s">
        <v>282</v>
      </c>
      <c r="H22" s="236" t="s">
        <v>579</v>
      </c>
      <c r="I22" s="236" t="s">
        <v>580</v>
      </c>
      <c r="J22" s="451" t="s">
        <v>609</v>
      </c>
      <c r="K22" s="452"/>
      <c r="L22" s="127"/>
      <c r="M22" s="127"/>
      <c r="N22" s="127"/>
      <c r="O22" s="127"/>
      <c r="P22" s="127"/>
      <c r="Q22" s="127">
        <v>1</v>
      </c>
      <c r="R22" s="127"/>
      <c r="S22" s="127"/>
      <c r="T22" s="127"/>
      <c r="U22" s="127"/>
      <c r="V22" s="127"/>
      <c r="W22" s="127"/>
      <c r="X22" s="127"/>
      <c r="Y22" s="64" t="s">
        <v>610</v>
      </c>
      <c r="Z22" s="64" t="s">
        <v>611</v>
      </c>
      <c r="AA22" s="67">
        <v>0.05</v>
      </c>
      <c r="AB22" s="132">
        <f t="shared" si="11"/>
        <v>0</v>
      </c>
      <c r="AC22" s="136">
        <f t="shared" si="12"/>
        <v>0</v>
      </c>
      <c r="AD22" s="136"/>
      <c r="AE22" s="136">
        <f t="shared" si="13"/>
        <v>0</v>
      </c>
      <c r="AF22" s="64"/>
      <c r="AG22" s="63"/>
      <c r="AH22" s="132">
        <f t="shared" si="14"/>
        <v>0</v>
      </c>
      <c r="AI22" s="136">
        <f t="shared" si="15"/>
        <v>0</v>
      </c>
      <c r="AJ22" s="136"/>
      <c r="AK22" s="136">
        <f t="shared" si="16"/>
        <v>0</v>
      </c>
      <c r="AL22" s="64"/>
      <c r="AM22" s="63"/>
      <c r="AN22" s="132">
        <f t="shared" si="17"/>
        <v>0</v>
      </c>
      <c r="AO22" s="136">
        <f t="shared" si="18"/>
        <v>0</v>
      </c>
      <c r="AP22" s="136"/>
      <c r="AQ22" s="136">
        <f t="shared" si="19"/>
        <v>0</v>
      </c>
      <c r="AR22" s="64"/>
      <c r="AS22" s="63"/>
      <c r="AT22" s="64">
        <f t="shared" si="20"/>
        <v>0</v>
      </c>
      <c r="AU22" s="136">
        <f t="shared" si="21"/>
        <v>0</v>
      </c>
      <c r="AV22" s="136"/>
      <c r="AW22" s="136">
        <f t="shared" si="22"/>
        <v>0</v>
      </c>
      <c r="AX22" s="64"/>
      <c r="AY22" s="63"/>
      <c r="AZ22" s="62">
        <f t="shared" si="23"/>
        <v>0</v>
      </c>
      <c r="BA22" s="136">
        <f t="shared" si="24"/>
        <v>0</v>
      </c>
      <c r="BB22" s="167"/>
      <c r="BC22" s="136">
        <f t="shared" si="25"/>
        <v>0</v>
      </c>
      <c r="BD22" s="71"/>
      <c r="BE22" s="165"/>
      <c r="BF22" s="62">
        <f t="shared" si="26"/>
        <v>1</v>
      </c>
      <c r="BG22" s="136">
        <f t="shared" si="27"/>
        <v>100</v>
      </c>
      <c r="BH22" s="136"/>
      <c r="BI22" s="136">
        <f t="shared" si="28"/>
        <v>0</v>
      </c>
      <c r="BJ22" s="71"/>
      <c r="BK22" s="63"/>
      <c r="BL22" s="62">
        <f t="shared" si="29"/>
        <v>0</v>
      </c>
      <c r="BM22" s="136">
        <f t="shared" si="30"/>
        <v>0</v>
      </c>
      <c r="BN22" s="136"/>
      <c r="BO22" s="136">
        <f t="shared" si="31"/>
        <v>0</v>
      </c>
      <c r="BP22" s="63"/>
      <c r="BQ22" s="63"/>
      <c r="BR22" s="63">
        <f t="shared" si="32"/>
        <v>0</v>
      </c>
      <c r="BS22" s="136">
        <f t="shared" si="33"/>
        <v>0</v>
      </c>
      <c r="BT22" s="136"/>
      <c r="BU22" s="136">
        <f t="shared" si="34"/>
        <v>0</v>
      </c>
      <c r="BV22" s="165"/>
      <c r="BW22" s="165"/>
      <c r="BX22" s="63">
        <f t="shared" si="35"/>
        <v>0</v>
      </c>
      <c r="BY22" s="136">
        <f t="shared" si="36"/>
        <v>0</v>
      </c>
      <c r="BZ22" s="136"/>
      <c r="CA22" s="136">
        <f t="shared" si="37"/>
        <v>0</v>
      </c>
      <c r="CB22" s="63"/>
      <c r="CC22" s="63"/>
      <c r="CD22" s="63">
        <f t="shared" si="38"/>
        <v>0</v>
      </c>
      <c r="CE22" s="136">
        <f t="shared" si="39"/>
        <v>0</v>
      </c>
      <c r="CF22" s="136"/>
      <c r="CG22" s="136">
        <f t="shared" si="40"/>
        <v>0</v>
      </c>
      <c r="CH22" s="63"/>
      <c r="CI22" s="63"/>
      <c r="CJ22" s="63">
        <f t="shared" si="41"/>
        <v>0</v>
      </c>
      <c r="CK22" s="136">
        <f t="shared" si="42"/>
        <v>0</v>
      </c>
      <c r="CL22" s="136"/>
      <c r="CM22" s="136">
        <f t="shared" si="43"/>
        <v>0</v>
      </c>
      <c r="CN22" s="63"/>
      <c r="CO22" s="63"/>
      <c r="CP22" s="63">
        <f t="shared" si="44"/>
        <v>0</v>
      </c>
      <c r="CQ22" s="136">
        <f t="shared" si="45"/>
        <v>0</v>
      </c>
      <c r="CR22" s="136"/>
      <c r="CS22" s="136">
        <f t="shared" si="46"/>
        <v>0</v>
      </c>
      <c r="CT22" s="63"/>
      <c r="CU22" s="63"/>
      <c r="CV22" s="63">
        <f t="shared" si="47"/>
        <v>0</v>
      </c>
      <c r="CW22" s="30">
        <f t="shared" si="48"/>
        <v>0</v>
      </c>
      <c r="CX22" s="120"/>
      <c r="CY22" s="211"/>
      <c r="CZ22" s="129"/>
      <c r="DA22" s="129"/>
      <c r="DB22" s="129"/>
      <c r="DC22" s="129"/>
      <c r="DD22" s="129"/>
      <c r="DE22" s="129"/>
      <c r="DF22" s="129"/>
      <c r="DG22" s="129"/>
      <c r="DH22" s="69"/>
      <c r="DI22" s="69"/>
      <c r="DJ22" s="65"/>
      <c r="DK22" s="65"/>
      <c r="DL22" s="179"/>
    </row>
    <row r="23" spans="1:116" ht="108.75" customHeight="1">
      <c r="A23" s="61"/>
      <c r="B23" s="49" t="s">
        <v>322</v>
      </c>
      <c r="C23" s="49" t="s">
        <v>278</v>
      </c>
      <c r="D23" s="49" t="s">
        <v>279</v>
      </c>
      <c r="E23" s="49" t="s">
        <v>280</v>
      </c>
      <c r="F23" s="49" t="s">
        <v>281</v>
      </c>
      <c r="G23" s="49" t="s">
        <v>282</v>
      </c>
      <c r="H23" s="236" t="s">
        <v>579</v>
      </c>
      <c r="I23" s="236" t="s">
        <v>580</v>
      </c>
      <c r="J23" s="451" t="s">
        <v>612</v>
      </c>
      <c r="K23" s="452"/>
      <c r="L23" s="127"/>
      <c r="M23" s="127"/>
      <c r="N23" s="127"/>
      <c r="O23" s="127"/>
      <c r="P23" s="127"/>
      <c r="Q23" s="127"/>
      <c r="R23" s="127"/>
      <c r="S23" s="127"/>
      <c r="T23" s="127"/>
      <c r="U23" s="127"/>
      <c r="V23" s="127"/>
      <c r="W23" s="127">
        <v>1</v>
      </c>
      <c r="X23" s="127"/>
      <c r="Y23" s="64" t="s">
        <v>595</v>
      </c>
      <c r="Z23" s="64" t="s">
        <v>613</v>
      </c>
      <c r="AA23" s="67">
        <v>0.05</v>
      </c>
      <c r="AB23" s="132">
        <f t="shared" si="11"/>
        <v>0</v>
      </c>
      <c r="AC23" s="136">
        <f t="shared" si="12"/>
        <v>0</v>
      </c>
      <c r="AD23" s="136"/>
      <c r="AE23" s="136">
        <f t="shared" si="13"/>
        <v>0</v>
      </c>
      <c r="AF23" s="64"/>
      <c r="AG23" s="63"/>
      <c r="AH23" s="132">
        <f t="shared" si="14"/>
        <v>0</v>
      </c>
      <c r="AI23" s="136">
        <f t="shared" si="15"/>
        <v>0</v>
      </c>
      <c r="AJ23" s="136"/>
      <c r="AK23" s="136">
        <f t="shared" si="16"/>
        <v>0</v>
      </c>
      <c r="AL23" s="64"/>
      <c r="AM23" s="63"/>
      <c r="AN23" s="132">
        <f t="shared" si="17"/>
        <v>0</v>
      </c>
      <c r="AO23" s="136">
        <f t="shared" si="18"/>
        <v>0</v>
      </c>
      <c r="AP23" s="136"/>
      <c r="AQ23" s="136">
        <f t="shared" si="19"/>
        <v>0</v>
      </c>
      <c r="AR23" s="64"/>
      <c r="AS23" s="63"/>
      <c r="AT23" s="64">
        <f t="shared" si="20"/>
        <v>0</v>
      </c>
      <c r="AU23" s="136">
        <f t="shared" si="21"/>
        <v>0</v>
      </c>
      <c r="AV23" s="136"/>
      <c r="AW23" s="136">
        <f t="shared" si="22"/>
        <v>0</v>
      </c>
      <c r="AX23" s="64"/>
      <c r="AY23" s="63"/>
      <c r="AZ23" s="62">
        <f t="shared" si="23"/>
        <v>0</v>
      </c>
      <c r="BA23" s="136">
        <f t="shared" si="24"/>
        <v>0</v>
      </c>
      <c r="BB23" s="167"/>
      <c r="BC23" s="136">
        <f t="shared" si="25"/>
        <v>0</v>
      </c>
      <c r="BD23" s="71"/>
      <c r="BE23" s="165"/>
      <c r="BF23" s="62">
        <f t="shared" si="26"/>
        <v>0</v>
      </c>
      <c r="BG23" s="136">
        <f t="shared" si="27"/>
        <v>0</v>
      </c>
      <c r="BH23" s="136"/>
      <c r="BI23" s="136">
        <f t="shared" si="28"/>
        <v>0</v>
      </c>
      <c r="BJ23" s="71"/>
      <c r="BK23" s="63"/>
      <c r="BL23" s="62">
        <f t="shared" si="29"/>
        <v>0</v>
      </c>
      <c r="BM23" s="136">
        <f t="shared" si="30"/>
        <v>0</v>
      </c>
      <c r="BN23" s="136"/>
      <c r="BO23" s="136">
        <f t="shared" si="31"/>
        <v>0</v>
      </c>
      <c r="BP23" s="63"/>
      <c r="BQ23" s="63"/>
      <c r="BR23" s="63">
        <f t="shared" si="32"/>
        <v>0</v>
      </c>
      <c r="BS23" s="136">
        <f t="shared" si="33"/>
        <v>0</v>
      </c>
      <c r="BT23" s="136"/>
      <c r="BU23" s="136">
        <f t="shared" si="34"/>
        <v>0</v>
      </c>
      <c r="BV23" s="165"/>
      <c r="BW23" s="165"/>
      <c r="BX23" s="63">
        <f t="shared" si="35"/>
        <v>0</v>
      </c>
      <c r="BY23" s="136">
        <f t="shared" si="36"/>
        <v>0</v>
      </c>
      <c r="BZ23" s="136"/>
      <c r="CA23" s="136">
        <f t="shared" si="37"/>
        <v>0</v>
      </c>
      <c r="CB23" s="63"/>
      <c r="CC23" s="63"/>
      <c r="CD23" s="63">
        <f t="shared" si="38"/>
        <v>0</v>
      </c>
      <c r="CE23" s="136">
        <f t="shared" si="39"/>
        <v>0</v>
      </c>
      <c r="CF23" s="136"/>
      <c r="CG23" s="136">
        <f t="shared" si="40"/>
        <v>0</v>
      </c>
      <c r="CH23" s="63"/>
      <c r="CI23" s="63"/>
      <c r="CJ23" s="63">
        <f t="shared" si="41"/>
        <v>0</v>
      </c>
      <c r="CK23" s="136">
        <f t="shared" si="42"/>
        <v>0</v>
      </c>
      <c r="CL23" s="136"/>
      <c r="CM23" s="136">
        <f t="shared" si="43"/>
        <v>0</v>
      </c>
      <c r="CN23" s="63"/>
      <c r="CO23" s="63"/>
      <c r="CP23" s="63">
        <f t="shared" si="44"/>
        <v>1</v>
      </c>
      <c r="CQ23" s="136">
        <f t="shared" si="45"/>
        <v>100</v>
      </c>
      <c r="CR23" s="136"/>
      <c r="CS23" s="136">
        <f t="shared" si="46"/>
        <v>0</v>
      </c>
      <c r="CT23" s="63"/>
      <c r="CU23" s="63"/>
      <c r="CV23" s="63">
        <f t="shared" si="47"/>
        <v>0</v>
      </c>
      <c r="CW23" s="30">
        <f t="shared" si="48"/>
        <v>0</v>
      </c>
      <c r="CX23" s="120"/>
      <c r="CY23" s="211"/>
      <c r="CZ23" s="129"/>
      <c r="DA23" s="129"/>
      <c r="DB23" s="129"/>
      <c r="DC23" s="129"/>
      <c r="DD23" s="129"/>
      <c r="DE23" s="129"/>
      <c r="DF23" s="129"/>
      <c r="DG23" s="129"/>
      <c r="DH23" s="69"/>
      <c r="DI23" s="69"/>
      <c r="DJ23" s="65"/>
      <c r="DK23" s="65"/>
      <c r="DL23" s="179"/>
    </row>
    <row r="24" spans="1:116" ht="108.75" customHeight="1">
      <c r="A24" s="61"/>
      <c r="B24" s="49" t="s">
        <v>322</v>
      </c>
      <c r="C24" s="49" t="s">
        <v>278</v>
      </c>
      <c r="D24" s="49" t="s">
        <v>279</v>
      </c>
      <c r="E24" s="49" t="s">
        <v>280</v>
      </c>
      <c r="F24" s="49" t="s">
        <v>281</v>
      </c>
      <c r="G24" s="49" t="s">
        <v>282</v>
      </c>
      <c r="H24" s="236" t="s">
        <v>579</v>
      </c>
      <c r="I24" s="236" t="s">
        <v>580</v>
      </c>
      <c r="J24" s="451" t="s">
        <v>614</v>
      </c>
      <c r="K24" s="452"/>
      <c r="L24" s="127"/>
      <c r="M24" s="127"/>
      <c r="N24" s="127"/>
      <c r="O24" s="127"/>
      <c r="P24" s="127"/>
      <c r="Q24" s="127"/>
      <c r="R24" s="127"/>
      <c r="S24" s="127"/>
      <c r="T24" s="127"/>
      <c r="U24" s="127"/>
      <c r="V24" s="127"/>
      <c r="W24" s="127">
        <v>1</v>
      </c>
      <c r="X24" s="127"/>
      <c r="Y24" s="64" t="s">
        <v>615</v>
      </c>
      <c r="Z24" s="64" t="s">
        <v>616</v>
      </c>
      <c r="AA24" s="67">
        <v>0.05</v>
      </c>
      <c r="AB24" s="132">
        <f t="shared" si="11"/>
        <v>0</v>
      </c>
      <c r="AC24" s="136">
        <f t="shared" si="12"/>
        <v>0</v>
      </c>
      <c r="AD24" s="136"/>
      <c r="AE24" s="136">
        <f t="shared" si="13"/>
        <v>0</v>
      </c>
      <c r="AF24" s="64"/>
      <c r="AG24" s="63"/>
      <c r="AH24" s="132">
        <f t="shared" si="14"/>
        <v>0</v>
      </c>
      <c r="AI24" s="136">
        <f t="shared" si="15"/>
        <v>0</v>
      </c>
      <c r="AJ24" s="136"/>
      <c r="AK24" s="136">
        <f t="shared" si="16"/>
        <v>0</v>
      </c>
      <c r="AL24" s="64"/>
      <c r="AM24" s="63"/>
      <c r="AN24" s="132">
        <f t="shared" si="17"/>
        <v>0</v>
      </c>
      <c r="AO24" s="136">
        <f t="shared" si="18"/>
        <v>0</v>
      </c>
      <c r="AP24" s="136"/>
      <c r="AQ24" s="136">
        <f t="shared" si="19"/>
        <v>0</v>
      </c>
      <c r="AR24" s="64"/>
      <c r="AS24" s="63"/>
      <c r="AT24" s="64">
        <f t="shared" si="20"/>
        <v>0</v>
      </c>
      <c r="AU24" s="136">
        <f t="shared" si="21"/>
        <v>0</v>
      </c>
      <c r="AV24" s="136"/>
      <c r="AW24" s="136">
        <f t="shared" si="22"/>
        <v>0</v>
      </c>
      <c r="AX24" s="64"/>
      <c r="AY24" s="63"/>
      <c r="AZ24" s="62">
        <f t="shared" si="23"/>
        <v>0</v>
      </c>
      <c r="BA24" s="136">
        <f t="shared" si="24"/>
        <v>0</v>
      </c>
      <c r="BB24" s="167"/>
      <c r="BC24" s="136">
        <f t="shared" si="25"/>
        <v>0</v>
      </c>
      <c r="BD24" s="71"/>
      <c r="BE24" s="165"/>
      <c r="BF24" s="62">
        <f t="shared" si="26"/>
        <v>0</v>
      </c>
      <c r="BG24" s="136">
        <f t="shared" si="27"/>
        <v>0</v>
      </c>
      <c r="BH24" s="136"/>
      <c r="BI24" s="136">
        <f t="shared" si="28"/>
        <v>0</v>
      </c>
      <c r="BJ24" s="71"/>
      <c r="BK24" s="63"/>
      <c r="BL24" s="62">
        <f t="shared" si="29"/>
        <v>0</v>
      </c>
      <c r="BM24" s="136">
        <f t="shared" si="30"/>
        <v>0</v>
      </c>
      <c r="BN24" s="136"/>
      <c r="BO24" s="136">
        <f t="shared" si="31"/>
        <v>0</v>
      </c>
      <c r="BP24" s="63"/>
      <c r="BQ24" s="63"/>
      <c r="BR24" s="63">
        <f t="shared" si="32"/>
        <v>0</v>
      </c>
      <c r="BS24" s="136">
        <f t="shared" si="33"/>
        <v>0</v>
      </c>
      <c r="BT24" s="136"/>
      <c r="BU24" s="136">
        <f t="shared" si="34"/>
        <v>0</v>
      </c>
      <c r="BV24" s="165"/>
      <c r="BW24" s="165"/>
      <c r="BX24" s="63">
        <f t="shared" si="35"/>
        <v>0</v>
      </c>
      <c r="BY24" s="136">
        <f t="shared" si="36"/>
        <v>0</v>
      </c>
      <c r="BZ24" s="136"/>
      <c r="CA24" s="136">
        <f t="shared" si="37"/>
        <v>0</v>
      </c>
      <c r="CB24" s="63"/>
      <c r="CC24" s="63"/>
      <c r="CD24" s="63">
        <f t="shared" si="38"/>
        <v>0</v>
      </c>
      <c r="CE24" s="136">
        <f t="shared" si="39"/>
        <v>0</v>
      </c>
      <c r="CF24" s="136"/>
      <c r="CG24" s="136">
        <f t="shared" si="40"/>
        <v>0</v>
      </c>
      <c r="CH24" s="63"/>
      <c r="CI24" s="63"/>
      <c r="CJ24" s="63">
        <f t="shared" si="41"/>
        <v>0</v>
      </c>
      <c r="CK24" s="136">
        <f t="shared" si="42"/>
        <v>0</v>
      </c>
      <c r="CL24" s="136"/>
      <c r="CM24" s="136">
        <f t="shared" si="43"/>
        <v>0</v>
      </c>
      <c r="CN24" s="63"/>
      <c r="CO24" s="63"/>
      <c r="CP24" s="63">
        <f t="shared" si="44"/>
        <v>1</v>
      </c>
      <c r="CQ24" s="136">
        <f t="shared" si="45"/>
        <v>100</v>
      </c>
      <c r="CR24" s="136"/>
      <c r="CS24" s="136">
        <f t="shared" si="46"/>
        <v>0</v>
      </c>
      <c r="CT24" s="63"/>
      <c r="CU24" s="63"/>
      <c r="CV24" s="63">
        <f t="shared" si="47"/>
        <v>0</v>
      </c>
      <c r="CW24" s="30">
        <f t="shared" si="48"/>
        <v>0</v>
      </c>
      <c r="CX24" s="120"/>
      <c r="CY24" s="211"/>
      <c r="CZ24" s="129"/>
      <c r="DA24" s="129"/>
      <c r="DB24" s="129"/>
      <c r="DC24" s="129"/>
      <c r="DD24" s="129"/>
      <c r="DE24" s="129"/>
      <c r="DF24" s="129"/>
      <c r="DG24" s="129"/>
      <c r="DH24" s="69"/>
      <c r="DI24" s="69"/>
      <c r="DJ24" s="65"/>
      <c r="DK24" s="65"/>
      <c r="DL24" s="179"/>
    </row>
    <row r="25" spans="1:116" ht="185.25" customHeight="1">
      <c r="A25" s="61"/>
      <c r="B25" s="49" t="s">
        <v>322</v>
      </c>
      <c r="C25" s="49" t="s">
        <v>278</v>
      </c>
      <c r="D25" s="49" t="s">
        <v>279</v>
      </c>
      <c r="E25" s="49" t="s">
        <v>280</v>
      </c>
      <c r="F25" s="49" t="s">
        <v>281</v>
      </c>
      <c r="G25" s="49" t="s">
        <v>282</v>
      </c>
      <c r="H25" s="236" t="s">
        <v>579</v>
      </c>
      <c r="I25" s="236" t="s">
        <v>580</v>
      </c>
      <c r="J25" s="451" t="s">
        <v>617</v>
      </c>
      <c r="K25" s="452"/>
      <c r="L25" s="127"/>
      <c r="M25" s="127"/>
      <c r="N25" s="127"/>
      <c r="O25" s="127"/>
      <c r="P25" s="127"/>
      <c r="Q25" s="127"/>
      <c r="R25" s="127"/>
      <c r="S25" s="127"/>
      <c r="T25" s="127"/>
      <c r="U25" s="127"/>
      <c r="V25" s="127"/>
      <c r="W25" s="127">
        <v>1</v>
      </c>
      <c r="X25" s="127"/>
      <c r="Y25" s="64" t="s">
        <v>604</v>
      </c>
      <c r="Z25" s="64" t="s">
        <v>618</v>
      </c>
      <c r="AA25" s="67">
        <v>0.05</v>
      </c>
      <c r="AB25" s="132">
        <f t="shared" si="11"/>
        <v>0</v>
      </c>
      <c r="AC25" s="136">
        <f t="shared" si="12"/>
        <v>0</v>
      </c>
      <c r="AD25" s="136"/>
      <c r="AE25" s="136">
        <f t="shared" si="13"/>
        <v>0</v>
      </c>
      <c r="AF25" s="64"/>
      <c r="AG25" s="63"/>
      <c r="AH25" s="132">
        <f t="shared" si="14"/>
        <v>0</v>
      </c>
      <c r="AI25" s="136">
        <f t="shared" si="15"/>
        <v>0</v>
      </c>
      <c r="AJ25" s="136"/>
      <c r="AK25" s="136">
        <f t="shared" si="16"/>
        <v>0</v>
      </c>
      <c r="AL25" s="64"/>
      <c r="AM25" s="63"/>
      <c r="AN25" s="132">
        <f t="shared" si="17"/>
        <v>0</v>
      </c>
      <c r="AO25" s="136">
        <f t="shared" si="18"/>
        <v>0</v>
      </c>
      <c r="AP25" s="136"/>
      <c r="AQ25" s="136">
        <f t="shared" si="19"/>
        <v>0</v>
      </c>
      <c r="AR25" s="64"/>
      <c r="AS25" s="63"/>
      <c r="AT25" s="64">
        <f t="shared" si="20"/>
        <v>0</v>
      </c>
      <c r="AU25" s="136">
        <f t="shared" si="21"/>
        <v>0</v>
      </c>
      <c r="AV25" s="136"/>
      <c r="AW25" s="136">
        <f t="shared" si="22"/>
        <v>0</v>
      </c>
      <c r="AX25" s="64"/>
      <c r="AY25" s="63"/>
      <c r="AZ25" s="62">
        <f t="shared" si="23"/>
        <v>0</v>
      </c>
      <c r="BA25" s="136">
        <f t="shared" si="24"/>
        <v>0</v>
      </c>
      <c r="BB25" s="167"/>
      <c r="BC25" s="136">
        <f t="shared" si="25"/>
        <v>0</v>
      </c>
      <c r="BD25" s="71"/>
      <c r="BE25" s="165"/>
      <c r="BF25" s="62">
        <f t="shared" si="26"/>
        <v>0</v>
      </c>
      <c r="BG25" s="136">
        <f t="shared" si="27"/>
        <v>0</v>
      </c>
      <c r="BH25" s="136"/>
      <c r="BI25" s="136">
        <f t="shared" si="28"/>
        <v>0</v>
      </c>
      <c r="BJ25" s="71"/>
      <c r="BK25" s="63"/>
      <c r="BL25" s="62">
        <f t="shared" si="29"/>
        <v>0</v>
      </c>
      <c r="BM25" s="136">
        <f t="shared" si="30"/>
        <v>0</v>
      </c>
      <c r="BN25" s="136"/>
      <c r="BO25" s="136">
        <f t="shared" si="31"/>
        <v>0</v>
      </c>
      <c r="BP25" s="63"/>
      <c r="BQ25" s="63"/>
      <c r="BR25" s="63">
        <f t="shared" si="32"/>
        <v>0</v>
      </c>
      <c r="BS25" s="136">
        <f t="shared" si="33"/>
        <v>0</v>
      </c>
      <c r="BT25" s="136"/>
      <c r="BU25" s="136">
        <f t="shared" si="34"/>
        <v>0</v>
      </c>
      <c r="BV25" s="165"/>
      <c r="BW25" s="165"/>
      <c r="BX25" s="63">
        <f t="shared" si="35"/>
        <v>0</v>
      </c>
      <c r="BY25" s="136">
        <f t="shared" si="36"/>
        <v>0</v>
      </c>
      <c r="BZ25" s="136"/>
      <c r="CA25" s="136">
        <f t="shared" si="37"/>
        <v>0</v>
      </c>
      <c r="CB25" s="63"/>
      <c r="CC25" s="63"/>
      <c r="CD25" s="63">
        <f t="shared" si="38"/>
        <v>0</v>
      </c>
      <c r="CE25" s="136">
        <f t="shared" si="39"/>
        <v>0</v>
      </c>
      <c r="CF25" s="136"/>
      <c r="CG25" s="136">
        <f t="shared" si="40"/>
        <v>0</v>
      </c>
      <c r="CH25" s="63"/>
      <c r="CI25" s="63"/>
      <c r="CJ25" s="63">
        <f t="shared" si="41"/>
        <v>0</v>
      </c>
      <c r="CK25" s="136">
        <f t="shared" si="42"/>
        <v>0</v>
      </c>
      <c r="CL25" s="136"/>
      <c r="CM25" s="136">
        <f t="shared" si="43"/>
        <v>0</v>
      </c>
      <c r="CN25" s="63"/>
      <c r="CO25" s="63"/>
      <c r="CP25" s="63">
        <f t="shared" si="44"/>
        <v>1</v>
      </c>
      <c r="CQ25" s="136">
        <f t="shared" si="45"/>
        <v>100</v>
      </c>
      <c r="CR25" s="136"/>
      <c r="CS25" s="136">
        <f t="shared" si="46"/>
        <v>0</v>
      </c>
      <c r="CT25" s="63"/>
      <c r="CU25" s="63"/>
      <c r="CV25" s="63">
        <f t="shared" si="47"/>
        <v>0</v>
      </c>
      <c r="CW25" s="30">
        <f t="shared" si="48"/>
        <v>0</v>
      </c>
      <c r="CX25" s="121"/>
      <c r="CY25" s="155"/>
      <c r="CZ25" s="129"/>
      <c r="DA25" s="129"/>
      <c r="DB25" s="129"/>
      <c r="DC25" s="129"/>
      <c r="DD25" s="129"/>
      <c r="DE25" s="129"/>
      <c r="DF25" s="129"/>
      <c r="DG25" s="129"/>
      <c r="DH25" s="69"/>
      <c r="DI25" s="69"/>
      <c r="DJ25" s="65"/>
      <c r="DK25" s="65"/>
      <c r="DL25" s="179"/>
    </row>
    <row r="26" spans="1:116" ht="185.25" customHeight="1">
      <c r="A26" s="61"/>
      <c r="B26" s="49" t="s">
        <v>322</v>
      </c>
      <c r="C26" s="49" t="s">
        <v>278</v>
      </c>
      <c r="D26" s="49" t="s">
        <v>279</v>
      </c>
      <c r="E26" s="49" t="s">
        <v>280</v>
      </c>
      <c r="F26" s="49" t="s">
        <v>281</v>
      </c>
      <c r="G26" s="49" t="s">
        <v>282</v>
      </c>
      <c r="H26" s="236" t="s">
        <v>579</v>
      </c>
      <c r="I26" s="236" t="s">
        <v>580</v>
      </c>
      <c r="J26" s="451" t="s">
        <v>619</v>
      </c>
      <c r="K26" s="452"/>
      <c r="L26" s="127"/>
      <c r="M26" s="127"/>
      <c r="N26" s="127"/>
      <c r="O26" s="127"/>
      <c r="P26" s="127"/>
      <c r="Q26" s="127"/>
      <c r="R26" s="127"/>
      <c r="S26" s="127"/>
      <c r="T26" s="127"/>
      <c r="U26" s="127"/>
      <c r="V26" s="127"/>
      <c r="W26" s="127">
        <v>1</v>
      </c>
      <c r="X26" s="127"/>
      <c r="Y26" s="64" t="s">
        <v>620</v>
      </c>
      <c r="Z26" s="64" t="s">
        <v>621</v>
      </c>
      <c r="AA26" s="67">
        <v>0.05</v>
      </c>
      <c r="AB26" s="132">
        <f t="shared" si="11"/>
        <v>0</v>
      </c>
      <c r="AC26" s="136">
        <f t="shared" si="12"/>
        <v>0</v>
      </c>
      <c r="AD26" s="136"/>
      <c r="AE26" s="136">
        <f t="shared" si="13"/>
        <v>0</v>
      </c>
      <c r="AF26" s="64"/>
      <c r="AG26" s="63"/>
      <c r="AH26" s="132">
        <f t="shared" si="14"/>
        <v>0</v>
      </c>
      <c r="AI26" s="136">
        <f t="shared" si="15"/>
        <v>0</v>
      </c>
      <c r="AJ26" s="136"/>
      <c r="AK26" s="136">
        <f t="shared" si="16"/>
        <v>0</v>
      </c>
      <c r="AL26" s="64"/>
      <c r="AM26" s="63"/>
      <c r="AN26" s="132">
        <f t="shared" si="17"/>
        <v>0</v>
      </c>
      <c r="AO26" s="136">
        <f t="shared" si="18"/>
        <v>0</v>
      </c>
      <c r="AP26" s="136"/>
      <c r="AQ26" s="136">
        <f t="shared" si="19"/>
        <v>0</v>
      </c>
      <c r="AR26" s="64"/>
      <c r="AS26" s="63"/>
      <c r="AT26" s="64">
        <f t="shared" si="20"/>
        <v>0</v>
      </c>
      <c r="AU26" s="136">
        <f t="shared" si="21"/>
        <v>0</v>
      </c>
      <c r="AV26" s="136"/>
      <c r="AW26" s="136">
        <f t="shared" si="22"/>
        <v>0</v>
      </c>
      <c r="AX26" s="64"/>
      <c r="AY26" s="63"/>
      <c r="AZ26" s="62">
        <f t="shared" si="23"/>
        <v>0</v>
      </c>
      <c r="BA26" s="136">
        <f t="shared" si="24"/>
        <v>0</v>
      </c>
      <c r="BB26" s="167"/>
      <c r="BC26" s="136">
        <f t="shared" si="25"/>
        <v>0</v>
      </c>
      <c r="BD26" s="71"/>
      <c r="BE26" s="165"/>
      <c r="BF26" s="62">
        <f t="shared" si="26"/>
        <v>0</v>
      </c>
      <c r="BG26" s="136">
        <f t="shared" si="27"/>
        <v>0</v>
      </c>
      <c r="BH26" s="136"/>
      <c r="BI26" s="136">
        <f t="shared" si="28"/>
        <v>0</v>
      </c>
      <c r="BJ26" s="71"/>
      <c r="BK26" s="63"/>
      <c r="BL26" s="62">
        <f t="shared" si="29"/>
        <v>0</v>
      </c>
      <c r="BM26" s="136">
        <f t="shared" si="30"/>
        <v>0</v>
      </c>
      <c r="BN26" s="136"/>
      <c r="BO26" s="136">
        <f t="shared" si="31"/>
        <v>0</v>
      </c>
      <c r="BP26" s="63"/>
      <c r="BQ26" s="63"/>
      <c r="BR26" s="63">
        <f t="shared" si="32"/>
        <v>0</v>
      </c>
      <c r="BS26" s="136">
        <f t="shared" si="33"/>
        <v>0</v>
      </c>
      <c r="BT26" s="136"/>
      <c r="BU26" s="136">
        <f t="shared" si="34"/>
        <v>0</v>
      </c>
      <c r="BV26" s="165"/>
      <c r="BW26" s="165"/>
      <c r="BX26" s="63">
        <f t="shared" si="35"/>
        <v>0</v>
      </c>
      <c r="BY26" s="136">
        <f t="shared" si="36"/>
        <v>0</v>
      </c>
      <c r="BZ26" s="136"/>
      <c r="CA26" s="136">
        <f t="shared" si="37"/>
        <v>0</v>
      </c>
      <c r="CB26" s="63"/>
      <c r="CC26" s="63"/>
      <c r="CD26" s="63">
        <f t="shared" si="38"/>
        <v>0</v>
      </c>
      <c r="CE26" s="136">
        <f t="shared" si="39"/>
        <v>0</v>
      </c>
      <c r="CF26" s="136"/>
      <c r="CG26" s="136">
        <f t="shared" si="40"/>
        <v>0</v>
      </c>
      <c r="CH26" s="63"/>
      <c r="CI26" s="63"/>
      <c r="CJ26" s="63">
        <f t="shared" si="41"/>
        <v>0</v>
      </c>
      <c r="CK26" s="136">
        <f t="shared" si="42"/>
        <v>0</v>
      </c>
      <c r="CL26" s="136"/>
      <c r="CM26" s="136">
        <f t="shared" si="43"/>
        <v>0</v>
      </c>
      <c r="CN26" s="63"/>
      <c r="CO26" s="63"/>
      <c r="CP26" s="63">
        <f t="shared" si="44"/>
        <v>1</v>
      </c>
      <c r="CQ26" s="136">
        <f t="shared" si="45"/>
        <v>100</v>
      </c>
      <c r="CR26" s="136"/>
      <c r="CS26" s="136">
        <f t="shared" si="46"/>
        <v>0</v>
      </c>
      <c r="CT26" s="63"/>
      <c r="CU26" s="63"/>
      <c r="CV26" s="63">
        <f t="shared" si="47"/>
        <v>0</v>
      </c>
      <c r="CW26" s="30">
        <f t="shared" si="48"/>
        <v>0</v>
      </c>
      <c r="CX26" s="121"/>
      <c r="CY26" s="155"/>
      <c r="CZ26" s="129"/>
      <c r="DA26" s="129"/>
      <c r="DB26" s="129"/>
      <c r="DC26" s="129"/>
      <c r="DD26" s="129"/>
      <c r="DE26" s="129"/>
      <c r="DF26" s="129"/>
      <c r="DG26" s="129"/>
      <c r="DH26" s="69"/>
      <c r="DI26" s="69"/>
      <c r="DJ26" s="65"/>
      <c r="DK26" s="65"/>
      <c r="DL26" s="179"/>
    </row>
    <row r="27" spans="1:116" ht="185.25" customHeight="1">
      <c r="A27" s="61"/>
      <c r="B27" s="49" t="s">
        <v>322</v>
      </c>
      <c r="C27" s="49" t="s">
        <v>278</v>
      </c>
      <c r="D27" s="49" t="s">
        <v>279</v>
      </c>
      <c r="E27" s="49" t="s">
        <v>280</v>
      </c>
      <c r="F27" s="49" t="s">
        <v>281</v>
      </c>
      <c r="G27" s="49" t="s">
        <v>282</v>
      </c>
      <c r="H27" s="236" t="s">
        <v>579</v>
      </c>
      <c r="I27" s="236" t="s">
        <v>580</v>
      </c>
      <c r="J27" s="451" t="s">
        <v>622</v>
      </c>
      <c r="K27" s="452"/>
      <c r="L27" s="127"/>
      <c r="M27" s="127"/>
      <c r="N27" s="127"/>
      <c r="O27" s="127"/>
      <c r="P27" s="127"/>
      <c r="Q27" s="127"/>
      <c r="R27" s="127"/>
      <c r="S27" s="127"/>
      <c r="T27" s="127"/>
      <c r="U27" s="127"/>
      <c r="V27" s="127"/>
      <c r="W27" s="127">
        <v>1</v>
      </c>
      <c r="X27" s="127"/>
      <c r="Y27" s="64" t="s">
        <v>595</v>
      </c>
      <c r="Z27" s="64" t="s">
        <v>623</v>
      </c>
      <c r="AA27" s="67">
        <v>0.05</v>
      </c>
      <c r="AB27" s="132">
        <f t="shared" si="11"/>
        <v>0</v>
      </c>
      <c r="AC27" s="136">
        <f t="shared" si="12"/>
        <v>0</v>
      </c>
      <c r="AD27" s="136"/>
      <c r="AE27" s="136">
        <f t="shared" si="13"/>
        <v>0</v>
      </c>
      <c r="AF27" s="64"/>
      <c r="AG27" s="63"/>
      <c r="AH27" s="132">
        <f t="shared" si="14"/>
        <v>0</v>
      </c>
      <c r="AI27" s="136">
        <f t="shared" si="15"/>
        <v>0</v>
      </c>
      <c r="AJ27" s="136"/>
      <c r="AK27" s="136">
        <f t="shared" si="16"/>
        <v>0</v>
      </c>
      <c r="AL27" s="64"/>
      <c r="AM27" s="63"/>
      <c r="AN27" s="132">
        <f t="shared" si="17"/>
        <v>0</v>
      </c>
      <c r="AO27" s="136">
        <f t="shared" si="18"/>
        <v>0</v>
      </c>
      <c r="AP27" s="136"/>
      <c r="AQ27" s="136">
        <f t="shared" si="19"/>
        <v>0</v>
      </c>
      <c r="AR27" s="64"/>
      <c r="AS27" s="63"/>
      <c r="AT27" s="64">
        <f t="shared" si="20"/>
        <v>0</v>
      </c>
      <c r="AU27" s="136">
        <f t="shared" si="21"/>
        <v>0</v>
      </c>
      <c r="AV27" s="136"/>
      <c r="AW27" s="136">
        <f t="shared" si="22"/>
        <v>0</v>
      </c>
      <c r="AX27" s="64"/>
      <c r="AY27" s="63"/>
      <c r="AZ27" s="62">
        <f t="shared" si="23"/>
        <v>0</v>
      </c>
      <c r="BA27" s="136">
        <f t="shared" si="24"/>
        <v>0</v>
      </c>
      <c r="BB27" s="167"/>
      <c r="BC27" s="136">
        <f t="shared" si="25"/>
        <v>0</v>
      </c>
      <c r="BD27" s="71"/>
      <c r="BE27" s="165"/>
      <c r="BF27" s="62">
        <f t="shared" si="26"/>
        <v>0</v>
      </c>
      <c r="BG27" s="136">
        <f t="shared" si="27"/>
        <v>0</v>
      </c>
      <c r="BH27" s="136"/>
      <c r="BI27" s="136">
        <f t="shared" si="28"/>
        <v>0</v>
      </c>
      <c r="BJ27" s="71"/>
      <c r="BK27" s="63"/>
      <c r="BL27" s="62">
        <f t="shared" si="29"/>
        <v>0</v>
      </c>
      <c r="BM27" s="136">
        <f t="shared" si="30"/>
        <v>0</v>
      </c>
      <c r="BN27" s="136"/>
      <c r="BO27" s="136">
        <f t="shared" si="31"/>
        <v>0</v>
      </c>
      <c r="BP27" s="63"/>
      <c r="BQ27" s="63"/>
      <c r="BR27" s="63">
        <f t="shared" si="32"/>
        <v>0</v>
      </c>
      <c r="BS27" s="136">
        <f t="shared" si="33"/>
        <v>0</v>
      </c>
      <c r="BT27" s="136"/>
      <c r="BU27" s="136">
        <f t="shared" si="34"/>
        <v>0</v>
      </c>
      <c r="BV27" s="165"/>
      <c r="BW27" s="165"/>
      <c r="BX27" s="63">
        <f t="shared" si="35"/>
        <v>0</v>
      </c>
      <c r="BY27" s="136">
        <f t="shared" si="36"/>
        <v>0</v>
      </c>
      <c r="BZ27" s="136"/>
      <c r="CA27" s="136">
        <f t="shared" si="37"/>
        <v>0</v>
      </c>
      <c r="CB27" s="63"/>
      <c r="CC27" s="63"/>
      <c r="CD27" s="63">
        <f t="shared" si="38"/>
        <v>0</v>
      </c>
      <c r="CE27" s="136">
        <f t="shared" si="39"/>
        <v>0</v>
      </c>
      <c r="CF27" s="136"/>
      <c r="CG27" s="136">
        <f t="shared" si="40"/>
        <v>0</v>
      </c>
      <c r="CH27" s="63"/>
      <c r="CI27" s="63"/>
      <c r="CJ27" s="63">
        <f t="shared" si="41"/>
        <v>0</v>
      </c>
      <c r="CK27" s="136">
        <f t="shared" si="42"/>
        <v>0</v>
      </c>
      <c r="CL27" s="136"/>
      <c r="CM27" s="136">
        <f t="shared" si="43"/>
        <v>0</v>
      </c>
      <c r="CN27" s="63"/>
      <c r="CO27" s="63"/>
      <c r="CP27" s="63">
        <f t="shared" si="44"/>
        <v>1</v>
      </c>
      <c r="CQ27" s="136">
        <f t="shared" si="45"/>
        <v>100</v>
      </c>
      <c r="CR27" s="136"/>
      <c r="CS27" s="136">
        <f t="shared" si="46"/>
        <v>0</v>
      </c>
      <c r="CT27" s="63"/>
      <c r="CU27" s="63"/>
      <c r="CV27" s="63">
        <f t="shared" si="47"/>
        <v>0</v>
      </c>
      <c r="CW27" s="30">
        <f t="shared" si="48"/>
        <v>0</v>
      </c>
      <c r="CX27" s="121"/>
      <c r="CY27" s="155"/>
      <c r="CZ27" s="129"/>
      <c r="DA27" s="129"/>
      <c r="DB27" s="129"/>
      <c r="DC27" s="129"/>
      <c r="DD27" s="129"/>
      <c r="DE27" s="129"/>
      <c r="DF27" s="129"/>
      <c r="DG27" s="129"/>
      <c r="DH27" s="69"/>
      <c r="DI27" s="69"/>
      <c r="DJ27" s="65"/>
      <c r="DK27" s="65"/>
      <c r="DL27" s="179"/>
    </row>
    <row r="28" spans="1:116" ht="108.75" customHeight="1">
      <c r="A28" s="61"/>
      <c r="B28" s="49" t="s">
        <v>322</v>
      </c>
      <c r="C28" s="49" t="s">
        <v>278</v>
      </c>
      <c r="D28" s="49" t="s">
        <v>279</v>
      </c>
      <c r="E28" s="49" t="s">
        <v>280</v>
      </c>
      <c r="F28" s="49" t="s">
        <v>281</v>
      </c>
      <c r="G28" s="49" t="s">
        <v>282</v>
      </c>
      <c r="H28" s="236" t="s">
        <v>579</v>
      </c>
      <c r="I28" s="236" t="s">
        <v>580</v>
      </c>
      <c r="J28" s="451" t="s">
        <v>624</v>
      </c>
      <c r="K28" s="452"/>
      <c r="L28" s="127"/>
      <c r="M28" s="127"/>
      <c r="N28" s="127"/>
      <c r="O28" s="127"/>
      <c r="P28" s="127"/>
      <c r="Q28" s="127"/>
      <c r="R28" s="127">
        <v>1</v>
      </c>
      <c r="S28" s="127"/>
      <c r="T28" s="127"/>
      <c r="U28" s="127"/>
      <c r="V28" s="127"/>
      <c r="W28" s="127"/>
      <c r="X28" s="127"/>
      <c r="Y28" s="64" t="s">
        <v>625</v>
      </c>
      <c r="Z28" s="64" t="s">
        <v>626</v>
      </c>
      <c r="AA28" s="67">
        <v>0.05</v>
      </c>
      <c r="AB28" s="64">
        <f>+L28</f>
        <v>0</v>
      </c>
      <c r="AC28" s="136">
        <f t="shared" ref="AC28:AC31" si="49">IFERROR(AB28/SUM($L28:$W28)*100,0)</f>
        <v>0</v>
      </c>
      <c r="AD28" s="64"/>
      <c r="AE28" s="136">
        <f t="shared" ref="AE28:AE31" si="50">IFERROR(AD28/SUM($L28:$W28)*100,0)</f>
        <v>0</v>
      </c>
      <c r="AF28" s="64"/>
      <c r="AG28" s="63"/>
      <c r="AH28" s="132">
        <f t="shared" si="0"/>
        <v>0</v>
      </c>
      <c r="AI28" s="136">
        <f t="shared" ref="AI28:AI31" si="51">IFERROR(AH28/SUM($L28:$W28)*100,0)</f>
        <v>0</v>
      </c>
      <c r="AJ28" s="64"/>
      <c r="AK28" s="136">
        <f t="shared" ref="AK28:AK31" si="52">IFERROR(AJ28/SUM($L28:$W28)*100,0)</f>
        <v>0</v>
      </c>
      <c r="AL28" s="64"/>
      <c r="AM28" s="63"/>
      <c r="AN28" s="132">
        <f t="shared" si="1"/>
        <v>0</v>
      </c>
      <c r="AO28" s="136">
        <f t="shared" ref="AO28:AO31" si="53">IFERROR(AN28/SUM($L28:$W28)*100,0)</f>
        <v>0</v>
      </c>
      <c r="AP28" s="64"/>
      <c r="AQ28" s="136">
        <f t="shared" ref="AQ28:AQ31" si="54">IFERROR(AP28/SUM($L28:$W28)*100,0)</f>
        <v>0</v>
      </c>
      <c r="AR28" s="64"/>
      <c r="AS28" s="63"/>
      <c r="AT28" s="64">
        <f>+O28</f>
        <v>0</v>
      </c>
      <c r="AU28" s="136">
        <f t="shared" ref="AU28:AU31" si="55">IFERROR(AT28/SUM($L28:$W28)*100,0)</f>
        <v>0</v>
      </c>
      <c r="AV28" s="64"/>
      <c r="AW28" s="136">
        <f t="shared" ref="AW28:AW31" si="56">IFERROR(AV28/SUM($L28:$W28)*100,0)</f>
        <v>0</v>
      </c>
      <c r="AX28" s="64"/>
      <c r="AY28" s="63"/>
      <c r="AZ28" s="62">
        <f t="shared" si="2"/>
        <v>0</v>
      </c>
      <c r="BA28" s="136">
        <f t="shared" ref="BA28:BA31" si="57">IFERROR(AZ28/SUM($L28:$W28)*100,0)</f>
        <v>0</v>
      </c>
      <c r="BB28" s="164"/>
      <c r="BC28" s="136">
        <f t="shared" ref="BC28:BC31" si="58">IFERROR(BB28/SUM($L28:$W28)*100,0)</f>
        <v>0</v>
      </c>
      <c r="BD28" s="71"/>
      <c r="BE28" s="165"/>
      <c r="BF28" s="62">
        <f t="shared" si="3"/>
        <v>0</v>
      </c>
      <c r="BH28" s="64"/>
      <c r="BI28" s="136">
        <f>IFERROR(BH28/SUM($L28:$W28)*100,0)</f>
        <v>0</v>
      </c>
      <c r="BJ28" s="71"/>
      <c r="BK28" s="63"/>
      <c r="BL28" s="62">
        <f t="shared" si="4"/>
        <v>1</v>
      </c>
      <c r="BM28" s="136">
        <f t="shared" ref="BM28:BM31" si="59">IFERROR(BL28/SUM($L28:$W28)*100,0)</f>
        <v>100</v>
      </c>
      <c r="BN28" s="64"/>
      <c r="BO28" s="136">
        <f t="shared" ref="BO28:BO31" si="60">IFERROR(BN28/SUM($L28:$W28)*100,0)</f>
        <v>0</v>
      </c>
      <c r="BP28" s="63"/>
      <c r="BQ28" s="63"/>
      <c r="BR28" s="63">
        <f t="shared" si="5"/>
        <v>0</v>
      </c>
      <c r="BS28" s="136">
        <f t="shared" ref="BS28:BS31" si="61">IFERROR(BR28/SUM($L28:$W28)*100,0)</f>
        <v>0</v>
      </c>
      <c r="BT28" s="64"/>
      <c r="BU28" s="136">
        <f t="shared" ref="BU28:BU31" si="62">IFERROR(BT28/SUM($L28:$W28)*100,0)</f>
        <v>0</v>
      </c>
      <c r="BV28" s="165"/>
      <c r="BW28" s="165"/>
      <c r="BX28" s="63">
        <f t="shared" si="6"/>
        <v>0</v>
      </c>
      <c r="BY28" s="136">
        <f t="shared" ref="BY28:BY31" si="63">IFERROR(BX28/SUM($L28:$W28)*100,0)</f>
        <v>0</v>
      </c>
      <c r="BZ28" s="64"/>
      <c r="CA28" s="136">
        <f t="shared" ref="CA28:CA31" si="64">IFERROR(BZ28/SUM($L28:$W28)*100,0)</f>
        <v>0</v>
      </c>
      <c r="CB28" s="63"/>
      <c r="CC28" s="63"/>
      <c r="CD28" s="63">
        <f t="shared" si="7"/>
        <v>0</v>
      </c>
      <c r="CE28" s="136">
        <f t="shared" ref="CE28:CE31" si="65">IFERROR(CD28/SUM($L28:$W28)*100,0)</f>
        <v>0</v>
      </c>
      <c r="CF28" s="64"/>
      <c r="CG28" s="136">
        <f t="shared" ref="CG28:CG31" si="66">IFERROR(CF28/SUM($L28:$W28)*100,0)</f>
        <v>0</v>
      </c>
      <c r="CH28" s="63"/>
      <c r="CI28" s="63"/>
      <c r="CJ28" s="63">
        <f t="shared" si="8"/>
        <v>0</v>
      </c>
      <c r="CK28" s="136">
        <f t="shared" ref="CK28:CK31" si="67">IFERROR(CJ28/SUM($L28:$W28)*100,0)</f>
        <v>0</v>
      </c>
      <c r="CL28" s="64"/>
      <c r="CM28" s="136">
        <f t="shared" ref="CM28:CM31" si="68">IFERROR(CL28/SUM($L28:$W28)*100,0)</f>
        <v>0</v>
      </c>
      <c r="CN28" s="63"/>
      <c r="CO28" s="63"/>
      <c r="CP28" s="63">
        <f t="shared" si="9"/>
        <v>0</v>
      </c>
      <c r="CQ28" s="136">
        <f t="shared" ref="CQ28:CQ31" si="69">IFERROR(CP28/SUM($L28:$W28)*100,0)</f>
        <v>0</v>
      </c>
      <c r="CR28" s="64"/>
      <c r="CS28" s="136">
        <f t="shared" ref="CS28:CS31" si="70">IFERROR(CR28/SUM($L28:$W28)*100,0)</f>
        <v>0</v>
      </c>
      <c r="CT28" s="63"/>
      <c r="CU28" s="63"/>
      <c r="CV28" s="63">
        <f t="shared" si="10"/>
        <v>0</v>
      </c>
      <c r="CW28" s="30">
        <f t="shared" ref="CW28:CW31" si="71">SUM(CS28,CM28,CG28,CA28,BU28,BO28,BI28,BC28,AW28,AQ28,AK28,AE28)/100</f>
        <v>0</v>
      </c>
      <c r="CX28" s="121"/>
      <c r="CY28" s="155"/>
      <c r="CZ28" s="129"/>
      <c r="DA28" s="129"/>
      <c r="DB28" s="129"/>
      <c r="DC28" s="129"/>
      <c r="DD28" s="129"/>
      <c r="DE28" s="129"/>
      <c r="DF28" s="129"/>
      <c r="DG28" s="129"/>
      <c r="DH28" s="69"/>
      <c r="DI28" s="69"/>
      <c r="DJ28" s="65"/>
      <c r="DK28" s="65"/>
      <c r="DL28" s="179"/>
    </row>
    <row r="29" spans="1:116" ht="167.25" customHeight="1">
      <c r="A29" s="61"/>
      <c r="B29" s="49" t="s">
        <v>322</v>
      </c>
      <c r="C29" s="49" t="s">
        <v>278</v>
      </c>
      <c r="D29" s="49" t="s">
        <v>279</v>
      </c>
      <c r="E29" s="49" t="s">
        <v>280</v>
      </c>
      <c r="F29" s="49" t="s">
        <v>281</v>
      </c>
      <c r="G29" s="49" t="s">
        <v>282</v>
      </c>
      <c r="H29" s="236" t="s">
        <v>579</v>
      </c>
      <c r="I29" s="236" t="s">
        <v>580</v>
      </c>
      <c r="J29" s="451" t="s">
        <v>627</v>
      </c>
      <c r="K29" s="452"/>
      <c r="L29" s="127"/>
      <c r="M29" s="127"/>
      <c r="N29" s="127"/>
      <c r="O29" s="127"/>
      <c r="P29" s="127">
        <v>1</v>
      </c>
      <c r="Q29" s="127"/>
      <c r="R29" s="127"/>
      <c r="S29" s="127"/>
      <c r="T29" s="127"/>
      <c r="U29" s="127"/>
      <c r="V29" s="127"/>
      <c r="W29" s="127"/>
      <c r="X29" s="127"/>
      <c r="Y29" s="64" t="s">
        <v>628</v>
      </c>
      <c r="Z29" s="64" t="s">
        <v>629</v>
      </c>
      <c r="AA29" s="67">
        <v>0.05</v>
      </c>
      <c r="AB29" s="64">
        <f>+L29</f>
        <v>0</v>
      </c>
      <c r="AC29" s="136">
        <f t="shared" si="49"/>
        <v>0</v>
      </c>
      <c r="AD29" s="64"/>
      <c r="AE29" s="136">
        <f t="shared" si="50"/>
        <v>0</v>
      </c>
      <c r="AF29" s="64"/>
      <c r="AG29" s="63"/>
      <c r="AH29" s="132">
        <f t="shared" si="0"/>
        <v>0</v>
      </c>
      <c r="AI29" s="136">
        <f t="shared" si="51"/>
        <v>0</v>
      </c>
      <c r="AJ29" s="64"/>
      <c r="AK29" s="136">
        <f t="shared" si="52"/>
        <v>0</v>
      </c>
      <c r="AL29" s="64"/>
      <c r="AM29" s="63"/>
      <c r="AN29" s="132">
        <f t="shared" si="1"/>
        <v>0</v>
      </c>
      <c r="AO29" s="136">
        <f t="shared" si="53"/>
        <v>0</v>
      </c>
      <c r="AP29" s="64"/>
      <c r="AQ29" s="136">
        <f t="shared" si="54"/>
        <v>0</v>
      </c>
      <c r="AR29" s="64"/>
      <c r="AS29" s="63"/>
      <c r="AT29" s="64">
        <f>+O29</f>
        <v>0</v>
      </c>
      <c r="AU29" s="136">
        <f t="shared" si="55"/>
        <v>0</v>
      </c>
      <c r="AV29" s="64"/>
      <c r="AW29" s="136">
        <f t="shared" si="56"/>
        <v>0</v>
      </c>
      <c r="AX29" s="64"/>
      <c r="AY29" s="63"/>
      <c r="AZ29" s="62">
        <f t="shared" si="2"/>
        <v>1</v>
      </c>
      <c r="BA29" s="136">
        <f t="shared" si="57"/>
        <v>100</v>
      </c>
      <c r="BB29" s="164"/>
      <c r="BC29" s="136">
        <f t="shared" si="58"/>
        <v>0</v>
      </c>
      <c r="BD29" s="71"/>
      <c r="BE29" s="165"/>
      <c r="BF29" s="62">
        <f t="shared" si="3"/>
        <v>0</v>
      </c>
      <c r="BG29" s="136">
        <f t="shared" ref="BG29:BG31" si="72">IFERROR(BF29/SUM($L29:$W29)*100,0)</f>
        <v>0</v>
      </c>
      <c r="BH29" s="64"/>
      <c r="BI29" s="136">
        <f t="shared" ref="BI29:BI31" si="73">IFERROR(BH29/SUM($L29:$W29)*100,0)</f>
        <v>0</v>
      </c>
      <c r="BJ29" s="71"/>
      <c r="BK29" s="63"/>
      <c r="BL29" s="62">
        <f t="shared" si="4"/>
        <v>0</v>
      </c>
      <c r="BM29" s="143">
        <f t="shared" si="59"/>
        <v>0</v>
      </c>
      <c r="BN29" s="164"/>
      <c r="BO29" s="136">
        <f t="shared" si="60"/>
        <v>0</v>
      </c>
      <c r="BP29" s="169"/>
      <c r="BQ29" s="169"/>
      <c r="BR29" s="63">
        <f t="shared" si="5"/>
        <v>0</v>
      </c>
      <c r="BS29" s="143">
        <f t="shared" si="61"/>
        <v>0</v>
      </c>
      <c r="BT29" s="64"/>
      <c r="BU29" s="136">
        <f t="shared" si="62"/>
        <v>0</v>
      </c>
      <c r="BV29" s="165"/>
      <c r="BW29" s="165"/>
      <c r="BX29" s="63">
        <f t="shared" si="6"/>
        <v>0</v>
      </c>
      <c r="BY29" s="136">
        <f t="shared" si="63"/>
        <v>0</v>
      </c>
      <c r="BZ29" s="64"/>
      <c r="CA29" s="136">
        <f t="shared" si="64"/>
        <v>0</v>
      </c>
      <c r="CB29" s="63"/>
      <c r="CC29" s="63"/>
      <c r="CD29" s="63">
        <f t="shared" si="7"/>
        <v>0</v>
      </c>
      <c r="CE29" s="136">
        <f t="shared" si="65"/>
        <v>0</v>
      </c>
      <c r="CF29" s="64"/>
      <c r="CG29" s="136">
        <f t="shared" si="66"/>
        <v>0</v>
      </c>
      <c r="CH29" s="63"/>
      <c r="CI29" s="63"/>
      <c r="CJ29" s="63">
        <f t="shared" si="8"/>
        <v>0</v>
      </c>
      <c r="CK29" s="136">
        <f t="shared" si="67"/>
        <v>0</v>
      </c>
      <c r="CL29" s="64"/>
      <c r="CM29" s="136">
        <f t="shared" si="68"/>
        <v>0</v>
      </c>
      <c r="CN29" s="63"/>
      <c r="CO29" s="63"/>
      <c r="CP29" s="63">
        <f t="shared" si="9"/>
        <v>0</v>
      </c>
      <c r="CQ29" s="136">
        <f t="shared" si="69"/>
        <v>0</v>
      </c>
      <c r="CR29" s="64"/>
      <c r="CS29" s="136">
        <f t="shared" si="70"/>
        <v>0</v>
      </c>
      <c r="CT29" s="63"/>
      <c r="CU29" s="63"/>
      <c r="CV29" s="63">
        <f t="shared" si="10"/>
        <v>0</v>
      </c>
      <c r="CW29" s="30">
        <f t="shared" si="71"/>
        <v>0</v>
      </c>
      <c r="CX29" s="121"/>
      <c r="CZ29" s="129"/>
      <c r="DA29" s="129"/>
      <c r="DB29" s="129"/>
      <c r="DC29" s="129"/>
      <c r="DD29" s="129"/>
      <c r="DE29" s="129"/>
      <c r="DF29" s="129"/>
      <c r="DG29" s="129"/>
      <c r="DH29" s="69"/>
      <c r="DI29" s="69"/>
      <c r="DJ29" s="65"/>
      <c r="DK29" s="65"/>
      <c r="DL29" s="179"/>
    </row>
    <row r="30" spans="1:116" ht="288.75" customHeight="1">
      <c r="A30" s="61"/>
      <c r="B30" s="49" t="s">
        <v>322</v>
      </c>
      <c r="C30" s="49" t="s">
        <v>278</v>
      </c>
      <c r="D30" s="49" t="s">
        <v>279</v>
      </c>
      <c r="E30" s="49" t="s">
        <v>280</v>
      </c>
      <c r="F30" s="49" t="s">
        <v>281</v>
      </c>
      <c r="G30" s="49" t="s">
        <v>282</v>
      </c>
      <c r="H30" s="236" t="s">
        <v>579</v>
      </c>
      <c r="I30" s="236" t="s">
        <v>580</v>
      </c>
      <c r="J30" s="451" t="s">
        <v>630</v>
      </c>
      <c r="K30" s="452"/>
      <c r="L30" s="127"/>
      <c r="M30" s="127"/>
      <c r="N30" s="127"/>
      <c r="O30" s="127"/>
      <c r="P30" s="127"/>
      <c r="Q30" s="127"/>
      <c r="R30" s="127"/>
      <c r="S30" s="127"/>
      <c r="T30" s="127"/>
      <c r="U30" s="127"/>
      <c r="V30" s="127"/>
      <c r="W30" s="127">
        <v>1</v>
      </c>
      <c r="X30" s="127"/>
      <c r="Y30" s="64" t="s">
        <v>631</v>
      </c>
      <c r="Z30" s="64" t="s">
        <v>632</v>
      </c>
      <c r="AA30" s="67">
        <v>0.05</v>
      </c>
      <c r="AB30" s="64">
        <f>+L30</f>
        <v>0</v>
      </c>
      <c r="AC30" s="136">
        <f t="shared" si="49"/>
        <v>0</v>
      </c>
      <c r="AD30" s="64"/>
      <c r="AE30" s="136">
        <f t="shared" si="50"/>
        <v>0</v>
      </c>
      <c r="AF30" s="64"/>
      <c r="AG30" s="63"/>
      <c r="AH30" s="132">
        <f t="shared" si="0"/>
        <v>0</v>
      </c>
      <c r="AI30" s="136">
        <f t="shared" si="51"/>
        <v>0</v>
      </c>
      <c r="AJ30" s="64"/>
      <c r="AK30" s="136">
        <f t="shared" si="52"/>
        <v>0</v>
      </c>
      <c r="AL30" s="64"/>
      <c r="AM30" s="63"/>
      <c r="AN30" s="132">
        <f t="shared" si="1"/>
        <v>0</v>
      </c>
      <c r="AO30" s="136">
        <f t="shared" si="53"/>
        <v>0</v>
      </c>
      <c r="AP30" s="64"/>
      <c r="AQ30" s="136">
        <f t="shared" si="54"/>
        <v>0</v>
      </c>
      <c r="AR30" s="64"/>
      <c r="AS30" s="63"/>
      <c r="AT30" s="64">
        <f>+O30</f>
        <v>0</v>
      </c>
      <c r="AU30" s="136">
        <f t="shared" si="55"/>
        <v>0</v>
      </c>
      <c r="AV30" s="64"/>
      <c r="AW30" s="136">
        <f t="shared" si="56"/>
        <v>0</v>
      </c>
      <c r="AX30" s="64"/>
      <c r="AY30" s="63"/>
      <c r="AZ30" s="62">
        <f t="shared" si="2"/>
        <v>0</v>
      </c>
      <c r="BA30" s="136">
        <f t="shared" si="57"/>
        <v>0</v>
      </c>
      <c r="BB30" s="164"/>
      <c r="BC30" s="136">
        <f t="shared" si="58"/>
        <v>0</v>
      </c>
      <c r="BD30" s="71"/>
      <c r="BE30" s="165"/>
      <c r="BF30" s="62">
        <f t="shared" si="3"/>
        <v>0</v>
      </c>
      <c r="BG30" s="136">
        <f t="shared" si="72"/>
        <v>0</v>
      </c>
      <c r="BH30" s="64"/>
      <c r="BI30" s="136">
        <f t="shared" si="73"/>
        <v>0</v>
      </c>
      <c r="BJ30" s="71"/>
      <c r="BK30" s="63"/>
      <c r="BL30" s="62">
        <f t="shared" si="4"/>
        <v>0</v>
      </c>
      <c r="BM30" s="136">
        <f t="shared" si="59"/>
        <v>0</v>
      </c>
      <c r="BN30" s="64"/>
      <c r="BO30" s="136">
        <f t="shared" si="60"/>
        <v>0</v>
      </c>
      <c r="BP30" s="63"/>
      <c r="BQ30" s="63"/>
      <c r="BR30" s="63">
        <f t="shared" si="5"/>
        <v>0</v>
      </c>
      <c r="BS30" s="136">
        <f t="shared" si="61"/>
        <v>0</v>
      </c>
      <c r="BT30" s="64"/>
      <c r="BU30" s="136">
        <f t="shared" si="62"/>
        <v>0</v>
      </c>
      <c r="BV30" s="165"/>
      <c r="BW30" s="165"/>
      <c r="BX30" s="63">
        <f t="shared" si="6"/>
        <v>0</v>
      </c>
      <c r="BY30" s="136">
        <f t="shared" si="63"/>
        <v>0</v>
      </c>
      <c r="BZ30" s="64"/>
      <c r="CA30" s="136">
        <f t="shared" si="64"/>
        <v>0</v>
      </c>
      <c r="CB30" s="63"/>
      <c r="CC30" s="63"/>
      <c r="CD30" s="63">
        <f t="shared" si="7"/>
        <v>0</v>
      </c>
      <c r="CE30" s="136">
        <f t="shared" si="65"/>
        <v>0</v>
      </c>
      <c r="CF30" s="64"/>
      <c r="CG30" s="136">
        <f t="shared" si="66"/>
        <v>0</v>
      </c>
      <c r="CH30" s="63"/>
      <c r="CI30" s="63"/>
      <c r="CJ30" s="63">
        <f t="shared" si="8"/>
        <v>0</v>
      </c>
      <c r="CK30" s="136">
        <f t="shared" si="67"/>
        <v>0</v>
      </c>
      <c r="CL30" s="64"/>
      <c r="CM30" s="136">
        <f t="shared" si="68"/>
        <v>0</v>
      </c>
      <c r="CN30" s="63"/>
      <c r="CO30" s="63"/>
      <c r="CP30" s="63">
        <f t="shared" si="9"/>
        <v>1</v>
      </c>
      <c r="CQ30" s="136">
        <f t="shared" si="69"/>
        <v>100</v>
      </c>
      <c r="CR30" s="64"/>
      <c r="CS30" s="136">
        <f t="shared" si="70"/>
        <v>0</v>
      </c>
      <c r="CT30" s="63"/>
      <c r="CU30" s="63"/>
      <c r="CV30" s="63">
        <f t="shared" si="10"/>
        <v>0</v>
      </c>
      <c r="CW30" s="30">
        <f t="shared" si="71"/>
        <v>0</v>
      </c>
      <c r="CX30" s="156"/>
      <c r="CY30" s="157"/>
      <c r="CZ30" s="129"/>
      <c r="DA30" s="129"/>
      <c r="DB30" s="129"/>
      <c r="DC30" s="129"/>
      <c r="DD30" s="129"/>
      <c r="DE30" s="129"/>
      <c r="DF30" s="129"/>
      <c r="DG30" s="129"/>
      <c r="DH30" s="69"/>
      <c r="DI30" s="69"/>
      <c r="DJ30" s="65"/>
      <c r="DK30" s="65"/>
      <c r="DL30" s="179"/>
    </row>
    <row r="31" spans="1:116" s="58" customFormat="1" ht="207" customHeight="1">
      <c r="B31" s="49" t="s">
        <v>322</v>
      </c>
      <c r="C31" s="49" t="s">
        <v>278</v>
      </c>
      <c r="D31" s="49" t="s">
        <v>279</v>
      </c>
      <c r="E31" s="49" t="s">
        <v>280</v>
      </c>
      <c r="F31" s="49" t="s">
        <v>281</v>
      </c>
      <c r="G31" s="49" t="s">
        <v>282</v>
      </c>
      <c r="H31" s="236" t="s">
        <v>579</v>
      </c>
      <c r="I31" s="236" t="s">
        <v>580</v>
      </c>
      <c r="J31" s="451" t="s">
        <v>633</v>
      </c>
      <c r="K31" s="452"/>
      <c r="L31" s="127"/>
      <c r="M31" s="127"/>
      <c r="N31" s="127"/>
      <c r="O31" s="127"/>
      <c r="P31" s="127"/>
      <c r="Q31" s="127"/>
      <c r="R31" s="127"/>
      <c r="S31" s="127"/>
      <c r="T31" s="127"/>
      <c r="U31" s="127"/>
      <c r="V31" s="127"/>
      <c r="W31" s="127">
        <v>1</v>
      </c>
      <c r="X31" s="127"/>
      <c r="Y31" s="64" t="s">
        <v>634</v>
      </c>
      <c r="Z31" s="64" t="s">
        <v>635</v>
      </c>
      <c r="AA31" s="67">
        <v>0.05</v>
      </c>
      <c r="AB31" s="62">
        <f>SUM(AB12:AB30)</f>
        <v>0</v>
      </c>
      <c r="AC31" s="136">
        <f t="shared" si="49"/>
        <v>0</v>
      </c>
      <c r="AD31" s="62">
        <f>SUM(AD12:AD30)</f>
        <v>0</v>
      </c>
      <c r="AE31" s="136">
        <f t="shared" si="50"/>
        <v>0</v>
      </c>
      <c r="AF31" s="62"/>
      <c r="AG31" s="62"/>
      <c r="AH31" s="132">
        <f t="shared" si="0"/>
        <v>0</v>
      </c>
      <c r="AI31" s="143">
        <f t="shared" si="51"/>
        <v>0</v>
      </c>
      <c r="AJ31" s="62">
        <f>SUM(AJ12:AJ30)</f>
        <v>0</v>
      </c>
      <c r="AK31" s="136">
        <f t="shared" si="52"/>
        <v>0</v>
      </c>
      <c r="AL31" s="29"/>
      <c r="AM31" s="62"/>
      <c r="AN31" s="132">
        <f t="shared" si="1"/>
        <v>0</v>
      </c>
      <c r="AO31" s="143">
        <f t="shared" si="53"/>
        <v>0</v>
      </c>
      <c r="AP31" s="62">
        <f>SUM(AP12:AP30)</f>
        <v>0</v>
      </c>
      <c r="AQ31" s="136">
        <f t="shared" si="54"/>
        <v>0</v>
      </c>
      <c r="AR31" s="62"/>
      <c r="AS31" s="62"/>
      <c r="AT31" s="62">
        <f>SUM(AT12:AT30)</f>
        <v>1</v>
      </c>
      <c r="AU31" s="143">
        <f t="shared" si="55"/>
        <v>100</v>
      </c>
      <c r="AV31" s="62">
        <f>SUM(AV12:AV30)</f>
        <v>0</v>
      </c>
      <c r="AW31" s="136">
        <f t="shared" si="56"/>
        <v>0</v>
      </c>
      <c r="AX31" s="62"/>
      <c r="AY31" s="62"/>
      <c r="AZ31" s="62">
        <f t="shared" si="2"/>
        <v>0</v>
      </c>
      <c r="BA31" s="143">
        <f t="shared" si="57"/>
        <v>0</v>
      </c>
      <c r="BB31" s="71"/>
      <c r="BC31" s="136">
        <f t="shared" si="58"/>
        <v>0</v>
      </c>
      <c r="BD31" s="171"/>
      <c r="BE31" s="71"/>
      <c r="BF31" s="62">
        <f t="shared" si="3"/>
        <v>0</v>
      </c>
      <c r="BG31" s="143">
        <f t="shared" si="72"/>
        <v>0</v>
      </c>
      <c r="BH31" s="62">
        <v>0</v>
      </c>
      <c r="BI31" s="136">
        <f t="shared" si="73"/>
        <v>0</v>
      </c>
      <c r="BJ31" s="62"/>
      <c r="BK31" s="62"/>
      <c r="BL31" s="62">
        <f t="shared" si="4"/>
        <v>0</v>
      </c>
      <c r="BM31" s="143">
        <f t="shared" si="59"/>
        <v>0</v>
      </c>
      <c r="BN31" s="62"/>
      <c r="BO31" s="136">
        <f t="shared" si="60"/>
        <v>0</v>
      </c>
      <c r="BP31" s="62"/>
      <c r="BQ31" s="62"/>
      <c r="BR31" s="63">
        <f t="shared" si="5"/>
        <v>0</v>
      </c>
      <c r="BS31" s="143">
        <f t="shared" si="61"/>
        <v>0</v>
      </c>
      <c r="BT31" s="62"/>
      <c r="BU31" s="136">
        <f t="shared" si="62"/>
        <v>0</v>
      </c>
      <c r="BV31" s="171"/>
      <c r="BW31" s="71"/>
      <c r="BX31" s="63">
        <f t="shared" si="6"/>
        <v>0</v>
      </c>
      <c r="BY31" s="143">
        <f t="shared" si="63"/>
        <v>0</v>
      </c>
      <c r="BZ31" s="62"/>
      <c r="CA31" s="136">
        <f t="shared" si="64"/>
        <v>0</v>
      </c>
      <c r="CB31" s="62"/>
      <c r="CC31" s="62"/>
      <c r="CD31" s="63">
        <f t="shared" si="7"/>
        <v>0</v>
      </c>
      <c r="CE31" s="143">
        <f t="shared" si="65"/>
        <v>0</v>
      </c>
      <c r="CF31" s="62">
        <f>SUM(CF12:CF30)</f>
        <v>0</v>
      </c>
      <c r="CG31" s="136">
        <f t="shared" si="66"/>
        <v>0</v>
      </c>
      <c r="CH31" s="62"/>
      <c r="CI31" s="62"/>
      <c r="CJ31" s="63">
        <f t="shared" si="8"/>
        <v>0</v>
      </c>
      <c r="CK31" s="143">
        <f t="shared" si="67"/>
        <v>0</v>
      </c>
      <c r="CL31" s="62">
        <f>SUM(CL12:CL30)</f>
        <v>0</v>
      </c>
      <c r="CM31" s="136">
        <f t="shared" si="68"/>
        <v>0</v>
      </c>
      <c r="CN31" s="62"/>
      <c r="CO31" s="62"/>
      <c r="CP31" s="63">
        <f t="shared" si="9"/>
        <v>1</v>
      </c>
      <c r="CQ31" s="143">
        <f t="shared" si="69"/>
        <v>100</v>
      </c>
      <c r="CR31" s="62"/>
      <c r="CS31" s="136">
        <f t="shared" si="70"/>
        <v>0</v>
      </c>
      <c r="CT31" s="62"/>
      <c r="CU31" s="62"/>
      <c r="CV31" s="62">
        <f t="shared" si="10"/>
        <v>0</v>
      </c>
      <c r="CW31" s="30">
        <f t="shared" si="71"/>
        <v>0</v>
      </c>
      <c r="CX31" s="27"/>
      <c r="CY31" s="182"/>
      <c r="CZ31" s="129"/>
      <c r="DA31" s="129"/>
      <c r="DB31" s="129"/>
      <c r="DC31" s="129"/>
      <c r="DD31" s="144"/>
      <c r="DE31" s="129"/>
      <c r="DF31" s="129"/>
      <c r="DG31" s="144"/>
      <c r="DH31" s="69"/>
      <c r="DI31" s="69"/>
      <c r="DJ31" s="89"/>
      <c r="DK31" s="89"/>
      <c r="DL31" s="179"/>
    </row>
    <row r="32" spans="1:116" s="58" customFormat="1" ht="15.6">
      <c r="B32" s="130"/>
      <c r="C32" s="131"/>
      <c r="D32" s="131"/>
      <c r="E32" s="131"/>
      <c r="F32" s="131"/>
      <c r="G32" s="131"/>
      <c r="J32" s="443" t="s">
        <v>300</v>
      </c>
      <c r="K32" s="444"/>
      <c r="L32" s="153">
        <f>SUM(L12:L31)</f>
        <v>0</v>
      </c>
      <c r="M32" s="153">
        <f t="shared" ref="M32:W32" si="74">SUM(M12:M31)</f>
        <v>0</v>
      </c>
      <c r="N32" s="153">
        <f t="shared" si="74"/>
        <v>0</v>
      </c>
      <c r="O32" s="153">
        <f t="shared" si="74"/>
        <v>1</v>
      </c>
      <c r="P32" s="153">
        <f t="shared" si="74"/>
        <v>1</v>
      </c>
      <c r="Q32" s="153">
        <f t="shared" si="74"/>
        <v>1</v>
      </c>
      <c r="R32" s="153">
        <f t="shared" si="74"/>
        <v>1</v>
      </c>
      <c r="S32" s="153">
        <f t="shared" si="74"/>
        <v>0</v>
      </c>
      <c r="T32" s="153">
        <f t="shared" si="74"/>
        <v>0</v>
      </c>
      <c r="U32" s="153">
        <f t="shared" si="74"/>
        <v>0</v>
      </c>
      <c r="V32" s="153">
        <f t="shared" si="74"/>
        <v>0</v>
      </c>
      <c r="W32" s="153">
        <f t="shared" si="74"/>
        <v>16</v>
      </c>
      <c r="AA32" s="137" t="s">
        <v>301</v>
      </c>
      <c r="AB32" s="137">
        <f>SUM(AB12:AB31)</f>
        <v>0</v>
      </c>
      <c r="AC32" s="138">
        <f>IFERROR(AB32/SUM($L32:$W32),0)</f>
        <v>0</v>
      </c>
      <c r="AD32" s="137">
        <f>SUM(AD12:AD31)</f>
        <v>0</v>
      </c>
      <c r="AE32" s="139">
        <f>IFERROR(AD32/SUM($L32:$W32),0)</f>
        <v>0</v>
      </c>
      <c r="AF32" s="135"/>
      <c r="AG32" s="135"/>
      <c r="AH32" s="137">
        <f>SUM(AH12:AH31)</f>
        <v>0</v>
      </c>
      <c r="AI32" s="138">
        <f>IFERROR(AH32/SUM($L32:$W32),0)</f>
        <v>0</v>
      </c>
      <c r="AJ32" s="137">
        <f>SUM(AJ12:AJ31)</f>
        <v>0</v>
      </c>
      <c r="AK32" s="139">
        <f>IFERROR(AJ32/SUM($L32:$W32),0)</f>
        <v>0</v>
      </c>
      <c r="AL32" s="135"/>
      <c r="AM32" s="135"/>
      <c r="AN32" s="137">
        <f>SUM(AN12:AN31)</f>
        <v>0</v>
      </c>
      <c r="AO32" s="138">
        <f>IFERROR(AN32/SUM($L32:$W32),0)</f>
        <v>0</v>
      </c>
      <c r="AP32" s="137">
        <f>SUM(AP12:AP31)</f>
        <v>0</v>
      </c>
      <c r="AQ32" s="139">
        <f>IFERROR(AP32/SUM($L32:$W32),0)</f>
        <v>0</v>
      </c>
      <c r="AR32" s="135"/>
      <c r="AS32" s="135"/>
      <c r="AT32" s="137">
        <f>SUM(AT12:AT31)</f>
        <v>2</v>
      </c>
      <c r="AU32" s="138">
        <f>IFERROR(AT32/SUM($L32:$W32),0)</f>
        <v>0.1</v>
      </c>
      <c r="AV32" s="137">
        <f>SUM(AV12:AV31)</f>
        <v>0</v>
      </c>
      <c r="AW32" s="139">
        <f>IFERROR(AV32/SUM($L32:$W32),0)</f>
        <v>0</v>
      </c>
      <c r="AX32" s="135"/>
      <c r="AY32" s="135"/>
      <c r="AZ32" s="137">
        <f>SUM(AZ12:AZ31)</f>
        <v>1</v>
      </c>
      <c r="BA32" s="138">
        <f>IFERROR(AZ32/SUM($L32:$W32),0)</f>
        <v>0.05</v>
      </c>
      <c r="BB32" s="137">
        <f>SUM(BB12:BB31)</f>
        <v>0</v>
      </c>
      <c r="BC32" s="139">
        <f>IFERROR(BB32/SUM($L32:$W32),0)</f>
        <v>0</v>
      </c>
      <c r="BD32" s="135"/>
      <c r="BE32" s="135"/>
      <c r="BF32" s="137">
        <f>SUM(BF12:BF31)</f>
        <v>1</v>
      </c>
      <c r="BG32" s="138">
        <f>IFERROR(BF32/SUM($L32:$W32),0)</f>
        <v>0.05</v>
      </c>
      <c r="BH32" s="137">
        <f>SUM(BH12:BH31)</f>
        <v>0</v>
      </c>
      <c r="BI32" s="139">
        <f>IFERROR(BH32/SUM($L32:$W32),0)</f>
        <v>0</v>
      </c>
      <c r="BJ32" s="135"/>
      <c r="BK32" s="135"/>
      <c r="BL32" s="137">
        <f>SUM(BL12:BL31)</f>
        <v>1</v>
      </c>
      <c r="BM32" s="138">
        <f>IFERROR(BL32/SUM($L32:$W32),0)</f>
        <v>0.05</v>
      </c>
      <c r="BN32" s="137">
        <f>SUM(BN12:BN31)</f>
        <v>0</v>
      </c>
      <c r="BO32" s="139">
        <f>IFERROR(BN32/SUM($L32:$W32),0)</f>
        <v>0</v>
      </c>
      <c r="BP32" s="135"/>
      <c r="BQ32" s="135"/>
      <c r="BR32" s="137">
        <f>SUM(BR12:BR31)</f>
        <v>0</v>
      </c>
      <c r="BS32" s="138">
        <f>IFERROR(BR32/SUM($L32:$W32),0)</f>
        <v>0</v>
      </c>
      <c r="BT32" s="137">
        <f>SUM(BT12:BT31)</f>
        <v>0</v>
      </c>
      <c r="BU32" s="139">
        <f>IFERROR(BT32/SUM($L32:$W32),0)</f>
        <v>0</v>
      </c>
      <c r="BV32" s="135"/>
      <c r="BW32" s="135"/>
      <c r="BX32" s="137">
        <f>SUM(BX12:BX31)</f>
        <v>0</v>
      </c>
      <c r="BY32" s="138">
        <f>IFERROR(BX32/SUM($L32:$W32),0)</f>
        <v>0</v>
      </c>
      <c r="BZ32" s="137">
        <f>SUM(BZ12:BZ31)</f>
        <v>0</v>
      </c>
      <c r="CA32" s="139">
        <f>IFERROR(BZ32/SUM($L32:$W32),0)</f>
        <v>0</v>
      </c>
      <c r="CB32" s="135"/>
      <c r="CC32" s="135"/>
      <c r="CD32" s="137">
        <f>SUM(CD12:CD31)</f>
        <v>0</v>
      </c>
      <c r="CE32" s="138">
        <f>IFERROR(CD32/SUM($L32:$W32),0)</f>
        <v>0</v>
      </c>
      <c r="CF32" s="137">
        <f>SUM(CF12:CF31)</f>
        <v>0</v>
      </c>
      <c r="CG32" s="139">
        <f>IFERROR(CF32/SUM($L32:$W32),0)</f>
        <v>0</v>
      </c>
      <c r="CH32" s="135"/>
      <c r="CI32" s="135"/>
      <c r="CJ32" s="137">
        <f>SUM(CJ12:CJ31)</f>
        <v>0</v>
      </c>
      <c r="CK32" s="138">
        <f>IFERROR(CJ32/SUM($L32:$W32),0)</f>
        <v>0</v>
      </c>
      <c r="CL32" s="137">
        <f>SUM(CL12:CL31)</f>
        <v>0</v>
      </c>
      <c r="CM32" s="139">
        <f>IFERROR(CL32/SUM($L32:$W32),0)</f>
        <v>0</v>
      </c>
      <c r="CN32" s="135"/>
      <c r="CO32" s="135"/>
      <c r="CP32" s="137">
        <f>SUM(CP12:CP31)</f>
        <v>16</v>
      </c>
      <c r="CQ32" s="138">
        <f>IFERROR(CP32/SUM($L32:$W32),0)</f>
        <v>0.8</v>
      </c>
      <c r="CR32" s="137">
        <f>SUM(CR12:CR31)</f>
        <v>0</v>
      </c>
      <c r="CS32" s="139">
        <f>IFERROR(CR32/SUM($L32:$W32),0)</f>
        <v>0</v>
      </c>
      <c r="CT32" s="135"/>
      <c r="CU32" s="135"/>
      <c r="CV32" s="135"/>
      <c r="CW32" s="140">
        <f>SUM(CS32,CM32,CG32,CA32,BU32,BO32,BI32:BI32,BC32,AW32,AQ32,AK32,AE32)</f>
        <v>0</v>
      </c>
      <c r="CZ32" s="166"/>
      <c r="DE32" s="129"/>
      <c r="DH32" s="69"/>
      <c r="DI32" s="69"/>
    </row>
    <row r="33" spans="2:113" s="58" customFormat="1" ht="75" hidden="1">
      <c r="B33" s="35" t="s">
        <v>302</v>
      </c>
      <c r="C33" s="65" t="s">
        <v>303</v>
      </c>
      <c r="D33" s="35" t="s">
        <v>304</v>
      </c>
      <c r="E33" s="35" t="s">
        <v>305</v>
      </c>
      <c r="F33" s="35" t="s">
        <v>306</v>
      </c>
      <c r="G33" s="35" t="s">
        <v>307</v>
      </c>
      <c r="CZ33" s="66" t="s">
        <v>308</v>
      </c>
      <c r="DH33" s="69" t="s">
        <v>309</v>
      </c>
      <c r="DI33" s="69" t="s">
        <v>310</v>
      </c>
    </row>
    <row r="34" spans="2:113" s="58" customFormat="1" ht="129.6" hidden="1">
      <c r="B34" s="146" t="s">
        <v>311</v>
      </c>
      <c r="C34" s="150" t="s">
        <v>312</v>
      </c>
      <c r="D34" s="148" t="s">
        <v>313</v>
      </c>
      <c r="E34" s="78" t="s">
        <v>314</v>
      </c>
      <c r="F34" s="79" t="s">
        <v>315</v>
      </c>
      <c r="G34" s="86" t="s">
        <v>316</v>
      </c>
      <c r="CZ34" s="66" t="s">
        <v>308</v>
      </c>
      <c r="DH34" s="69" t="s">
        <v>309</v>
      </c>
      <c r="DI34" s="69" t="s">
        <v>310</v>
      </c>
    </row>
    <row r="35" spans="2:113" s="58" customFormat="1" ht="386.45" hidden="1">
      <c r="B35" s="146" t="s">
        <v>277</v>
      </c>
      <c r="C35" s="151" t="s">
        <v>317</v>
      </c>
      <c r="D35" s="149" t="s">
        <v>318</v>
      </c>
      <c r="E35" s="79" t="s">
        <v>319</v>
      </c>
      <c r="F35" s="82" t="s">
        <v>320</v>
      </c>
      <c r="G35" s="87" t="s">
        <v>321</v>
      </c>
      <c r="CZ35" s="66" t="s">
        <v>308</v>
      </c>
      <c r="DH35" s="69" t="s">
        <v>309</v>
      </c>
      <c r="DI35" s="69" t="s">
        <v>310</v>
      </c>
    </row>
    <row r="36" spans="2:113" s="58" customFormat="1" ht="230.45" hidden="1">
      <c r="B36" s="147" t="s">
        <v>322</v>
      </c>
      <c r="C36" s="150" t="s">
        <v>278</v>
      </c>
      <c r="D36" s="148" t="s">
        <v>323</v>
      </c>
      <c r="E36" s="80" t="s">
        <v>324</v>
      </c>
      <c r="F36" s="82" t="s">
        <v>325</v>
      </c>
      <c r="G36" s="87" t="s">
        <v>326</v>
      </c>
      <c r="CZ36" s="66" t="s">
        <v>308</v>
      </c>
      <c r="DH36" s="69" t="s">
        <v>309</v>
      </c>
      <c r="DI36" s="69" t="s">
        <v>310</v>
      </c>
    </row>
    <row r="37" spans="2:113" s="58" customFormat="1" ht="345" hidden="1">
      <c r="B37" s="74" t="s">
        <v>327</v>
      </c>
      <c r="C37" s="35"/>
      <c r="D37" s="77" t="s">
        <v>279</v>
      </c>
      <c r="E37" s="81" t="s">
        <v>328</v>
      </c>
      <c r="F37" s="82" t="s">
        <v>329</v>
      </c>
      <c r="G37" s="87" t="s">
        <v>330</v>
      </c>
      <c r="CZ37" s="66" t="s">
        <v>308</v>
      </c>
      <c r="DH37" s="69" t="s">
        <v>309</v>
      </c>
      <c r="DI37" s="69" t="s">
        <v>310</v>
      </c>
    </row>
    <row r="38" spans="2:113" s="58" customFormat="1" ht="129.6" hidden="1">
      <c r="B38" s="36"/>
      <c r="C38" s="35"/>
      <c r="D38" s="35"/>
      <c r="E38" s="95" t="s">
        <v>331</v>
      </c>
      <c r="F38" s="78" t="s">
        <v>281</v>
      </c>
      <c r="G38" s="87" t="s">
        <v>332</v>
      </c>
      <c r="CZ38" s="66" t="s">
        <v>308</v>
      </c>
      <c r="DH38" s="69" t="s">
        <v>309</v>
      </c>
      <c r="DI38" s="69" t="s">
        <v>310</v>
      </c>
    </row>
    <row r="39" spans="2:113" s="58" customFormat="1" ht="124.15" hidden="1">
      <c r="B39" s="35"/>
      <c r="C39" s="35"/>
      <c r="D39" s="35"/>
      <c r="E39" s="83" t="s">
        <v>333</v>
      </c>
      <c r="F39" s="78" t="s">
        <v>334</v>
      </c>
      <c r="G39" s="87" t="s">
        <v>335</v>
      </c>
      <c r="CZ39" s="66" t="s">
        <v>308</v>
      </c>
      <c r="DH39" s="69" t="s">
        <v>309</v>
      </c>
      <c r="DI39" s="69" t="s">
        <v>310</v>
      </c>
    </row>
    <row r="40" spans="2:113" s="58" customFormat="1" ht="129.6" hidden="1">
      <c r="B40" s="35"/>
      <c r="C40" s="35"/>
      <c r="D40" s="35"/>
      <c r="E40" s="85" t="s">
        <v>336</v>
      </c>
      <c r="F40" s="78" t="s">
        <v>337</v>
      </c>
      <c r="G40" s="87" t="s">
        <v>338</v>
      </c>
      <c r="CZ40" s="66" t="s">
        <v>308</v>
      </c>
      <c r="DH40" s="69" t="s">
        <v>309</v>
      </c>
      <c r="DI40" s="69" t="s">
        <v>310</v>
      </c>
    </row>
    <row r="41" spans="2:113" s="58" customFormat="1" ht="172.9" hidden="1">
      <c r="B41" s="35"/>
      <c r="C41" s="35"/>
      <c r="D41" s="35"/>
      <c r="E41" s="81" t="s">
        <v>339</v>
      </c>
      <c r="F41" s="35"/>
      <c r="G41" s="87" t="s">
        <v>340</v>
      </c>
      <c r="CZ41" s="66" t="s">
        <v>308</v>
      </c>
      <c r="DH41" s="69" t="s">
        <v>309</v>
      </c>
      <c r="DI41" s="69" t="s">
        <v>310</v>
      </c>
    </row>
    <row r="42" spans="2:113" s="58" customFormat="1" ht="158.44999999999999" hidden="1">
      <c r="B42" s="35"/>
      <c r="C42" s="35"/>
      <c r="D42" s="35"/>
      <c r="E42" s="78" t="s">
        <v>341</v>
      </c>
      <c r="F42" s="35"/>
      <c r="G42" s="87" t="s">
        <v>342</v>
      </c>
      <c r="CZ42" s="66" t="s">
        <v>308</v>
      </c>
      <c r="DH42" s="69" t="s">
        <v>309</v>
      </c>
      <c r="DI42" s="69" t="s">
        <v>310</v>
      </c>
    </row>
    <row r="43" spans="2:113" s="58" customFormat="1" ht="86.45" hidden="1">
      <c r="B43" s="35"/>
      <c r="C43" s="35"/>
      <c r="D43" s="35"/>
      <c r="E43" s="78" t="s">
        <v>343</v>
      </c>
      <c r="F43" s="35"/>
      <c r="G43" s="87" t="s">
        <v>344</v>
      </c>
      <c r="CZ43" s="66" t="s">
        <v>308</v>
      </c>
      <c r="DH43" s="69" t="s">
        <v>309</v>
      </c>
      <c r="DI43" s="69" t="s">
        <v>310</v>
      </c>
    </row>
    <row r="44" spans="2:113" s="58" customFormat="1" ht="216" hidden="1">
      <c r="B44" s="35"/>
      <c r="C44" s="35"/>
      <c r="D44" s="35"/>
      <c r="E44" s="84" t="s">
        <v>280</v>
      </c>
      <c r="F44" s="35"/>
      <c r="G44" s="87" t="s">
        <v>345</v>
      </c>
      <c r="CZ44" s="66" t="s">
        <v>308</v>
      </c>
      <c r="DH44" s="69" t="s">
        <v>309</v>
      </c>
      <c r="DI44" s="69" t="s">
        <v>310</v>
      </c>
    </row>
    <row r="45" spans="2:113" s="58" customFormat="1" ht="86.45" hidden="1">
      <c r="B45" s="35"/>
      <c r="C45" s="35"/>
      <c r="D45" s="35"/>
      <c r="E45" s="80" t="s">
        <v>346</v>
      </c>
      <c r="F45" s="35"/>
      <c r="G45" s="88" t="s">
        <v>347</v>
      </c>
      <c r="CZ45" s="66" t="s">
        <v>308</v>
      </c>
      <c r="DH45" s="69" t="s">
        <v>309</v>
      </c>
      <c r="DI45" s="69" t="s">
        <v>310</v>
      </c>
    </row>
    <row r="46" spans="2:113" s="58" customFormat="1" ht="86.45" hidden="1">
      <c r="B46" s="35"/>
      <c r="C46" s="35"/>
      <c r="D46" s="35"/>
      <c r="E46" s="35"/>
      <c r="F46" s="35"/>
      <c r="G46" s="88" t="s">
        <v>282</v>
      </c>
      <c r="CZ46" s="66" t="s">
        <v>308</v>
      </c>
      <c r="DH46" s="69" t="s">
        <v>309</v>
      </c>
      <c r="DI46" s="69" t="s">
        <v>310</v>
      </c>
    </row>
    <row r="47" spans="2:113" s="58" customFormat="1" ht="86.45" hidden="1">
      <c r="B47" s="35"/>
      <c r="C47" s="35"/>
      <c r="D47" s="35"/>
      <c r="E47" s="35"/>
      <c r="F47" s="35"/>
      <c r="G47" s="88" t="s">
        <v>348</v>
      </c>
      <c r="CZ47" s="66" t="s">
        <v>308</v>
      </c>
      <c r="DH47" s="69" t="s">
        <v>309</v>
      </c>
      <c r="DI47" s="69" t="s">
        <v>310</v>
      </c>
    </row>
    <row r="48" spans="2:113" s="58" customFormat="1" ht="100.9" hidden="1">
      <c r="B48" s="35"/>
      <c r="C48" s="35"/>
      <c r="D48" s="35"/>
      <c r="E48" s="35"/>
      <c r="F48" s="35"/>
      <c r="G48" s="88" t="s">
        <v>349</v>
      </c>
      <c r="CZ48" s="66" t="s">
        <v>308</v>
      </c>
      <c r="DH48" s="69" t="s">
        <v>309</v>
      </c>
      <c r="DI48" s="69" t="s">
        <v>310</v>
      </c>
    </row>
    <row r="49" spans="2:113" s="58" customFormat="1" ht="100.9" hidden="1">
      <c r="B49" s="35"/>
      <c r="C49" s="35"/>
      <c r="D49" s="35"/>
      <c r="E49" s="35"/>
      <c r="F49" s="35"/>
      <c r="G49" s="88" t="s">
        <v>350</v>
      </c>
      <c r="CZ49" s="66" t="s">
        <v>308</v>
      </c>
      <c r="DH49" s="69" t="s">
        <v>309</v>
      </c>
      <c r="DI49" s="69" t="s">
        <v>310</v>
      </c>
    </row>
    <row r="50" spans="2:113" s="58" customFormat="1" ht="75" hidden="1">
      <c r="B50" s="35"/>
      <c r="C50" s="35"/>
      <c r="D50" s="35"/>
      <c r="E50" s="35"/>
      <c r="F50" s="35"/>
      <c r="G50" s="88" t="s">
        <v>351</v>
      </c>
      <c r="CZ50" s="66" t="s">
        <v>308</v>
      </c>
      <c r="DH50" s="69" t="s">
        <v>309</v>
      </c>
      <c r="DI50" s="69" t="s">
        <v>310</v>
      </c>
    </row>
    <row r="51" spans="2:113" s="58" customFormat="1" ht="86.45" hidden="1">
      <c r="B51" s="35"/>
      <c r="C51" s="35"/>
      <c r="D51" s="35"/>
      <c r="E51" s="35"/>
      <c r="F51" s="35"/>
      <c r="G51" s="88" t="s">
        <v>352</v>
      </c>
      <c r="CZ51" s="66" t="s">
        <v>308</v>
      </c>
      <c r="DH51" s="69" t="s">
        <v>309</v>
      </c>
      <c r="DI51" s="69" t="s">
        <v>310</v>
      </c>
    </row>
    <row r="52" spans="2:113" s="58" customFormat="1" ht="100.9" hidden="1">
      <c r="B52" s="35"/>
      <c r="C52" s="35"/>
      <c r="D52" s="35"/>
      <c r="E52" s="35"/>
      <c r="F52" s="35"/>
      <c r="G52" s="88" t="s">
        <v>353</v>
      </c>
      <c r="CZ52" s="66" t="s">
        <v>308</v>
      </c>
      <c r="DH52" s="69" t="s">
        <v>309</v>
      </c>
      <c r="DI52" s="69" t="s">
        <v>310</v>
      </c>
    </row>
    <row r="53" spans="2:113" s="58" customFormat="1" ht="75" hidden="1">
      <c r="B53" s="35"/>
      <c r="C53" s="35"/>
      <c r="D53" s="35"/>
      <c r="E53" s="35"/>
      <c r="F53" s="35"/>
      <c r="G53" s="88" t="s">
        <v>354</v>
      </c>
      <c r="CZ53" s="66" t="s">
        <v>308</v>
      </c>
      <c r="DH53" s="69" t="s">
        <v>309</v>
      </c>
      <c r="DI53" s="69" t="s">
        <v>310</v>
      </c>
    </row>
    <row r="54" spans="2:113" s="58" customFormat="1" ht="75" hidden="1">
      <c r="B54" s="35"/>
      <c r="C54" s="35"/>
      <c r="D54" s="35"/>
      <c r="E54" s="35"/>
      <c r="F54" s="35"/>
      <c r="G54" s="88" t="s">
        <v>355</v>
      </c>
      <c r="CZ54" s="66" t="s">
        <v>308</v>
      </c>
      <c r="DH54" s="69" t="s">
        <v>309</v>
      </c>
      <c r="DI54" s="69" t="s">
        <v>310</v>
      </c>
    </row>
    <row r="55" spans="2:113" s="58" customFormat="1"/>
    <row r="56" spans="2:113" s="58" customFormat="1"/>
    <row r="57" spans="2:113" s="58" customFormat="1"/>
    <row r="58" spans="2:113" s="58" customFormat="1"/>
    <row r="59" spans="2:113" s="58" customFormat="1"/>
    <row r="60" spans="2:113" s="58" customFormat="1"/>
    <row r="61" spans="2:113" s="58" customFormat="1"/>
    <row r="62" spans="2:113" s="58" customFormat="1"/>
    <row r="63" spans="2:113" s="58" customFormat="1"/>
    <row r="64" spans="2:113"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row r="92" s="58" customFormat="1"/>
    <row r="93" s="58" customFormat="1"/>
    <row r="94" s="58" customFormat="1"/>
    <row r="95" s="58" customFormat="1"/>
    <row r="96" s="58" customFormat="1"/>
    <row r="97" s="58" customFormat="1"/>
    <row r="98" s="58" customFormat="1"/>
    <row r="99" s="58" customFormat="1"/>
    <row r="100" s="58" customFormat="1"/>
    <row r="101" s="58" customFormat="1"/>
    <row r="102" s="58" customFormat="1"/>
    <row r="103" s="58" customFormat="1"/>
    <row r="104" s="58" customFormat="1"/>
    <row r="105" s="58" customFormat="1"/>
    <row r="106" s="58" customFormat="1"/>
    <row r="107" s="58" customFormat="1"/>
    <row r="108" s="58" customFormat="1"/>
    <row r="109" s="58" customFormat="1"/>
    <row r="110" s="58" customFormat="1"/>
  </sheetData>
  <sheetProtection sort="0" autoFilter="0"/>
  <mergeCells count="89">
    <mergeCell ref="C3:AE3"/>
    <mergeCell ref="AF3:AL3"/>
    <mergeCell ref="BG3:BZ3"/>
    <mergeCell ref="CA3:CG3"/>
    <mergeCell ref="CJ3:CM3"/>
    <mergeCell ref="B1:AE1"/>
    <mergeCell ref="AH1:AK1"/>
    <mergeCell ref="BF1:BZ1"/>
    <mergeCell ref="CB1:CF1"/>
    <mergeCell ref="CH1:CM1"/>
    <mergeCell ref="D7:AH7"/>
    <mergeCell ref="AI7:AO7"/>
    <mergeCell ref="BJ7:CC7"/>
    <mergeCell ref="CD7:CJ7"/>
    <mergeCell ref="CM7:CP7"/>
    <mergeCell ref="C5:AH5"/>
    <mergeCell ref="AK5:AN5"/>
    <mergeCell ref="BI5:CC5"/>
    <mergeCell ref="CE5:CI5"/>
    <mergeCell ref="CK5:CP5"/>
    <mergeCell ref="C8:AO8"/>
    <mergeCell ref="BI8:CJ8"/>
    <mergeCell ref="CK8:CP8"/>
    <mergeCell ref="B9:B11"/>
    <mergeCell ref="C9:C11"/>
    <mergeCell ref="D9:D11"/>
    <mergeCell ref="E9:E11"/>
    <mergeCell ref="F9:F11"/>
    <mergeCell ref="G9:G11"/>
    <mergeCell ref="H9:H11"/>
    <mergeCell ref="I9:I11"/>
    <mergeCell ref="J9:K11"/>
    <mergeCell ref="L9:W10"/>
    <mergeCell ref="X9:X11"/>
    <mergeCell ref="Y9:Y11"/>
    <mergeCell ref="BR10:BW10"/>
    <mergeCell ref="DL9:DL11"/>
    <mergeCell ref="AB10:AG10"/>
    <mergeCell ref="AH10:AM10"/>
    <mergeCell ref="AN10:AS10"/>
    <mergeCell ref="AT10:AY10"/>
    <mergeCell ref="DH10:DH11"/>
    <mergeCell ref="DI10:DI11"/>
    <mergeCell ref="DJ10:DJ11"/>
    <mergeCell ref="DK10:DK11"/>
    <mergeCell ref="CV10:CV11"/>
    <mergeCell ref="CW10:CW11"/>
    <mergeCell ref="CZ10:CZ11"/>
    <mergeCell ref="DA10:DA11"/>
    <mergeCell ref="AZ10:BE10"/>
    <mergeCell ref="BF10:BK10"/>
    <mergeCell ref="BL10:BP10"/>
    <mergeCell ref="DF10:DF11"/>
    <mergeCell ref="DG10:DG11"/>
    <mergeCell ref="CD10:CI10"/>
    <mergeCell ref="AA9:AA11"/>
    <mergeCell ref="AB9:CW9"/>
    <mergeCell ref="CX9:CX11"/>
    <mergeCell ref="CY9:CY11"/>
    <mergeCell ref="CZ9:DK9"/>
    <mergeCell ref="DB10:DB11"/>
    <mergeCell ref="DC10:DC11"/>
    <mergeCell ref="DD10:DD11"/>
    <mergeCell ref="DE10:DE11"/>
    <mergeCell ref="CJ10:CO10"/>
    <mergeCell ref="CP10:CT10"/>
    <mergeCell ref="BX10:CC10"/>
    <mergeCell ref="J28:K28"/>
    <mergeCell ref="J29:K29"/>
    <mergeCell ref="J30:K30"/>
    <mergeCell ref="J31:K31"/>
    <mergeCell ref="J13:K13"/>
    <mergeCell ref="J14:K14"/>
    <mergeCell ref="J12:K12"/>
    <mergeCell ref="Z9:Z11"/>
    <mergeCell ref="J32:K32"/>
    <mergeCell ref="J15:K15"/>
    <mergeCell ref="J16:K16"/>
    <mergeCell ref="J17:K17"/>
    <mergeCell ref="J18:K18"/>
    <mergeCell ref="J24:K24"/>
    <mergeCell ref="J26:K26"/>
    <mergeCell ref="J27:K27"/>
    <mergeCell ref="J19:K19"/>
    <mergeCell ref="J20:K20"/>
    <mergeCell ref="J21:K21"/>
    <mergeCell ref="J22:K22"/>
    <mergeCell ref="J23:K23"/>
    <mergeCell ref="J25:K25"/>
  </mergeCells>
  <conditionalFormatting sqref="CW12:CX31">
    <cfRule type="cellIs" dxfId="9" priority="1" operator="equal">
      <formula>1</formula>
    </cfRule>
    <cfRule type="colorScale" priority="2">
      <colorScale>
        <cfvo type="num" val="0"/>
        <cfvo type="num" val="0.6"/>
        <cfvo type="num" val="0.99"/>
        <color rgb="FFC00000"/>
        <color rgb="FFFFEB84"/>
        <color rgb="FF1DA275"/>
      </colorScale>
    </cfRule>
  </conditionalFormatting>
  <dataValidations count="13">
    <dataValidation type="list" allowBlank="1" showInputMessage="1" showErrorMessage="1" sqref="G32" xr:uid="{7057E386-BBCA-4E00-926E-A24A058B8509}">
      <formula1>$G$34:$G$54</formula1>
    </dataValidation>
    <dataValidation type="list" allowBlank="1" showInputMessage="1" showErrorMessage="1" sqref="F32" xr:uid="{4D3770D4-B0AA-43B4-89E9-BCF74051589C}">
      <formula1>$F$34:$F$40</formula1>
    </dataValidation>
    <dataValidation type="list" allowBlank="1" showInputMessage="1" showErrorMessage="1" sqref="E32" xr:uid="{502E6BF0-C36C-45FC-ADEA-DA1BB4144B44}">
      <formula1>$E$34:$E$45</formula1>
    </dataValidation>
    <dataValidation type="list" allowBlank="1" showInputMessage="1" showErrorMessage="1" sqref="D32" xr:uid="{C21E8FBB-6F53-42DB-AFD2-2D71F4C836F1}">
      <formula1>$D$34:$D$37</formula1>
    </dataValidation>
    <dataValidation type="list" allowBlank="1" showInputMessage="1" showErrorMessage="1" sqref="C32" xr:uid="{AE9D35BA-6119-42C0-9272-C10CBB2C5431}">
      <formula1>$C$34:$C$36</formula1>
    </dataValidation>
    <dataValidation type="list" allowBlank="1" showInputMessage="1" showErrorMessage="1" sqref="B32" xr:uid="{60D10C66-763A-4EAD-BC22-56C90F228E29}">
      <formula1>$B$34:$B$37</formula1>
    </dataValidation>
    <dataValidation type="whole" showInputMessage="1" showErrorMessage="1" error="SUPERA LA META PROGRAMADA" sqref="AD30 AJ30 AP30 AV30 BB30 CR30 BH30 BN30 BT30 BZ30 CF30 CL30 BH12:BH28 CR12:CR28 CL12:CL28 CF12:CF28 BZ12:BZ28 BT12:BT28 BN12:BN28 BB12:BB28 AV12:AV28 AP12:AP28 AJ12:AJ28 AD12:AD28" xr:uid="{A22F60E2-6BE4-4265-B31A-DBD3BD9B338F}">
      <formula1>0</formula1>
      <formula2>#REF!-AB12</formula2>
    </dataValidation>
    <dataValidation type="list" allowBlank="1" showInputMessage="1" showErrorMessage="1" sqref="G12:G31" xr:uid="{E323EFC0-0150-47D3-B2FA-5FBD2AEA531A}">
      <formula1>$G$31:$G$51</formula1>
    </dataValidation>
    <dataValidation type="list" allowBlank="1" showInputMessage="1" showErrorMessage="1" sqref="B12:B31" xr:uid="{60663D0E-A301-4AA8-B317-6451C38E5791}">
      <formula1>$B$31:$B$34</formula1>
    </dataValidation>
    <dataValidation type="list" allowBlank="1" showInputMessage="1" showErrorMessage="1" sqref="C12:C31" xr:uid="{303549EC-3D74-4EE6-B933-4E19FC0FA4DB}">
      <formula1>$C$31:$C$33</formula1>
    </dataValidation>
    <dataValidation type="list" allowBlank="1" showInputMessage="1" showErrorMessage="1" sqref="D12:D31" xr:uid="{4DA03108-157C-475F-B9C5-824FCD084AC8}">
      <formula1>$D$31:$D$34</formula1>
    </dataValidation>
    <dataValidation type="list" allowBlank="1" showInputMessage="1" showErrorMessage="1" sqref="E12:E31" xr:uid="{CF1167C5-49C1-4BF6-882B-D710CAEE45F4}">
      <formula1>$E$31:$E$42</formula1>
    </dataValidation>
    <dataValidation type="list" allowBlank="1" showInputMessage="1" showErrorMessage="1" sqref="F12:F31" xr:uid="{C798EE83-A351-4A7F-8A9B-6AF82C72B25F}">
      <formula1>$F$31:$F$37</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C013C-9953-4E13-9FDC-9CC79D96648A}">
  <sheetPr>
    <tabColor rgb="FF92D050"/>
  </sheetPr>
  <dimension ref="A1:DM98"/>
  <sheetViews>
    <sheetView topLeftCell="CL5" zoomScale="70" zoomScaleNormal="70" zoomScaleSheetLayoutView="55" zoomScalePageLayoutView="60" workbookViewId="0">
      <pane ySplit="7" topLeftCell="A44" activePane="bottomLeft" state="frozen"/>
      <selection pane="bottomLeft" activeCell="BW13" sqref="BW13"/>
      <selection activeCell="BW13" sqref="BW13"/>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636</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08.75" customHeight="1">
      <c r="A12" s="61"/>
      <c r="B12" s="134" t="s">
        <v>322</v>
      </c>
      <c r="C12" s="212" t="s">
        <v>317</v>
      </c>
      <c r="D12" s="213" t="s">
        <v>279</v>
      </c>
      <c r="E12" s="213" t="s">
        <v>280</v>
      </c>
      <c r="F12" s="213" t="s">
        <v>281</v>
      </c>
      <c r="G12" s="213" t="s">
        <v>347</v>
      </c>
      <c r="H12" s="214" t="s">
        <v>579</v>
      </c>
      <c r="I12" s="214" t="s">
        <v>637</v>
      </c>
      <c r="J12" s="479" t="s">
        <v>638</v>
      </c>
      <c r="K12" s="479"/>
      <c r="L12" s="215"/>
      <c r="M12" s="215"/>
      <c r="N12" s="215"/>
      <c r="O12" s="215"/>
      <c r="P12" s="215"/>
      <c r="Q12" s="215"/>
      <c r="R12" s="215"/>
      <c r="S12" s="215"/>
      <c r="T12" s="215"/>
      <c r="U12" s="215"/>
      <c r="V12" s="215"/>
      <c r="W12" s="215">
        <v>1</v>
      </c>
      <c r="X12" s="215" t="s">
        <v>639</v>
      </c>
      <c r="Y12" s="132" t="s">
        <v>640</v>
      </c>
      <c r="Z12" s="132" t="s">
        <v>641</v>
      </c>
      <c r="AA12" s="216">
        <v>9.0999999999999998E-2</v>
      </c>
      <c r="AB12" s="132">
        <f>+L12</f>
        <v>0</v>
      </c>
      <c r="AC12" s="136">
        <f>IFERROR(AB12/SUM($L12:$W12)*100,0)</f>
        <v>0</v>
      </c>
      <c r="AD12" s="136"/>
      <c r="AE12" s="136">
        <f>IFERROR(AD12/SUM($L12:$W12)*100,0)</f>
        <v>0</v>
      </c>
      <c r="AF12" s="64"/>
      <c r="AG12" s="63"/>
      <c r="AH12" s="132">
        <f t="shared" ref="AH12" si="0">+M12</f>
        <v>0</v>
      </c>
      <c r="AI12" s="136">
        <f>IFERROR(AH12/SUM($L12:$W12)*100,0)</f>
        <v>0</v>
      </c>
      <c r="AJ12" s="136"/>
      <c r="AK12" s="136">
        <f>IFERROR(AJ12/SUM($L12:$W12)*100,0)</f>
        <v>0</v>
      </c>
      <c r="AL12" s="64"/>
      <c r="AM12" s="63"/>
      <c r="AN12" s="132">
        <f t="shared" ref="AN12" si="1">+N12</f>
        <v>0</v>
      </c>
      <c r="AO12" s="136">
        <f>IFERROR(AN12/SUM($L12:$W12)*100,0)</f>
        <v>0</v>
      </c>
      <c r="AP12" s="136"/>
      <c r="AQ12" s="136">
        <f>IFERROR(AP12/SUM($L12:$W12)*100,0)</f>
        <v>0</v>
      </c>
      <c r="AR12" s="64"/>
      <c r="AS12" s="63"/>
      <c r="AT12" s="64">
        <f>+O12</f>
        <v>0</v>
      </c>
      <c r="AU12" s="136">
        <f>IFERROR(AT12/SUM($L12:$W12)*100,0)</f>
        <v>0</v>
      </c>
      <c r="AV12" s="136"/>
      <c r="AW12" s="136">
        <f>IFERROR(AV12/SUM($L12:$W12)*100,0)</f>
        <v>0</v>
      </c>
      <c r="AX12" s="64"/>
      <c r="AY12" s="63"/>
      <c r="AZ12" s="62">
        <f t="shared" ref="AZ12" si="2">+P12</f>
        <v>0</v>
      </c>
      <c r="BA12" s="136">
        <f>IFERROR(AZ12/SUM($L12:$W12)*100,0)</f>
        <v>0</v>
      </c>
      <c r="BB12" s="167"/>
      <c r="BC12" s="136">
        <f>IFERROR(BB12/SUM($L12:$W12)*100,0)</f>
        <v>0</v>
      </c>
      <c r="BD12" s="71"/>
      <c r="BE12" s="165"/>
      <c r="BF12" s="62">
        <f t="shared" ref="BF12" si="3">+Q12</f>
        <v>0</v>
      </c>
      <c r="BG12" s="136">
        <f>IFERROR(BF12/SUM($L12:$W12)*100,0)</f>
        <v>0</v>
      </c>
      <c r="BH12" s="136"/>
      <c r="BI12" s="136">
        <f>IFERROR(BH12/SUM($L12:$W12)*100,0)</f>
        <v>0</v>
      </c>
      <c r="BJ12" s="71"/>
      <c r="BK12" s="63"/>
      <c r="BL12" s="62">
        <f t="shared" ref="BL12" si="4">+R12</f>
        <v>0</v>
      </c>
      <c r="BM12" s="136">
        <f>IFERROR(BL12/SUM($L12:$W12)*100,0)</f>
        <v>0</v>
      </c>
      <c r="BN12" s="136"/>
      <c r="BO12" s="136">
        <f>IFERROR(BN12/SUM($L12:$W12)*100,0)</f>
        <v>0</v>
      </c>
      <c r="BP12" s="63"/>
      <c r="BQ12" s="63"/>
      <c r="BR12" s="63">
        <f t="shared" ref="BR12" si="5">+S12</f>
        <v>0</v>
      </c>
      <c r="BS12" s="136">
        <f>IFERROR(BR12/SUM($L12:$W12)*100,0)</f>
        <v>0</v>
      </c>
      <c r="BT12" s="136"/>
      <c r="BU12" s="136">
        <f>IFERROR(BT12/SUM($L12:$W12)*100,0)</f>
        <v>0</v>
      </c>
      <c r="BV12" s="165"/>
      <c r="BW12" s="165"/>
      <c r="BX12" s="63">
        <f t="shared" ref="BX12" si="6">+T12</f>
        <v>0</v>
      </c>
      <c r="BY12" s="136">
        <f>IFERROR(BX12/SUM($L12:$W12)*100,0)</f>
        <v>0</v>
      </c>
      <c r="BZ12" s="136"/>
      <c r="CA12" s="136">
        <f>IFERROR(BZ12/SUM($L12:$W12)*100,0)</f>
        <v>0</v>
      </c>
      <c r="CB12" s="63"/>
      <c r="CC12" s="63"/>
      <c r="CD12" s="63">
        <f t="shared" ref="CD12" si="7">+U12</f>
        <v>0</v>
      </c>
      <c r="CE12" s="136">
        <f>IFERROR(CD12/SUM($L12:$W12)*100,0)</f>
        <v>0</v>
      </c>
      <c r="CF12" s="136"/>
      <c r="CG12" s="136">
        <f>IFERROR(CF12/SUM($L12:$W12)*100,0)</f>
        <v>0</v>
      </c>
      <c r="CH12" s="63"/>
      <c r="CI12" s="63"/>
      <c r="CJ12" s="63">
        <f t="shared" ref="CJ12" si="8">+V12</f>
        <v>0</v>
      </c>
      <c r="CK12" s="136">
        <f>IFERROR(CJ12/SUM($L12:$W12)*100,0)</f>
        <v>0</v>
      </c>
      <c r="CL12" s="136"/>
      <c r="CM12" s="136">
        <f>IFERROR(CL12/SUM($L12:$W12)*100,0)</f>
        <v>0</v>
      </c>
      <c r="CN12" s="63"/>
      <c r="CO12" s="63"/>
      <c r="CP12" s="63">
        <f t="shared" ref="CP12" si="9">+W12</f>
        <v>1</v>
      </c>
      <c r="CQ12" s="136">
        <f>IFERROR(CP12/SUM($L12:$W12)*100,0)</f>
        <v>100</v>
      </c>
      <c r="CR12" s="136"/>
      <c r="CS12" s="136">
        <f>IFERROR(CR12/SUM($L12:$W12)*100,0)</f>
        <v>0</v>
      </c>
      <c r="CT12" s="63"/>
      <c r="CU12" s="63"/>
      <c r="CV12" s="63">
        <f t="shared" ref="CV12"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ht="108.75" customHeight="1">
      <c r="A13" s="61"/>
      <c r="B13" s="134" t="s">
        <v>322</v>
      </c>
      <c r="C13" s="212" t="s">
        <v>317</v>
      </c>
      <c r="D13" s="213" t="s">
        <v>279</v>
      </c>
      <c r="E13" s="213" t="s">
        <v>280</v>
      </c>
      <c r="F13" s="213" t="s">
        <v>281</v>
      </c>
      <c r="G13" s="213" t="s">
        <v>347</v>
      </c>
      <c r="H13" s="214" t="s">
        <v>579</v>
      </c>
      <c r="I13" s="214" t="s">
        <v>637</v>
      </c>
      <c r="J13" s="479" t="s">
        <v>642</v>
      </c>
      <c r="K13" s="479"/>
      <c r="L13" s="215"/>
      <c r="M13" s="215"/>
      <c r="N13" s="215">
        <v>1</v>
      </c>
      <c r="O13" s="215"/>
      <c r="P13" s="215"/>
      <c r="Q13" s="215">
        <v>1</v>
      </c>
      <c r="R13" s="215"/>
      <c r="S13" s="215"/>
      <c r="T13" s="215">
        <v>1</v>
      </c>
      <c r="U13" s="215"/>
      <c r="V13" s="215"/>
      <c r="W13" s="215">
        <v>1</v>
      </c>
      <c r="X13" s="215" t="s">
        <v>639</v>
      </c>
      <c r="Y13" s="132" t="s">
        <v>643</v>
      </c>
      <c r="Z13" s="132" t="s">
        <v>644</v>
      </c>
      <c r="AA13" s="216">
        <v>9.0999999999999998E-2</v>
      </c>
      <c r="AB13" s="132">
        <f t="shared" ref="AB13:AB20" si="11">+L13</f>
        <v>0</v>
      </c>
      <c r="AC13" s="136">
        <f t="shared" ref="AC13:AC44" si="12">IFERROR(AB13/SUM($L13:$W13)*100,0)</f>
        <v>0</v>
      </c>
      <c r="AD13" s="136"/>
      <c r="AE13" s="136">
        <f t="shared" ref="AE13:AE44" si="13">IFERROR(AD13/SUM($L13:$W13)*100,0)</f>
        <v>0</v>
      </c>
      <c r="AF13" s="64"/>
      <c r="AG13" s="63"/>
      <c r="AH13" s="132">
        <f t="shared" ref="AH13:AH20" si="14">+M13</f>
        <v>0</v>
      </c>
      <c r="AI13" s="136">
        <f t="shared" ref="AI13:AI44" si="15">IFERROR(AH13/SUM($L13:$W13)*100,0)</f>
        <v>0</v>
      </c>
      <c r="AJ13" s="136"/>
      <c r="AK13" s="136">
        <f t="shared" ref="AK13:AK44" si="16">IFERROR(AJ13/SUM($L13:$W13)*100,0)</f>
        <v>0</v>
      </c>
      <c r="AL13" s="64"/>
      <c r="AM13" s="63"/>
      <c r="AN13" s="132">
        <f t="shared" ref="AN13:AN20" si="17">+N13</f>
        <v>1</v>
      </c>
      <c r="AO13" s="136">
        <f t="shared" ref="AO13:AO44" si="18">IFERROR(AN13/SUM($L13:$W13)*100,0)</f>
        <v>25</v>
      </c>
      <c r="AP13" s="136"/>
      <c r="AQ13" s="136">
        <f t="shared" ref="AQ13:AQ44" si="19">IFERROR(AP13/SUM($L13:$W13)*100,0)</f>
        <v>0</v>
      </c>
      <c r="AR13" s="64"/>
      <c r="AS13" s="63"/>
      <c r="AT13" s="64">
        <f t="shared" ref="AT13:AT20" si="20">+O13</f>
        <v>0</v>
      </c>
      <c r="AU13" s="136">
        <f t="shared" ref="AU13:AU44" si="21">IFERROR(AT13/SUM($L13:$W13)*100,0)</f>
        <v>0</v>
      </c>
      <c r="AV13" s="136"/>
      <c r="AW13" s="136">
        <f t="shared" ref="AW13:AW44" si="22">IFERROR(AV13/SUM($L13:$W13)*100,0)</f>
        <v>0</v>
      </c>
      <c r="AX13" s="64"/>
      <c r="AY13" s="63"/>
      <c r="AZ13" s="62">
        <f t="shared" ref="AZ13:AZ20" si="23">+P13</f>
        <v>0</v>
      </c>
      <c r="BA13" s="136">
        <f t="shared" ref="BA13:BA44" si="24">IFERROR(AZ13/SUM($L13:$W13)*100,0)</f>
        <v>0</v>
      </c>
      <c r="BB13" s="167"/>
      <c r="BC13" s="136">
        <f t="shared" ref="BC13:BC44" si="25">IFERROR(BB13/SUM($L13:$W13)*100,0)</f>
        <v>0</v>
      </c>
      <c r="BD13" s="71"/>
      <c r="BE13" s="165"/>
      <c r="BF13" s="62">
        <f t="shared" ref="BF13:BF20" si="26">+Q13</f>
        <v>1</v>
      </c>
      <c r="BG13" s="136">
        <f t="shared" ref="BG13:BG44" si="27">IFERROR(BF13/SUM($L13:$W13)*100,0)</f>
        <v>25</v>
      </c>
      <c r="BH13" s="136"/>
      <c r="BI13" s="136">
        <f t="shared" ref="BI13:BI44" si="28">IFERROR(BH13/SUM($L13:$W13)*100,0)</f>
        <v>0</v>
      </c>
      <c r="BJ13" s="71"/>
      <c r="BK13" s="63"/>
      <c r="BL13" s="62">
        <f t="shared" ref="BL13:BL20" si="29">+R13</f>
        <v>0</v>
      </c>
      <c r="BM13" s="136">
        <f t="shared" ref="BM13:BM44" si="30">IFERROR(BL13/SUM($L13:$W13)*100,0)</f>
        <v>0</v>
      </c>
      <c r="BN13" s="136"/>
      <c r="BO13" s="136">
        <f t="shared" ref="BO13:BO44" si="31">IFERROR(BN13/SUM($L13:$W13)*100,0)</f>
        <v>0</v>
      </c>
      <c r="BP13" s="63"/>
      <c r="BQ13" s="63"/>
      <c r="BR13" s="63">
        <f t="shared" ref="BR13:BR20" si="32">+S13</f>
        <v>0</v>
      </c>
      <c r="BS13" s="136">
        <f t="shared" ref="BS13:BS44" si="33">IFERROR(BR13/SUM($L13:$W13)*100,0)</f>
        <v>0</v>
      </c>
      <c r="BT13" s="136"/>
      <c r="BU13" s="136">
        <f t="shared" ref="BU13:BU44" si="34">IFERROR(BT13/SUM($L13:$W13)*100,0)</f>
        <v>0</v>
      </c>
      <c r="BV13" s="165"/>
      <c r="BW13" s="165"/>
      <c r="BX13" s="63">
        <f t="shared" ref="BX13:BX20" si="35">+T13</f>
        <v>1</v>
      </c>
      <c r="BY13" s="136">
        <f t="shared" ref="BY13:BY44" si="36">IFERROR(BX13/SUM($L13:$W13)*100,0)</f>
        <v>25</v>
      </c>
      <c r="BZ13" s="136"/>
      <c r="CA13" s="136">
        <f t="shared" ref="CA13:CA44" si="37">IFERROR(BZ13/SUM($L13:$W13)*100,0)</f>
        <v>0</v>
      </c>
      <c r="CB13" s="63"/>
      <c r="CC13" s="63"/>
      <c r="CD13" s="63">
        <f t="shared" ref="CD13:CD20" si="38">+U13</f>
        <v>0</v>
      </c>
      <c r="CE13" s="136">
        <f t="shared" ref="CE13:CE44" si="39">IFERROR(CD13/SUM($L13:$W13)*100,0)</f>
        <v>0</v>
      </c>
      <c r="CF13" s="136"/>
      <c r="CG13" s="136">
        <f t="shared" ref="CG13:CG44" si="40">IFERROR(CF13/SUM($L13:$W13)*100,0)</f>
        <v>0</v>
      </c>
      <c r="CH13" s="63"/>
      <c r="CI13" s="63"/>
      <c r="CJ13" s="63">
        <f t="shared" ref="CJ13:CJ20" si="41">+V13</f>
        <v>0</v>
      </c>
      <c r="CK13" s="136">
        <f t="shared" ref="CK13:CK44" si="42">IFERROR(CJ13/SUM($L13:$W13)*100,0)</f>
        <v>0</v>
      </c>
      <c r="CL13" s="136"/>
      <c r="CM13" s="136">
        <f t="shared" ref="CM13:CM44" si="43">IFERROR(CL13/SUM($L13:$W13)*100,0)</f>
        <v>0</v>
      </c>
      <c r="CN13" s="63"/>
      <c r="CO13" s="63"/>
      <c r="CP13" s="63">
        <f t="shared" ref="CP13:CP20" si="44">+W13</f>
        <v>1</v>
      </c>
      <c r="CQ13" s="136">
        <f t="shared" ref="CQ13:CQ44" si="45">IFERROR(CP13/SUM($L13:$W13)*100,0)</f>
        <v>25</v>
      </c>
      <c r="CR13" s="136"/>
      <c r="CS13" s="136">
        <f t="shared" ref="CS13:CS44" si="46">IFERROR(CR13/SUM($L13:$W13)*100,0)</f>
        <v>0</v>
      </c>
      <c r="CT13" s="63"/>
      <c r="CU13" s="63"/>
      <c r="CV13" s="63">
        <f t="shared" ref="CV13:CV20" si="47">SUM(CR13,CL13,CF13,BZ13,BT13,BN13,BH13,BB13,AV13,AP13,AJ13,AD13)</f>
        <v>0</v>
      </c>
      <c r="CW13" s="30">
        <f t="shared" ref="CW13:CW20" si="48">SUM(CS13,CM13,CG13,CA13,BU13,BO13,BI13,BC13,AW13,AQ13,AK13,AE13)/100</f>
        <v>0</v>
      </c>
      <c r="CX13" s="120"/>
      <c r="CY13" s="211"/>
      <c r="CZ13" s="129"/>
      <c r="DA13" s="129"/>
      <c r="DB13" s="129"/>
      <c r="DC13" s="129"/>
      <c r="DD13" s="129"/>
      <c r="DE13" s="129"/>
      <c r="DF13" s="129"/>
      <c r="DG13" s="129"/>
      <c r="DH13" s="69"/>
      <c r="DI13" s="69"/>
      <c r="DJ13" s="65"/>
      <c r="DK13" s="65"/>
      <c r="DL13" s="179"/>
    </row>
    <row r="14" spans="1:116" ht="108.75" customHeight="1">
      <c r="A14" s="61"/>
      <c r="B14" s="134" t="s">
        <v>322</v>
      </c>
      <c r="C14" s="212" t="s">
        <v>317</v>
      </c>
      <c r="D14" s="213" t="s">
        <v>279</v>
      </c>
      <c r="E14" s="213" t="s">
        <v>280</v>
      </c>
      <c r="F14" s="213" t="s">
        <v>281</v>
      </c>
      <c r="G14" s="213" t="s">
        <v>347</v>
      </c>
      <c r="H14" s="214" t="s">
        <v>579</v>
      </c>
      <c r="I14" s="214" t="s">
        <v>637</v>
      </c>
      <c r="J14" s="479" t="s">
        <v>645</v>
      </c>
      <c r="K14" s="479"/>
      <c r="L14" s="215"/>
      <c r="M14" s="215"/>
      <c r="N14" s="215">
        <v>1</v>
      </c>
      <c r="O14" s="215"/>
      <c r="P14" s="215"/>
      <c r="Q14" s="215"/>
      <c r="R14" s="215"/>
      <c r="S14" s="215"/>
      <c r="T14" s="215"/>
      <c r="U14" s="215"/>
      <c r="V14" s="215"/>
      <c r="W14" s="215"/>
      <c r="X14" s="215" t="s">
        <v>639</v>
      </c>
      <c r="Y14" s="132" t="s">
        <v>646</v>
      </c>
      <c r="Z14" s="132" t="s">
        <v>647</v>
      </c>
      <c r="AA14" s="216">
        <v>9.0999999999999998E-2</v>
      </c>
      <c r="AB14" s="132">
        <f t="shared" si="11"/>
        <v>0</v>
      </c>
      <c r="AC14" s="136">
        <f t="shared" si="12"/>
        <v>0</v>
      </c>
      <c r="AD14" s="136"/>
      <c r="AE14" s="136">
        <f t="shared" si="13"/>
        <v>0</v>
      </c>
      <c r="AF14" s="64"/>
      <c r="AG14" s="63"/>
      <c r="AH14" s="132">
        <f t="shared" si="14"/>
        <v>0</v>
      </c>
      <c r="AI14" s="136">
        <f t="shared" si="15"/>
        <v>0</v>
      </c>
      <c r="AJ14" s="136"/>
      <c r="AK14" s="136">
        <f t="shared" si="16"/>
        <v>0</v>
      </c>
      <c r="AL14" s="64"/>
      <c r="AM14" s="63"/>
      <c r="AN14" s="132">
        <f t="shared" si="17"/>
        <v>1</v>
      </c>
      <c r="AO14" s="136">
        <f t="shared" si="18"/>
        <v>100</v>
      </c>
      <c r="AP14" s="136"/>
      <c r="AQ14" s="136">
        <f t="shared" si="19"/>
        <v>0</v>
      </c>
      <c r="AR14" s="64"/>
      <c r="AS14" s="63"/>
      <c r="AT14" s="64">
        <f t="shared" si="20"/>
        <v>0</v>
      </c>
      <c r="AU14" s="136">
        <f t="shared" si="21"/>
        <v>0</v>
      </c>
      <c r="AV14" s="136"/>
      <c r="AW14" s="136">
        <f t="shared" si="22"/>
        <v>0</v>
      </c>
      <c r="AX14" s="64"/>
      <c r="AY14" s="63"/>
      <c r="AZ14" s="62">
        <f t="shared" si="23"/>
        <v>0</v>
      </c>
      <c r="BA14" s="136">
        <f t="shared" si="24"/>
        <v>0</v>
      </c>
      <c r="BB14" s="167"/>
      <c r="BC14" s="136">
        <f t="shared" si="25"/>
        <v>0</v>
      </c>
      <c r="BD14" s="71"/>
      <c r="BE14" s="165"/>
      <c r="BF14" s="62">
        <f t="shared" si="26"/>
        <v>0</v>
      </c>
      <c r="BG14" s="136">
        <f t="shared" si="27"/>
        <v>0</v>
      </c>
      <c r="BH14" s="136"/>
      <c r="BI14" s="136">
        <f t="shared" si="28"/>
        <v>0</v>
      </c>
      <c r="BJ14" s="71"/>
      <c r="BK14" s="63"/>
      <c r="BL14" s="62">
        <f t="shared" si="29"/>
        <v>0</v>
      </c>
      <c r="BM14" s="136">
        <f t="shared" si="30"/>
        <v>0</v>
      </c>
      <c r="BN14" s="136"/>
      <c r="BO14" s="136">
        <f t="shared" si="31"/>
        <v>0</v>
      </c>
      <c r="BP14" s="63"/>
      <c r="BQ14" s="63"/>
      <c r="BR14" s="63">
        <f t="shared" si="32"/>
        <v>0</v>
      </c>
      <c r="BS14" s="136">
        <f t="shared" si="33"/>
        <v>0</v>
      </c>
      <c r="BT14" s="136"/>
      <c r="BU14" s="136">
        <f t="shared" si="34"/>
        <v>0</v>
      </c>
      <c r="BV14" s="165"/>
      <c r="BW14" s="165"/>
      <c r="BX14" s="63">
        <f t="shared" si="35"/>
        <v>0</v>
      </c>
      <c r="BY14" s="136">
        <f t="shared" si="36"/>
        <v>0</v>
      </c>
      <c r="BZ14" s="136"/>
      <c r="CA14" s="136">
        <f t="shared" si="37"/>
        <v>0</v>
      </c>
      <c r="CB14" s="63"/>
      <c r="CC14" s="63"/>
      <c r="CD14" s="63">
        <f t="shared" si="38"/>
        <v>0</v>
      </c>
      <c r="CE14" s="136">
        <f t="shared" si="39"/>
        <v>0</v>
      </c>
      <c r="CF14" s="136"/>
      <c r="CG14" s="136">
        <f t="shared" si="40"/>
        <v>0</v>
      </c>
      <c r="CH14" s="63"/>
      <c r="CI14" s="63"/>
      <c r="CJ14" s="63">
        <f t="shared" si="41"/>
        <v>0</v>
      </c>
      <c r="CK14" s="136">
        <f t="shared" si="42"/>
        <v>0</v>
      </c>
      <c r="CL14" s="136"/>
      <c r="CM14" s="136">
        <f t="shared" si="43"/>
        <v>0</v>
      </c>
      <c r="CN14" s="63"/>
      <c r="CO14" s="63"/>
      <c r="CP14" s="63">
        <f t="shared" si="44"/>
        <v>0</v>
      </c>
      <c r="CQ14" s="136">
        <f t="shared" si="45"/>
        <v>0</v>
      </c>
      <c r="CR14" s="136"/>
      <c r="CS14" s="136">
        <f t="shared" si="46"/>
        <v>0</v>
      </c>
      <c r="CT14" s="63"/>
      <c r="CU14" s="63"/>
      <c r="CV14" s="63">
        <f t="shared" si="47"/>
        <v>0</v>
      </c>
      <c r="CW14" s="30">
        <f t="shared" si="48"/>
        <v>0</v>
      </c>
      <c r="CX14" s="120"/>
      <c r="CY14" s="211"/>
      <c r="CZ14" s="129"/>
      <c r="DA14" s="129"/>
      <c r="DB14" s="129"/>
      <c r="DC14" s="129"/>
      <c r="DD14" s="129"/>
      <c r="DE14" s="129"/>
      <c r="DF14" s="129"/>
      <c r="DG14" s="129"/>
      <c r="DH14" s="69"/>
      <c r="DI14" s="69"/>
      <c r="DJ14" s="65"/>
      <c r="DK14" s="65"/>
      <c r="DL14" s="179"/>
    </row>
    <row r="15" spans="1:116" ht="108.75" customHeight="1">
      <c r="A15" s="61"/>
      <c r="B15" s="134" t="s">
        <v>322</v>
      </c>
      <c r="C15" s="212" t="s">
        <v>317</v>
      </c>
      <c r="D15" s="213" t="s">
        <v>279</v>
      </c>
      <c r="E15" s="213" t="s">
        <v>280</v>
      </c>
      <c r="F15" s="213" t="s">
        <v>281</v>
      </c>
      <c r="G15" s="213" t="s">
        <v>347</v>
      </c>
      <c r="H15" s="214" t="s">
        <v>579</v>
      </c>
      <c r="I15" s="214" t="s">
        <v>637</v>
      </c>
      <c r="J15" s="479" t="s">
        <v>648</v>
      </c>
      <c r="K15" s="479"/>
      <c r="L15" s="215">
        <v>1</v>
      </c>
      <c r="M15" s="215"/>
      <c r="N15" s="215"/>
      <c r="O15" s="215"/>
      <c r="P15" s="215"/>
      <c r="Q15" s="215"/>
      <c r="R15" s="215">
        <v>1</v>
      </c>
      <c r="S15" s="215"/>
      <c r="T15" s="215"/>
      <c r="U15" s="215"/>
      <c r="V15" s="215"/>
      <c r="W15" s="215"/>
      <c r="X15" s="215" t="s">
        <v>639</v>
      </c>
      <c r="Y15" s="132" t="s">
        <v>649</v>
      </c>
      <c r="Z15" s="134" t="s">
        <v>650</v>
      </c>
      <c r="AA15" s="216">
        <v>9.0999999999999998E-2</v>
      </c>
      <c r="AB15" s="132">
        <f t="shared" si="11"/>
        <v>1</v>
      </c>
      <c r="AC15" s="136">
        <f t="shared" si="12"/>
        <v>50</v>
      </c>
      <c r="AD15" s="136"/>
      <c r="AE15" s="136">
        <f t="shared" si="13"/>
        <v>0</v>
      </c>
      <c r="AF15" s="64"/>
      <c r="AG15" s="63"/>
      <c r="AH15" s="132">
        <f t="shared" si="14"/>
        <v>0</v>
      </c>
      <c r="AI15" s="136">
        <f t="shared" si="15"/>
        <v>0</v>
      </c>
      <c r="AJ15" s="136"/>
      <c r="AK15" s="136">
        <f t="shared" si="16"/>
        <v>0</v>
      </c>
      <c r="AL15" s="64"/>
      <c r="AM15" s="63"/>
      <c r="AN15" s="132">
        <f t="shared" si="17"/>
        <v>0</v>
      </c>
      <c r="AO15" s="136">
        <f t="shared" si="18"/>
        <v>0</v>
      </c>
      <c r="AP15" s="136"/>
      <c r="AQ15" s="136">
        <f t="shared" si="19"/>
        <v>0</v>
      </c>
      <c r="AR15" s="64"/>
      <c r="AS15" s="63"/>
      <c r="AT15" s="64">
        <f t="shared" si="20"/>
        <v>0</v>
      </c>
      <c r="AU15" s="136">
        <f t="shared" si="21"/>
        <v>0</v>
      </c>
      <c r="AV15" s="136"/>
      <c r="AW15" s="136">
        <f t="shared" si="22"/>
        <v>0</v>
      </c>
      <c r="AX15" s="64"/>
      <c r="AY15" s="63"/>
      <c r="AZ15" s="62">
        <f t="shared" si="23"/>
        <v>0</v>
      </c>
      <c r="BA15" s="136">
        <f t="shared" si="24"/>
        <v>0</v>
      </c>
      <c r="BB15" s="167"/>
      <c r="BC15" s="136">
        <f t="shared" si="25"/>
        <v>0</v>
      </c>
      <c r="BD15" s="71"/>
      <c r="BE15" s="165"/>
      <c r="BF15" s="62">
        <f t="shared" si="26"/>
        <v>0</v>
      </c>
      <c r="BG15" s="136">
        <f t="shared" si="27"/>
        <v>0</v>
      </c>
      <c r="BH15" s="136"/>
      <c r="BI15" s="136">
        <f t="shared" si="28"/>
        <v>0</v>
      </c>
      <c r="BJ15" s="71"/>
      <c r="BK15" s="63"/>
      <c r="BL15" s="62">
        <f t="shared" si="29"/>
        <v>1</v>
      </c>
      <c r="BM15" s="136">
        <f t="shared" si="30"/>
        <v>50</v>
      </c>
      <c r="BN15" s="136"/>
      <c r="BO15" s="136">
        <f t="shared" si="31"/>
        <v>0</v>
      </c>
      <c r="BP15" s="63"/>
      <c r="BQ15" s="63"/>
      <c r="BR15" s="63">
        <f t="shared" si="32"/>
        <v>0</v>
      </c>
      <c r="BS15" s="136">
        <f t="shared" si="33"/>
        <v>0</v>
      </c>
      <c r="BT15" s="136"/>
      <c r="BU15" s="136">
        <f t="shared" si="34"/>
        <v>0</v>
      </c>
      <c r="BV15" s="165"/>
      <c r="BW15" s="165"/>
      <c r="BX15" s="63">
        <f t="shared" si="35"/>
        <v>0</v>
      </c>
      <c r="BY15" s="136">
        <f t="shared" si="36"/>
        <v>0</v>
      </c>
      <c r="BZ15" s="136"/>
      <c r="CA15" s="136">
        <f t="shared" si="37"/>
        <v>0</v>
      </c>
      <c r="CB15" s="63"/>
      <c r="CC15" s="63"/>
      <c r="CD15" s="63">
        <f t="shared" si="38"/>
        <v>0</v>
      </c>
      <c r="CE15" s="136">
        <f t="shared" si="39"/>
        <v>0</v>
      </c>
      <c r="CF15" s="136"/>
      <c r="CG15" s="136">
        <f t="shared" si="40"/>
        <v>0</v>
      </c>
      <c r="CH15" s="63"/>
      <c r="CI15" s="63"/>
      <c r="CJ15" s="63">
        <f t="shared" si="41"/>
        <v>0</v>
      </c>
      <c r="CK15" s="136">
        <f t="shared" si="42"/>
        <v>0</v>
      </c>
      <c r="CL15" s="136"/>
      <c r="CM15" s="136">
        <f t="shared" si="43"/>
        <v>0</v>
      </c>
      <c r="CN15" s="63"/>
      <c r="CO15" s="63"/>
      <c r="CP15" s="63">
        <f t="shared" si="44"/>
        <v>0</v>
      </c>
      <c r="CQ15" s="136">
        <f t="shared" si="45"/>
        <v>0</v>
      </c>
      <c r="CR15" s="136"/>
      <c r="CS15" s="136">
        <f t="shared" si="46"/>
        <v>0</v>
      </c>
      <c r="CT15" s="63"/>
      <c r="CU15" s="63"/>
      <c r="CV15" s="63">
        <f t="shared" si="47"/>
        <v>0</v>
      </c>
      <c r="CW15" s="30">
        <f t="shared" si="48"/>
        <v>0</v>
      </c>
      <c r="CX15" s="120"/>
      <c r="CY15" s="211"/>
      <c r="CZ15" s="129"/>
      <c r="DA15" s="129"/>
      <c r="DB15" s="129"/>
      <c r="DC15" s="129"/>
      <c r="DD15" s="129"/>
      <c r="DE15" s="129"/>
      <c r="DF15" s="129"/>
      <c r="DG15" s="129"/>
      <c r="DH15" s="69"/>
      <c r="DI15" s="69"/>
      <c r="DJ15" s="65"/>
      <c r="DK15" s="65"/>
      <c r="DL15" s="179"/>
    </row>
    <row r="16" spans="1:116" ht="108.75" customHeight="1">
      <c r="A16" s="61"/>
      <c r="B16" s="134" t="s">
        <v>322</v>
      </c>
      <c r="C16" s="212" t="s">
        <v>317</v>
      </c>
      <c r="D16" s="213" t="s">
        <v>279</v>
      </c>
      <c r="E16" s="213" t="s">
        <v>280</v>
      </c>
      <c r="F16" s="213" t="s">
        <v>281</v>
      </c>
      <c r="G16" s="213" t="s">
        <v>347</v>
      </c>
      <c r="H16" s="214" t="s">
        <v>579</v>
      </c>
      <c r="I16" s="214" t="s">
        <v>637</v>
      </c>
      <c r="J16" s="479" t="s">
        <v>651</v>
      </c>
      <c r="K16" s="479"/>
      <c r="L16" s="217"/>
      <c r="M16" s="217">
        <v>1</v>
      </c>
      <c r="N16" s="217"/>
      <c r="O16" s="217"/>
      <c r="P16" s="217"/>
      <c r="Q16" s="217"/>
      <c r="R16" s="217"/>
      <c r="S16" s="217"/>
      <c r="T16" s="217"/>
      <c r="U16" s="217"/>
      <c r="V16" s="217"/>
      <c r="W16" s="217"/>
      <c r="X16" s="215" t="s">
        <v>639</v>
      </c>
      <c r="Y16" s="132" t="s">
        <v>652</v>
      </c>
      <c r="Z16" s="132" t="s">
        <v>653</v>
      </c>
      <c r="AA16" s="216">
        <v>9.0999999999999998E-2</v>
      </c>
      <c r="AB16" s="132">
        <f t="shared" si="11"/>
        <v>0</v>
      </c>
      <c r="AC16" s="136">
        <f t="shared" si="12"/>
        <v>0</v>
      </c>
      <c r="AD16" s="136"/>
      <c r="AE16" s="136">
        <f t="shared" si="13"/>
        <v>0</v>
      </c>
      <c r="AF16" s="64"/>
      <c r="AG16" s="63"/>
      <c r="AH16" s="132">
        <f t="shared" si="14"/>
        <v>1</v>
      </c>
      <c r="AI16" s="136">
        <f t="shared" si="15"/>
        <v>100</v>
      </c>
      <c r="AJ16" s="136"/>
      <c r="AK16" s="136">
        <f t="shared" si="16"/>
        <v>0</v>
      </c>
      <c r="AL16" s="64"/>
      <c r="AM16" s="63"/>
      <c r="AN16" s="132">
        <f t="shared" si="17"/>
        <v>0</v>
      </c>
      <c r="AO16" s="136">
        <f t="shared" si="18"/>
        <v>0</v>
      </c>
      <c r="AP16" s="136"/>
      <c r="AQ16" s="136">
        <f t="shared" si="19"/>
        <v>0</v>
      </c>
      <c r="AR16" s="64"/>
      <c r="AS16" s="63"/>
      <c r="AT16" s="64">
        <f t="shared" si="20"/>
        <v>0</v>
      </c>
      <c r="AU16" s="136">
        <f t="shared" si="21"/>
        <v>0</v>
      </c>
      <c r="AV16" s="136"/>
      <c r="AW16" s="136">
        <f t="shared" si="22"/>
        <v>0</v>
      </c>
      <c r="AX16" s="64"/>
      <c r="AY16" s="63"/>
      <c r="AZ16" s="62">
        <f t="shared" si="23"/>
        <v>0</v>
      </c>
      <c r="BA16" s="136">
        <f t="shared" si="24"/>
        <v>0</v>
      </c>
      <c r="BB16" s="167"/>
      <c r="BC16" s="136">
        <f t="shared" si="25"/>
        <v>0</v>
      </c>
      <c r="BD16" s="71"/>
      <c r="BE16" s="165"/>
      <c r="BF16" s="62">
        <f t="shared" si="26"/>
        <v>0</v>
      </c>
      <c r="BG16" s="136">
        <f t="shared" si="27"/>
        <v>0</v>
      </c>
      <c r="BH16" s="136"/>
      <c r="BI16" s="136">
        <f t="shared" si="28"/>
        <v>0</v>
      </c>
      <c r="BJ16" s="71"/>
      <c r="BK16" s="63"/>
      <c r="BL16" s="62">
        <f t="shared" si="29"/>
        <v>0</v>
      </c>
      <c r="BM16" s="136">
        <f t="shared" si="30"/>
        <v>0</v>
      </c>
      <c r="BN16" s="136"/>
      <c r="BO16" s="136">
        <f t="shared" si="31"/>
        <v>0</v>
      </c>
      <c r="BP16" s="63"/>
      <c r="BQ16" s="63"/>
      <c r="BR16" s="63">
        <f t="shared" si="32"/>
        <v>0</v>
      </c>
      <c r="BS16" s="136">
        <f t="shared" si="33"/>
        <v>0</v>
      </c>
      <c r="BT16" s="136"/>
      <c r="BU16" s="136">
        <f t="shared" si="34"/>
        <v>0</v>
      </c>
      <c r="BV16" s="165"/>
      <c r="BW16" s="165"/>
      <c r="BX16" s="63">
        <f t="shared" si="35"/>
        <v>0</v>
      </c>
      <c r="BY16" s="136">
        <f t="shared" si="36"/>
        <v>0</v>
      </c>
      <c r="BZ16" s="136"/>
      <c r="CA16" s="136">
        <f t="shared" si="37"/>
        <v>0</v>
      </c>
      <c r="CB16" s="63"/>
      <c r="CC16" s="63"/>
      <c r="CD16" s="63">
        <f t="shared" si="38"/>
        <v>0</v>
      </c>
      <c r="CE16" s="136">
        <f t="shared" si="39"/>
        <v>0</v>
      </c>
      <c r="CF16" s="136"/>
      <c r="CG16" s="136">
        <f t="shared" si="40"/>
        <v>0</v>
      </c>
      <c r="CH16" s="63"/>
      <c r="CI16" s="63"/>
      <c r="CJ16" s="63">
        <f t="shared" si="41"/>
        <v>0</v>
      </c>
      <c r="CK16" s="136">
        <f t="shared" si="42"/>
        <v>0</v>
      </c>
      <c r="CL16" s="136"/>
      <c r="CM16" s="136">
        <f t="shared" si="43"/>
        <v>0</v>
      </c>
      <c r="CN16" s="63"/>
      <c r="CO16" s="63"/>
      <c r="CP16" s="63">
        <f t="shared" si="44"/>
        <v>0</v>
      </c>
      <c r="CQ16" s="136">
        <f t="shared" si="45"/>
        <v>0</v>
      </c>
      <c r="CR16" s="136"/>
      <c r="CS16" s="136">
        <f t="shared" si="46"/>
        <v>0</v>
      </c>
      <c r="CT16" s="63"/>
      <c r="CU16" s="63"/>
      <c r="CV16" s="63">
        <f t="shared" si="47"/>
        <v>0</v>
      </c>
      <c r="CW16" s="30">
        <f t="shared" si="48"/>
        <v>0</v>
      </c>
      <c r="CX16" s="120"/>
      <c r="CY16" s="211"/>
      <c r="CZ16" s="129"/>
      <c r="DA16" s="129"/>
      <c r="DB16" s="129"/>
      <c r="DC16" s="129"/>
      <c r="DD16" s="129"/>
      <c r="DE16" s="129"/>
      <c r="DF16" s="129"/>
      <c r="DG16" s="129"/>
      <c r="DH16" s="69"/>
      <c r="DI16" s="69"/>
      <c r="DJ16" s="65"/>
      <c r="DK16" s="65"/>
      <c r="DL16" s="179"/>
    </row>
    <row r="17" spans="1:116" ht="108.75" customHeight="1">
      <c r="A17" s="61"/>
      <c r="B17" s="134" t="s">
        <v>322</v>
      </c>
      <c r="C17" s="212" t="s">
        <v>317</v>
      </c>
      <c r="D17" s="213" t="s">
        <v>279</v>
      </c>
      <c r="E17" s="213" t="s">
        <v>280</v>
      </c>
      <c r="F17" s="213" t="s">
        <v>281</v>
      </c>
      <c r="G17" s="213" t="s">
        <v>347</v>
      </c>
      <c r="H17" s="214" t="s">
        <v>579</v>
      </c>
      <c r="I17" s="214" t="s">
        <v>637</v>
      </c>
      <c r="J17" s="479" t="s">
        <v>654</v>
      </c>
      <c r="K17" s="479"/>
      <c r="L17" s="217"/>
      <c r="M17" s="217"/>
      <c r="N17" s="217"/>
      <c r="O17" s="217"/>
      <c r="P17" s="217"/>
      <c r="Q17" s="217"/>
      <c r="R17" s="217"/>
      <c r="S17" s="217"/>
      <c r="T17" s="217"/>
      <c r="U17" s="217"/>
      <c r="V17" s="217"/>
      <c r="W17" s="217">
        <v>1</v>
      </c>
      <c r="X17" s="215" t="s">
        <v>639</v>
      </c>
      <c r="Y17" s="132" t="s">
        <v>655</v>
      </c>
      <c r="Z17" s="132" t="s">
        <v>656</v>
      </c>
      <c r="AA17" s="216">
        <v>9.0999999999999998E-2</v>
      </c>
      <c r="AB17" s="132">
        <f t="shared" si="11"/>
        <v>0</v>
      </c>
      <c r="AC17" s="136">
        <f t="shared" si="12"/>
        <v>0</v>
      </c>
      <c r="AD17" s="136"/>
      <c r="AE17" s="136">
        <f t="shared" si="13"/>
        <v>0</v>
      </c>
      <c r="AF17" s="64"/>
      <c r="AG17" s="63"/>
      <c r="AH17" s="132">
        <f t="shared" si="14"/>
        <v>0</v>
      </c>
      <c r="AI17" s="136">
        <f t="shared" si="15"/>
        <v>0</v>
      </c>
      <c r="AJ17" s="136"/>
      <c r="AK17" s="136">
        <f t="shared" si="16"/>
        <v>0</v>
      </c>
      <c r="AL17" s="64"/>
      <c r="AM17" s="63"/>
      <c r="AN17" s="132">
        <f t="shared" si="17"/>
        <v>0</v>
      </c>
      <c r="AO17" s="136">
        <f t="shared" si="18"/>
        <v>0</v>
      </c>
      <c r="AP17" s="136"/>
      <c r="AQ17" s="136">
        <f t="shared" si="19"/>
        <v>0</v>
      </c>
      <c r="AR17" s="64"/>
      <c r="AS17" s="63"/>
      <c r="AT17" s="64">
        <f t="shared" si="20"/>
        <v>0</v>
      </c>
      <c r="AU17" s="136">
        <f t="shared" si="21"/>
        <v>0</v>
      </c>
      <c r="AV17" s="136"/>
      <c r="AW17" s="136">
        <f t="shared" si="22"/>
        <v>0</v>
      </c>
      <c r="AX17" s="64"/>
      <c r="AY17" s="63"/>
      <c r="AZ17" s="62">
        <f t="shared" si="23"/>
        <v>0</v>
      </c>
      <c r="BA17" s="136">
        <f t="shared" si="24"/>
        <v>0</v>
      </c>
      <c r="BB17" s="167"/>
      <c r="BC17" s="136">
        <f t="shared" si="25"/>
        <v>0</v>
      </c>
      <c r="BD17" s="71"/>
      <c r="BE17" s="165"/>
      <c r="BF17" s="62">
        <f t="shared" si="26"/>
        <v>0</v>
      </c>
      <c r="BG17" s="136">
        <f t="shared" si="27"/>
        <v>0</v>
      </c>
      <c r="BH17" s="136"/>
      <c r="BI17" s="136">
        <f t="shared" si="28"/>
        <v>0</v>
      </c>
      <c r="BJ17" s="71"/>
      <c r="BK17" s="63"/>
      <c r="BL17" s="62">
        <f t="shared" si="29"/>
        <v>0</v>
      </c>
      <c r="BM17" s="136">
        <f t="shared" si="30"/>
        <v>0</v>
      </c>
      <c r="BN17" s="136"/>
      <c r="BO17" s="136">
        <f t="shared" si="31"/>
        <v>0</v>
      </c>
      <c r="BP17" s="63"/>
      <c r="BQ17" s="63"/>
      <c r="BR17" s="63">
        <f t="shared" si="32"/>
        <v>0</v>
      </c>
      <c r="BS17" s="136">
        <f t="shared" si="33"/>
        <v>0</v>
      </c>
      <c r="BT17" s="136"/>
      <c r="BU17" s="136">
        <f t="shared" si="34"/>
        <v>0</v>
      </c>
      <c r="BV17" s="165"/>
      <c r="BW17" s="165"/>
      <c r="BX17" s="63">
        <f t="shared" si="35"/>
        <v>0</v>
      </c>
      <c r="BY17" s="136">
        <f t="shared" si="36"/>
        <v>0</v>
      </c>
      <c r="BZ17" s="136"/>
      <c r="CA17" s="136">
        <f t="shared" si="37"/>
        <v>0</v>
      </c>
      <c r="CB17" s="63"/>
      <c r="CC17" s="63"/>
      <c r="CD17" s="63">
        <f t="shared" si="38"/>
        <v>0</v>
      </c>
      <c r="CE17" s="136">
        <f t="shared" si="39"/>
        <v>0</v>
      </c>
      <c r="CF17" s="136"/>
      <c r="CG17" s="136">
        <f t="shared" si="40"/>
        <v>0</v>
      </c>
      <c r="CH17" s="63"/>
      <c r="CI17" s="63"/>
      <c r="CJ17" s="63">
        <f t="shared" si="41"/>
        <v>0</v>
      </c>
      <c r="CK17" s="136">
        <f t="shared" si="42"/>
        <v>0</v>
      </c>
      <c r="CL17" s="136"/>
      <c r="CM17" s="136">
        <f t="shared" si="43"/>
        <v>0</v>
      </c>
      <c r="CN17" s="63"/>
      <c r="CO17" s="63"/>
      <c r="CP17" s="63">
        <f t="shared" si="44"/>
        <v>1</v>
      </c>
      <c r="CQ17" s="136">
        <f t="shared" si="45"/>
        <v>100</v>
      </c>
      <c r="CR17" s="136"/>
      <c r="CS17" s="136">
        <f t="shared" si="46"/>
        <v>0</v>
      </c>
      <c r="CT17" s="63"/>
      <c r="CU17" s="63"/>
      <c r="CV17" s="63">
        <f t="shared" si="47"/>
        <v>0</v>
      </c>
      <c r="CW17" s="30">
        <f t="shared" si="48"/>
        <v>0</v>
      </c>
      <c r="CX17" s="120"/>
      <c r="CY17" s="211"/>
      <c r="CZ17" s="129"/>
      <c r="DA17" s="129"/>
      <c r="DB17" s="129"/>
      <c r="DC17" s="129"/>
      <c r="DD17" s="129"/>
      <c r="DE17" s="129"/>
      <c r="DF17" s="129"/>
      <c r="DG17" s="129"/>
      <c r="DH17" s="69"/>
      <c r="DI17" s="69"/>
      <c r="DJ17" s="65"/>
      <c r="DK17" s="65"/>
      <c r="DL17" s="179"/>
    </row>
    <row r="18" spans="1:116" ht="108.75" customHeight="1">
      <c r="A18" s="61"/>
      <c r="B18" s="134" t="s">
        <v>322</v>
      </c>
      <c r="C18" s="212" t="s">
        <v>317</v>
      </c>
      <c r="D18" s="213" t="s">
        <v>279</v>
      </c>
      <c r="E18" s="213" t="s">
        <v>280</v>
      </c>
      <c r="F18" s="213" t="s">
        <v>281</v>
      </c>
      <c r="G18" s="213" t="s">
        <v>347</v>
      </c>
      <c r="H18" s="214" t="s">
        <v>579</v>
      </c>
      <c r="I18" s="214" t="s">
        <v>637</v>
      </c>
      <c r="J18" s="479" t="s">
        <v>657</v>
      </c>
      <c r="K18" s="479"/>
      <c r="L18" s="217"/>
      <c r="M18" s="217"/>
      <c r="N18" s="217">
        <v>1</v>
      </c>
      <c r="O18" s="217"/>
      <c r="P18" s="217"/>
      <c r="Q18" s="217"/>
      <c r="R18" s="217"/>
      <c r="S18" s="217"/>
      <c r="T18" s="217"/>
      <c r="U18" s="217"/>
      <c r="V18" s="217"/>
      <c r="W18" s="217"/>
      <c r="X18" s="215" t="s">
        <v>639</v>
      </c>
      <c r="Y18" s="132" t="s">
        <v>658</v>
      </c>
      <c r="Z18" s="132" t="s">
        <v>659</v>
      </c>
      <c r="AA18" s="216">
        <v>9.0999999999999998E-2</v>
      </c>
      <c r="AB18" s="132">
        <f t="shared" si="11"/>
        <v>0</v>
      </c>
      <c r="AC18" s="136">
        <f t="shared" si="12"/>
        <v>0</v>
      </c>
      <c r="AD18" s="136"/>
      <c r="AE18" s="136">
        <f t="shared" si="13"/>
        <v>0</v>
      </c>
      <c r="AF18" s="64"/>
      <c r="AG18" s="63"/>
      <c r="AH18" s="132">
        <f t="shared" si="14"/>
        <v>0</v>
      </c>
      <c r="AI18" s="136">
        <f t="shared" si="15"/>
        <v>0</v>
      </c>
      <c r="AJ18" s="136"/>
      <c r="AK18" s="136">
        <f t="shared" si="16"/>
        <v>0</v>
      </c>
      <c r="AL18" s="64"/>
      <c r="AM18" s="63"/>
      <c r="AN18" s="132">
        <f t="shared" si="17"/>
        <v>1</v>
      </c>
      <c r="AO18" s="136">
        <f t="shared" si="18"/>
        <v>100</v>
      </c>
      <c r="AP18" s="136"/>
      <c r="AQ18" s="136">
        <f t="shared" si="19"/>
        <v>0</v>
      </c>
      <c r="AR18" s="64"/>
      <c r="AS18" s="63"/>
      <c r="AT18" s="64">
        <f t="shared" si="20"/>
        <v>0</v>
      </c>
      <c r="AU18" s="136">
        <f t="shared" si="21"/>
        <v>0</v>
      </c>
      <c r="AV18" s="136"/>
      <c r="AW18" s="136">
        <f t="shared" si="22"/>
        <v>0</v>
      </c>
      <c r="AX18" s="64"/>
      <c r="AY18" s="63"/>
      <c r="AZ18" s="62">
        <f t="shared" si="23"/>
        <v>0</v>
      </c>
      <c r="BA18" s="136">
        <f t="shared" si="24"/>
        <v>0</v>
      </c>
      <c r="BB18" s="167"/>
      <c r="BC18" s="136">
        <f t="shared" si="25"/>
        <v>0</v>
      </c>
      <c r="BD18" s="71"/>
      <c r="BE18" s="165"/>
      <c r="BF18" s="62">
        <f t="shared" si="26"/>
        <v>0</v>
      </c>
      <c r="BG18" s="136">
        <f t="shared" si="27"/>
        <v>0</v>
      </c>
      <c r="BH18" s="136"/>
      <c r="BI18" s="136">
        <f t="shared" si="28"/>
        <v>0</v>
      </c>
      <c r="BJ18" s="71"/>
      <c r="BK18" s="63"/>
      <c r="BL18" s="62">
        <f t="shared" si="29"/>
        <v>0</v>
      </c>
      <c r="BM18" s="136">
        <f t="shared" si="30"/>
        <v>0</v>
      </c>
      <c r="BN18" s="136"/>
      <c r="BO18" s="136">
        <f t="shared" si="31"/>
        <v>0</v>
      </c>
      <c r="BP18" s="63"/>
      <c r="BQ18" s="63"/>
      <c r="BR18" s="63">
        <f t="shared" si="32"/>
        <v>0</v>
      </c>
      <c r="BS18" s="136">
        <f t="shared" si="33"/>
        <v>0</v>
      </c>
      <c r="BT18" s="136"/>
      <c r="BU18" s="136">
        <f t="shared" si="34"/>
        <v>0</v>
      </c>
      <c r="BV18" s="165"/>
      <c r="BW18" s="165"/>
      <c r="BX18" s="63">
        <f t="shared" si="35"/>
        <v>0</v>
      </c>
      <c r="BY18" s="136">
        <f t="shared" si="36"/>
        <v>0</v>
      </c>
      <c r="BZ18" s="136"/>
      <c r="CA18" s="136">
        <f t="shared" si="37"/>
        <v>0</v>
      </c>
      <c r="CB18" s="63"/>
      <c r="CC18" s="63"/>
      <c r="CD18" s="63">
        <f t="shared" si="38"/>
        <v>0</v>
      </c>
      <c r="CE18" s="136">
        <f t="shared" si="39"/>
        <v>0</v>
      </c>
      <c r="CF18" s="136"/>
      <c r="CG18" s="136">
        <f t="shared" si="40"/>
        <v>0</v>
      </c>
      <c r="CH18" s="63"/>
      <c r="CI18" s="63"/>
      <c r="CJ18" s="63">
        <f t="shared" si="41"/>
        <v>0</v>
      </c>
      <c r="CK18" s="136">
        <f t="shared" si="42"/>
        <v>0</v>
      </c>
      <c r="CL18" s="136"/>
      <c r="CM18" s="136">
        <f t="shared" si="43"/>
        <v>0</v>
      </c>
      <c r="CN18" s="63"/>
      <c r="CO18" s="63"/>
      <c r="CP18" s="63">
        <f t="shared" si="44"/>
        <v>0</v>
      </c>
      <c r="CQ18" s="136">
        <f t="shared" si="45"/>
        <v>0</v>
      </c>
      <c r="CR18" s="136"/>
      <c r="CS18" s="136">
        <f t="shared" si="46"/>
        <v>0</v>
      </c>
      <c r="CT18" s="63"/>
      <c r="CU18" s="63"/>
      <c r="CV18" s="63">
        <f t="shared" si="47"/>
        <v>0</v>
      </c>
      <c r="CW18" s="30">
        <f t="shared" si="48"/>
        <v>0</v>
      </c>
      <c r="CX18" s="120"/>
      <c r="CY18" s="211"/>
      <c r="CZ18" s="129"/>
      <c r="DA18" s="129"/>
      <c r="DB18" s="129"/>
      <c r="DC18" s="129"/>
      <c r="DD18" s="129"/>
      <c r="DE18" s="129"/>
      <c r="DF18" s="129"/>
      <c r="DG18" s="129"/>
      <c r="DH18" s="69"/>
      <c r="DI18" s="69"/>
      <c r="DJ18" s="65"/>
      <c r="DK18" s="65"/>
      <c r="DL18" s="179"/>
    </row>
    <row r="19" spans="1:116" ht="108.75" customHeight="1">
      <c r="A19" s="61"/>
      <c r="B19" s="134" t="s">
        <v>322</v>
      </c>
      <c r="C19" s="212" t="s">
        <v>317</v>
      </c>
      <c r="D19" s="213" t="s">
        <v>279</v>
      </c>
      <c r="E19" s="213" t="s">
        <v>280</v>
      </c>
      <c r="F19" s="213" t="s">
        <v>281</v>
      </c>
      <c r="G19" s="213" t="s">
        <v>347</v>
      </c>
      <c r="H19" s="214" t="s">
        <v>579</v>
      </c>
      <c r="I19" s="214" t="s">
        <v>637</v>
      </c>
      <c r="J19" s="481" t="s">
        <v>660</v>
      </c>
      <c r="K19" s="481"/>
      <c r="L19" s="217"/>
      <c r="M19" s="217"/>
      <c r="N19" s="217"/>
      <c r="O19" s="217"/>
      <c r="P19" s="217"/>
      <c r="Q19" s="217"/>
      <c r="R19" s="217"/>
      <c r="S19" s="217"/>
      <c r="T19" s="217"/>
      <c r="U19" s="217"/>
      <c r="V19" s="217"/>
      <c r="W19" s="217">
        <v>1</v>
      </c>
      <c r="X19" s="215" t="s">
        <v>639</v>
      </c>
      <c r="Y19" s="132" t="s">
        <v>661</v>
      </c>
      <c r="Z19" s="132" t="s">
        <v>662</v>
      </c>
      <c r="AA19" s="216">
        <v>9.0999999999999998E-2</v>
      </c>
      <c r="AB19" s="132">
        <f t="shared" si="11"/>
        <v>0</v>
      </c>
      <c r="AC19" s="136">
        <f t="shared" si="12"/>
        <v>0</v>
      </c>
      <c r="AD19" s="136"/>
      <c r="AE19" s="136">
        <f t="shared" si="13"/>
        <v>0</v>
      </c>
      <c r="AF19" s="64"/>
      <c r="AG19" s="63"/>
      <c r="AH19" s="132">
        <f t="shared" si="14"/>
        <v>0</v>
      </c>
      <c r="AI19" s="136">
        <f t="shared" si="15"/>
        <v>0</v>
      </c>
      <c r="AJ19" s="136"/>
      <c r="AK19" s="136">
        <f t="shared" si="16"/>
        <v>0</v>
      </c>
      <c r="AL19" s="64"/>
      <c r="AM19" s="63"/>
      <c r="AN19" s="132">
        <f t="shared" si="17"/>
        <v>0</v>
      </c>
      <c r="AO19" s="136">
        <f t="shared" si="18"/>
        <v>0</v>
      </c>
      <c r="AP19" s="136"/>
      <c r="AQ19" s="136">
        <f t="shared" si="19"/>
        <v>0</v>
      </c>
      <c r="AR19" s="64"/>
      <c r="AS19" s="63"/>
      <c r="AT19" s="64">
        <f t="shared" si="20"/>
        <v>0</v>
      </c>
      <c r="AU19" s="136">
        <f t="shared" si="21"/>
        <v>0</v>
      </c>
      <c r="AV19" s="136"/>
      <c r="AW19" s="136">
        <f t="shared" si="22"/>
        <v>0</v>
      </c>
      <c r="AX19" s="64"/>
      <c r="AY19" s="63"/>
      <c r="AZ19" s="62">
        <f t="shared" si="23"/>
        <v>0</v>
      </c>
      <c r="BA19" s="136">
        <f t="shared" si="24"/>
        <v>0</v>
      </c>
      <c r="BB19" s="167"/>
      <c r="BC19" s="136">
        <f t="shared" si="25"/>
        <v>0</v>
      </c>
      <c r="BD19" s="71"/>
      <c r="BE19" s="165"/>
      <c r="BF19" s="62">
        <f t="shared" si="26"/>
        <v>0</v>
      </c>
      <c r="BG19" s="136">
        <f t="shared" si="27"/>
        <v>0</v>
      </c>
      <c r="BH19" s="136"/>
      <c r="BI19" s="136">
        <f t="shared" si="28"/>
        <v>0</v>
      </c>
      <c r="BJ19" s="71"/>
      <c r="BK19" s="63"/>
      <c r="BL19" s="62">
        <f t="shared" si="29"/>
        <v>0</v>
      </c>
      <c r="BM19" s="136">
        <f t="shared" si="30"/>
        <v>0</v>
      </c>
      <c r="BN19" s="136"/>
      <c r="BO19" s="136">
        <f t="shared" si="31"/>
        <v>0</v>
      </c>
      <c r="BP19" s="63"/>
      <c r="BQ19" s="63"/>
      <c r="BR19" s="63">
        <f t="shared" si="32"/>
        <v>0</v>
      </c>
      <c r="BS19" s="136">
        <f t="shared" si="33"/>
        <v>0</v>
      </c>
      <c r="BT19" s="136"/>
      <c r="BU19" s="136">
        <f t="shared" si="34"/>
        <v>0</v>
      </c>
      <c r="BV19" s="165"/>
      <c r="BW19" s="165"/>
      <c r="BX19" s="63">
        <f t="shared" si="35"/>
        <v>0</v>
      </c>
      <c r="BY19" s="136">
        <f t="shared" si="36"/>
        <v>0</v>
      </c>
      <c r="BZ19" s="136"/>
      <c r="CA19" s="136">
        <f t="shared" si="37"/>
        <v>0</v>
      </c>
      <c r="CB19" s="63"/>
      <c r="CC19" s="63"/>
      <c r="CD19" s="63">
        <f t="shared" si="38"/>
        <v>0</v>
      </c>
      <c r="CE19" s="136">
        <f t="shared" si="39"/>
        <v>0</v>
      </c>
      <c r="CF19" s="136"/>
      <c r="CG19" s="136">
        <f t="shared" si="40"/>
        <v>0</v>
      </c>
      <c r="CH19" s="63"/>
      <c r="CI19" s="63"/>
      <c r="CJ19" s="63">
        <f t="shared" si="41"/>
        <v>0</v>
      </c>
      <c r="CK19" s="136">
        <f t="shared" si="42"/>
        <v>0</v>
      </c>
      <c r="CL19" s="136"/>
      <c r="CM19" s="136">
        <f t="shared" si="43"/>
        <v>0</v>
      </c>
      <c r="CN19" s="63"/>
      <c r="CO19" s="63"/>
      <c r="CP19" s="63">
        <f t="shared" si="44"/>
        <v>1</v>
      </c>
      <c r="CQ19" s="136">
        <f t="shared" si="45"/>
        <v>100</v>
      </c>
      <c r="CR19" s="136"/>
      <c r="CS19" s="136">
        <f t="shared" si="46"/>
        <v>0</v>
      </c>
      <c r="CT19" s="63"/>
      <c r="CU19" s="63"/>
      <c r="CV19" s="63">
        <f t="shared" si="47"/>
        <v>0</v>
      </c>
      <c r="CW19" s="30">
        <f t="shared" si="48"/>
        <v>0</v>
      </c>
      <c r="CX19" s="120"/>
      <c r="CY19" s="211"/>
      <c r="CZ19" s="129"/>
      <c r="DA19" s="129"/>
      <c r="DB19" s="129"/>
      <c r="DC19" s="129"/>
      <c r="DD19" s="129"/>
      <c r="DE19" s="129"/>
      <c r="DF19" s="129"/>
      <c r="DG19" s="129"/>
      <c r="DH19" s="69"/>
      <c r="DI19" s="69"/>
      <c r="DJ19" s="65"/>
      <c r="DK19" s="65"/>
      <c r="DL19" s="179"/>
    </row>
    <row r="20" spans="1:116" ht="108.75" customHeight="1">
      <c r="A20" s="61"/>
      <c r="B20" s="134" t="s">
        <v>322</v>
      </c>
      <c r="C20" s="212" t="s">
        <v>317</v>
      </c>
      <c r="D20" s="213" t="s">
        <v>279</v>
      </c>
      <c r="E20" s="213" t="s">
        <v>280</v>
      </c>
      <c r="F20" s="213" t="s">
        <v>281</v>
      </c>
      <c r="G20" s="213" t="s">
        <v>347</v>
      </c>
      <c r="H20" s="214" t="s">
        <v>579</v>
      </c>
      <c r="I20" s="214" t="s">
        <v>637</v>
      </c>
      <c r="J20" s="482" t="s">
        <v>663</v>
      </c>
      <c r="K20" s="482"/>
      <c r="L20" s="217">
        <v>1</v>
      </c>
      <c r="M20" s="217"/>
      <c r="N20" s="217"/>
      <c r="O20" s="217"/>
      <c r="P20" s="217"/>
      <c r="Q20" s="217"/>
      <c r="R20" s="217"/>
      <c r="S20" s="217"/>
      <c r="T20" s="217"/>
      <c r="U20" s="217"/>
      <c r="V20" s="217"/>
      <c r="W20" s="217"/>
      <c r="X20" s="215" t="s">
        <v>639</v>
      </c>
      <c r="Y20" s="132" t="s">
        <v>664</v>
      </c>
      <c r="Z20" s="132" t="s">
        <v>665</v>
      </c>
      <c r="AA20" s="216">
        <v>9.0999999999999998E-2</v>
      </c>
      <c r="AB20" s="132">
        <f t="shared" si="11"/>
        <v>1</v>
      </c>
      <c r="AC20" s="136">
        <f t="shared" si="12"/>
        <v>100</v>
      </c>
      <c r="AD20" s="136"/>
      <c r="AE20" s="136">
        <f t="shared" si="13"/>
        <v>0</v>
      </c>
      <c r="AF20" s="64"/>
      <c r="AG20" s="63"/>
      <c r="AH20" s="132">
        <f t="shared" si="14"/>
        <v>0</v>
      </c>
      <c r="AI20" s="136">
        <f t="shared" si="15"/>
        <v>0</v>
      </c>
      <c r="AJ20" s="136"/>
      <c r="AK20" s="136">
        <f t="shared" si="16"/>
        <v>0</v>
      </c>
      <c r="AL20" s="64"/>
      <c r="AM20" s="63"/>
      <c r="AN20" s="132">
        <f t="shared" si="17"/>
        <v>0</v>
      </c>
      <c r="AO20" s="136">
        <f t="shared" si="18"/>
        <v>0</v>
      </c>
      <c r="AP20" s="136"/>
      <c r="AQ20" s="136">
        <f t="shared" si="19"/>
        <v>0</v>
      </c>
      <c r="AR20" s="64"/>
      <c r="AS20" s="63"/>
      <c r="AT20" s="64">
        <f t="shared" si="20"/>
        <v>0</v>
      </c>
      <c r="AU20" s="136">
        <f t="shared" si="21"/>
        <v>0</v>
      </c>
      <c r="AV20" s="136"/>
      <c r="AW20" s="136">
        <f t="shared" si="22"/>
        <v>0</v>
      </c>
      <c r="AX20" s="64"/>
      <c r="AY20" s="63"/>
      <c r="AZ20" s="62">
        <f t="shared" si="23"/>
        <v>0</v>
      </c>
      <c r="BA20" s="136">
        <f t="shared" si="24"/>
        <v>0</v>
      </c>
      <c r="BB20" s="167"/>
      <c r="BC20" s="136">
        <f t="shared" si="25"/>
        <v>0</v>
      </c>
      <c r="BD20" s="71"/>
      <c r="BE20" s="165"/>
      <c r="BF20" s="62">
        <f t="shared" si="26"/>
        <v>0</v>
      </c>
      <c r="BG20" s="136">
        <f t="shared" si="27"/>
        <v>0</v>
      </c>
      <c r="BH20" s="136"/>
      <c r="BI20" s="136">
        <f t="shared" si="28"/>
        <v>0</v>
      </c>
      <c r="BJ20" s="71"/>
      <c r="BK20" s="63"/>
      <c r="BL20" s="62">
        <f t="shared" si="29"/>
        <v>0</v>
      </c>
      <c r="BM20" s="136">
        <f t="shared" si="30"/>
        <v>0</v>
      </c>
      <c r="BN20" s="136"/>
      <c r="BO20" s="136">
        <f t="shared" si="31"/>
        <v>0</v>
      </c>
      <c r="BP20" s="63"/>
      <c r="BQ20" s="63"/>
      <c r="BR20" s="63">
        <f t="shared" si="32"/>
        <v>0</v>
      </c>
      <c r="BS20" s="136">
        <f t="shared" si="33"/>
        <v>0</v>
      </c>
      <c r="BT20" s="136"/>
      <c r="BU20" s="136">
        <f t="shared" si="34"/>
        <v>0</v>
      </c>
      <c r="BV20" s="165"/>
      <c r="BW20" s="165"/>
      <c r="BX20" s="63">
        <f t="shared" si="35"/>
        <v>0</v>
      </c>
      <c r="BY20" s="136">
        <f t="shared" si="36"/>
        <v>0</v>
      </c>
      <c r="BZ20" s="136"/>
      <c r="CA20" s="136">
        <f t="shared" si="37"/>
        <v>0</v>
      </c>
      <c r="CB20" s="63"/>
      <c r="CC20" s="63"/>
      <c r="CD20" s="63">
        <f t="shared" si="38"/>
        <v>0</v>
      </c>
      <c r="CE20" s="136">
        <f t="shared" si="39"/>
        <v>0</v>
      </c>
      <c r="CF20" s="136"/>
      <c r="CG20" s="136">
        <f t="shared" si="40"/>
        <v>0</v>
      </c>
      <c r="CH20" s="63"/>
      <c r="CI20" s="63"/>
      <c r="CJ20" s="63">
        <f t="shared" si="41"/>
        <v>0</v>
      </c>
      <c r="CK20" s="136">
        <f t="shared" si="42"/>
        <v>0</v>
      </c>
      <c r="CL20" s="136"/>
      <c r="CM20" s="136">
        <f t="shared" si="43"/>
        <v>0</v>
      </c>
      <c r="CN20" s="63"/>
      <c r="CO20" s="63"/>
      <c r="CP20" s="63">
        <f t="shared" si="44"/>
        <v>0</v>
      </c>
      <c r="CQ20" s="136">
        <f t="shared" si="45"/>
        <v>0</v>
      </c>
      <c r="CR20" s="136"/>
      <c r="CS20" s="136">
        <f t="shared" si="46"/>
        <v>0</v>
      </c>
      <c r="CT20" s="63"/>
      <c r="CU20" s="63"/>
      <c r="CV20" s="63">
        <f t="shared" si="47"/>
        <v>0</v>
      </c>
      <c r="CW20" s="30">
        <f t="shared" si="48"/>
        <v>0</v>
      </c>
      <c r="CX20" s="120"/>
      <c r="CY20" s="211"/>
      <c r="CZ20" s="129"/>
      <c r="DA20" s="129"/>
      <c r="DB20" s="129"/>
      <c r="DC20" s="129"/>
      <c r="DD20" s="129"/>
      <c r="DE20" s="129"/>
      <c r="DF20" s="129"/>
      <c r="DG20" s="129"/>
      <c r="DH20" s="69"/>
      <c r="DI20" s="69"/>
      <c r="DJ20" s="65"/>
      <c r="DK20" s="65"/>
      <c r="DL20" s="179"/>
    </row>
    <row r="21" spans="1:116" s="58" customFormat="1" ht="75" hidden="1" customHeight="1">
      <c r="B21" s="134" t="s">
        <v>322</v>
      </c>
      <c r="C21" s="212" t="s">
        <v>317</v>
      </c>
      <c r="D21" s="213" t="s">
        <v>279</v>
      </c>
      <c r="E21" s="213" t="s">
        <v>280</v>
      </c>
      <c r="F21" s="213" t="s">
        <v>281</v>
      </c>
      <c r="G21" s="213" t="s">
        <v>347</v>
      </c>
      <c r="H21" s="214" t="s">
        <v>579</v>
      </c>
      <c r="I21" s="214" t="s">
        <v>637</v>
      </c>
      <c r="J21" s="482" t="s">
        <v>666</v>
      </c>
      <c r="K21" s="482"/>
      <c r="L21" s="217">
        <v>1</v>
      </c>
      <c r="M21" s="217"/>
      <c r="N21" s="217"/>
      <c r="O21" s="217"/>
      <c r="P21" s="217"/>
      <c r="Q21" s="217"/>
      <c r="R21" s="217">
        <v>1</v>
      </c>
      <c r="S21" s="217"/>
      <c r="T21" s="217"/>
      <c r="U21" s="217"/>
      <c r="V21" s="217"/>
      <c r="W21" s="217"/>
      <c r="X21" s="215" t="s">
        <v>639</v>
      </c>
      <c r="Y21" s="132" t="s">
        <v>667</v>
      </c>
      <c r="Z21" s="132" t="s">
        <v>668</v>
      </c>
      <c r="AA21" s="216">
        <v>9.0999999999999998E-2</v>
      </c>
      <c r="AB21" s="132">
        <f t="shared" ref="AB21:AB44" si="49">+L21</f>
        <v>1</v>
      </c>
      <c r="AC21" s="136">
        <f t="shared" si="12"/>
        <v>50</v>
      </c>
      <c r="AD21" s="136"/>
      <c r="AE21" s="136">
        <f t="shared" si="13"/>
        <v>0</v>
      </c>
      <c r="AF21" s="64"/>
      <c r="AG21" s="63"/>
      <c r="AH21" s="132">
        <f t="shared" ref="AH21:AH44" si="50">+M21</f>
        <v>0</v>
      </c>
      <c r="AI21" s="136">
        <f t="shared" si="15"/>
        <v>0</v>
      </c>
      <c r="AJ21" s="136"/>
      <c r="AK21" s="136">
        <f t="shared" si="16"/>
        <v>0</v>
      </c>
      <c r="AL21" s="64"/>
      <c r="AM21" s="63"/>
      <c r="AN21" s="132">
        <f t="shared" ref="AN21:AN44" si="51">+N21</f>
        <v>0</v>
      </c>
      <c r="AO21" s="136">
        <f t="shared" si="18"/>
        <v>0</v>
      </c>
      <c r="AP21" s="136"/>
      <c r="AQ21" s="136">
        <f t="shared" si="19"/>
        <v>0</v>
      </c>
      <c r="AR21" s="64"/>
      <c r="AS21" s="63"/>
      <c r="AT21" s="64">
        <f t="shared" ref="AT21:AT44" si="52">+O21</f>
        <v>0</v>
      </c>
      <c r="AU21" s="136">
        <f t="shared" si="21"/>
        <v>0</v>
      </c>
      <c r="AV21" s="136"/>
      <c r="AW21" s="136">
        <f t="shared" si="22"/>
        <v>0</v>
      </c>
      <c r="AX21" s="64"/>
      <c r="AY21" s="63"/>
      <c r="AZ21" s="62">
        <f t="shared" ref="AZ21:AZ44" si="53">+P21</f>
        <v>0</v>
      </c>
      <c r="BA21" s="136">
        <f t="shared" si="24"/>
        <v>0</v>
      </c>
      <c r="BB21" s="167"/>
      <c r="BC21" s="136">
        <f t="shared" si="25"/>
        <v>0</v>
      </c>
      <c r="BD21" s="71"/>
      <c r="BE21" s="165"/>
      <c r="BF21" s="62">
        <f t="shared" ref="BF21:BF44" si="54">+Q21</f>
        <v>0</v>
      </c>
      <c r="BG21" s="136">
        <f t="shared" si="27"/>
        <v>0</v>
      </c>
      <c r="BH21" s="136"/>
      <c r="BI21" s="136">
        <f t="shared" si="28"/>
        <v>0</v>
      </c>
      <c r="BJ21" s="71"/>
      <c r="BK21" s="63"/>
      <c r="BL21" s="62">
        <f t="shared" ref="BL21:BL44" si="55">+R21</f>
        <v>1</v>
      </c>
      <c r="BM21" s="136">
        <f t="shared" si="30"/>
        <v>50</v>
      </c>
      <c r="BN21" s="136"/>
      <c r="BO21" s="136">
        <f t="shared" si="31"/>
        <v>0</v>
      </c>
      <c r="BP21" s="63"/>
      <c r="BQ21" s="63"/>
      <c r="BR21" s="63">
        <f t="shared" ref="BR21:BR44" si="56">+S21</f>
        <v>0</v>
      </c>
      <c r="BS21" s="136">
        <f t="shared" si="33"/>
        <v>0</v>
      </c>
      <c r="BT21" s="136"/>
      <c r="BU21" s="136">
        <f t="shared" si="34"/>
        <v>0</v>
      </c>
      <c r="BV21" s="165"/>
      <c r="BW21" s="165"/>
      <c r="BX21" s="63">
        <f t="shared" ref="BX21:BX44" si="57">+T21</f>
        <v>0</v>
      </c>
      <c r="BY21" s="136">
        <f t="shared" si="36"/>
        <v>0</v>
      </c>
      <c r="BZ21" s="136"/>
      <c r="CA21" s="136">
        <f t="shared" si="37"/>
        <v>0</v>
      </c>
      <c r="CB21" s="63"/>
      <c r="CC21" s="63"/>
      <c r="CD21" s="63">
        <f t="shared" ref="CD21:CD44" si="58">+U21</f>
        <v>0</v>
      </c>
      <c r="CE21" s="136">
        <f t="shared" si="39"/>
        <v>0</v>
      </c>
      <c r="CF21" s="136"/>
      <c r="CG21" s="136">
        <f t="shared" si="40"/>
        <v>0</v>
      </c>
      <c r="CH21" s="63"/>
      <c r="CI21" s="63"/>
      <c r="CJ21" s="63">
        <f t="shared" ref="CJ21:CJ44" si="59">+V21</f>
        <v>0</v>
      </c>
      <c r="CK21" s="136">
        <f t="shared" si="42"/>
        <v>0</v>
      </c>
      <c r="CL21" s="136"/>
      <c r="CM21" s="136">
        <f t="shared" si="43"/>
        <v>0</v>
      </c>
      <c r="CN21" s="63"/>
      <c r="CO21" s="63"/>
      <c r="CP21" s="63">
        <f t="shared" ref="CP21:CP44" si="60">+W21</f>
        <v>0</v>
      </c>
      <c r="CQ21" s="136">
        <f t="shared" si="45"/>
        <v>0</v>
      </c>
      <c r="CR21" s="136"/>
      <c r="CS21" s="136">
        <f t="shared" si="46"/>
        <v>0</v>
      </c>
      <c r="CT21" s="63"/>
      <c r="CU21" s="63"/>
      <c r="CV21" s="63">
        <f t="shared" ref="CV21:CV44" si="61">SUM(CR21,CL21,CF21,BZ21,BT21,BN21,BH21,BB21,AV21,AP21,AJ21,AD21)</f>
        <v>0</v>
      </c>
      <c r="CW21" s="30">
        <f t="shared" ref="CW21:CW44" si="62">SUM(CS21,CM21,CG21,CA21,BU21,BO21,BI21,BC21,AW21,AQ21,AK21,AE21)/100</f>
        <v>0</v>
      </c>
      <c r="CX21" s="120"/>
      <c r="CY21" s="211"/>
      <c r="CZ21" s="129"/>
      <c r="DA21" s="129"/>
      <c r="DB21" s="129"/>
      <c r="DC21" s="129"/>
      <c r="DD21" s="129"/>
      <c r="DE21" s="129"/>
      <c r="DF21" s="129"/>
      <c r="DG21" s="129"/>
      <c r="DH21" s="69"/>
      <c r="DI21" s="69"/>
      <c r="DJ21" s="65"/>
      <c r="DK21" s="65"/>
      <c r="DL21" s="179"/>
    </row>
    <row r="22" spans="1:116" s="58" customFormat="1" ht="129.6" hidden="1" customHeight="1">
      <c r="B22" s="134" t="s">
        <v>322</v>
      </c>
      <c r="C22" s="212" t="s">
        <v>317</v>
      </c>
      <c r="D22" s="213" t="s">
        <v>279</v>
      </c>
      <c r="E22" s="213" t="s">
        <v>280</v>
      </c>
      <c r="F22" s="213" t="s">
        <v>281</v>
      </c>
      <c r="G22" s="213" t="s">
        <v>347</v>
      </c>
      <c r="H22" s="214" t="s">
        <v>579</v>
      </c>
      <c r="I22" s="214" t="s">
        <v>637</v>
      </c>
      <c r="J22" s="482" t="s">
        <v>669</v>
      </c>
      <c r="K22" s="482"/>
      <c r="L22" s="217"/>
      <c r="M22" s="217">
        <v>1</v>
      </c>
      <c r="N22" s="217"/>
      <c r="O22" s="217"/>
      <c r="P22" s="217"/>
      <c r="Q22" s="217"/>
      <c r="R22" s="217"/>
      <c r="S22" s="217">
        <v>1</v>
      </c>
      <c r="T22" s="217"/>
      <c r="U22" s="217"/>
      <c r="V22" s="217"/>
      <c r="W22" s="217"/>
      <c r="X22" s="215" t="s">
        <v>639</v>
      </c>
      <c r="Y22" s="220" t="s">
        <v>670</v>
      </c>
      <c r="Z22" s="221" t="s">
        <v>671</v>
      </c>
      <c r="AA22" s="216">
        <v>9.0999999999999998E-2</v>
      </c>
      <c r="AB22" s="132">
        <f t="shared" si="49"/>
        <v>0</v>
      </c>
      <c r="AC22" s="136">
        <f t="shared" si="12"/>
        <v>0</v>
      </c>
      <c r="AD22" s="136"/>
      <c r="AE22" s="136">
        <f t="shared" si="13"/>
        <v>0</v>
      </c>
      <c r="AF22" s="64"/>
      <c r="AG22" s="63"/>
      <c r="AH22" s="132">
        <f t="shared" si="50"/>
        <v>1</v>
      </c>
      <c r="AI22" s="136">
        <f t="shared" si="15"/>
        <v>50</v>
      </c>
      <c r="AJ22" s="136"/>
      <c r="AK22" s="136">
        <f t="shared" si="16"/>
        <v>0</v>
      </c>
      <c r="AL22" s="64"/>
      <c r="AM22" s="63"/>
      <c r="AN22" s="132">
        <f t="shared" si="51"/>
        <v>0</v>
      </c>
      <c r="AO22" s="136">
        <f t="shared" si="18"/>
        <v>0</v>
      </c>
      <c r="AP22" s="136"/>
      <c r="AQ22" s="136">
        <f t="shared" si="19"/>
        <v>0</v>
      </c>
      <c r="AR22" s="64"/>
      <c r="AS22" s="63"/>
      <c r="AT22" s="64">
        <f t="shared" si="52"/>
        <v>0</v>
      </c>
      <c r="AU22" s="136">
        <f t="shared" si="21"/>
        <v>0</v>
      </c>
      <c r="AV22" s="136"/>
      <c r="AW22" s="136">
        <f t="shared" si="22"/>
        <v>0</v>
      </c>
      <c r="AX22" s="64"/>
      <c r="AY22" s="63"/>
      <c r="AZ22" s="62">
        <f t="shared" si="53"/>
        <v>0</v>
      </c>
      <c r="BA22" s="136">
        <f t="shared" si="24"/>
        <v>0</v>
      </c>
      <c r="BB22" s="167"/>
      <c r="BC22" s="136">
        <f t="shared" si="25"/>
        <v>0</v>
      </c>
      <c r="BD22" s="71"/>
      <c r="BE22" s="165"/>
      <c r="BF22" s="62">
        <f t="shared" si="54"/>
        <v>0</v>
      </c>
      <c r="BG22" s="136">
        <f t="shared" si="27"/>
        <v>0</v>
      </c>
      <c r="BH22" s="136"/>
      <c r="BI22" s="136">
        <f t="shared" si="28"/>
        <v>0</v>
      </c>
      <c r="BJ22" s="71"/>
      <c r="BK22" s="63"/>
      <c r="BL22" s="62">
        <f t="shared" si="55"/>
        <v>0</v>
      </c>
      <c r="BM22" s="136">
        <f t="shared" si="30"/>
        <v>0</v>
      </c>
      <c r="BN22" s="136"/>
      <c r="BO22" s="136">
        <f t="shared" si="31"/>
        <v>0</v>
      </c>
      <c r="BP22" s="63"/>
      <c r="BQ22" s="63"/>
      <c r="BR22" s="63">
        <f t="shared" si="56"/>
        <v>1</v>
      </c>
      <c r="BS22" s="136">
        <f t="shared" si="33"/>
        <v>50</v>
      </c>
      <c r="BT22" s="136"/>
      <c r="BU22" s="136">
        <f t="shared" si="34"/>
        <v>0</v>
      </c>
      <c r="BV22" s="165"/>
      <c r="BW22" s="165"/>
      <c r="BX22" s="63">
        <f t="shared" si="57"/>
        <v>0</v>
      </c>
      <c r="BY22" s="136">
        <f t="shared" si="36"/>
        <v>0</v>
      </c>
      <c r="BZ22" s="136"/>
      <c r="CA22" s="136">
        <f t="shared" si="37"/>
        <v>0</v>
      </c>
      <c r="CB22" s="63"/>
      <c r="CC22" s="63"/>
      <c r="CD22" s="63">
        <f t="shared" si="58"/>
        <v>0</v>
      </c>
      <c r="CE22" s="136">
        <f t="shared" si="39"/>
        <v>0</v>
      </c>
      <c r="CF22" s="136"/>
      <c r="CG22" s="136">
        <f t="shared" si="40"/>
        <v>0</v>
      </c>
      <c r="CH22" s="63"/>
      <c r="CI22" s="63"/>
      <c r="CJ22" s="63">
        <f t="shared" si="59"/>
        <v>0</v>
      </c>
      <c r="CK22" s="136">
        <f t="shared" si="42"/>
        <v>0</v>
      </c>
      <c r="CL22" s="136"/>
      <c r="CM22" s="136">
        <f t="shared" si="43"/>
        <v>0</v>
      </c>
      <c r="CN22" s="63"/>
      <c r="CO22" s="63"/>
      <c r="CP22" s="63">
        <f t="shared" si="60"/>
        <v>0</v>
      </c>
      <c r="CQ22" s="136">
        <f t="shared" si="45"/>
        <v>0</v>
      </c>
      <c r="CR22" s="136"/>
      <c r="CS22" s="136">
        <f t="shared" si="46"/>
        <v>0</v>
      </c>
      <c r="CT22" s="63"/>
      <c r="CU22" s="63"/>
      <c r="CV22" s="63">
        <f t="shared" si="61"/>
        <v>0</v>
      </c>
      <c r="CW22" s="30">
        <f t="shared" si="62"/>
        <v>0</v>
      </c>
      <c r="CX22" s="120"/>
      <c r="CY22" s="211"/>
      <c r="CZ22" s="129"/>
      <c r="DA22" s="129"/>
      <c r="DB22" s="129"/>
      <c r="DC22" s="129"/>
      <c r="DD22" s="129"/>
      <c r="DE22" s="129"/>
      <c r="DF22" s="129"/>
      <c r="DG22" s="129"/>
      <c r="DH22" s="69"/>
      <c r="DI22" s="69"/>
      <c r="DJ22" s="65"/>
      <c r="DK22" s="65"/>
      <c r="DL22" s="179"/>
    </row>
    <row r="23" spans="1:116" s="58" customFormat="1" ht="400.15" hidden="1" customHeight="1">
      <c r="B23" s="134" t="s">
        <v>322</v>
      </c>
      <c r="C23" s="212" t="s">
        <v>317</v>
      </c>
      <c r="D23" s="213" t="s">
        <v>279</v>
      </c>
      <c r="E23" s="213" t="s">
        <v>280</v>
      </c>
      <c r="F23" s="213" t="s">
        <v>281</v>
      </c>
      <c r="G23" s="213" t="s">
        <v>347</v>
      </c>
      <c r="H23" s="214" t="s">
        <v>579</v>
      </c>
      <c r="I23" s="214" t="s">
        <v>637</v>
      </c>
      <c r="J23" s="219"/>
      <c r="K23" s="219"/>
      <c r="L23" s="218"/>
      <c r="M23" s="218"/>
      <c r="N23" s="218"/>
      <c r="O23" s="218"/>
      <c r="P23" s="218"/>
      <c r="Q23" s="218"/>
      <c r="R23" s="218"/>
      <c r="S23" s="218"/>
      <c r="T23" s="218"/>
      <c r="U23" s="218"/>
      <c r="V23" s="218"/>
      <c r="W23" s="218"/>
      <c r="X23" s="215" t="s">
        <v>639</v>
      </c>
      <c r="Y23" s="135"/>
      <c r="Z23" s="135"/>
      <c r="AA23" s="216">
        <v>9.0999999999999998E-2</v>
      </c>
      <c r="AB23" s="132">
        <f t="shared" si="49"/>
        <v>0</v>
      </c>
      <c r="AC23" s="136">
        <f t="shared" si="12"/>
        <v>0</v>
      </c>
      <c r="AD23" s="136"/>
      <c r="AE23" s="136">
        <f t="shared" si="13"/>
        <v>0</v>
      </c>
      <c r="AF23" s="64"/>
      <c r="AG23" s="63"/>
      <c r="AH23" s="132">
        <f t="shared" si="50"/>
        <v>0</v>
      </c>
      <c r="AI23" s="136">
        <f t="shared" si="15"/>
        <v>0</v>
      </c>
      <c r="AJ23" s="136"/>
      <c r="AK23" s="136">
        <f t="shared" si="16"/>
        <v>0</v>
      </c>
      <c r="AL23" s="64"/>
      <c r="AM23" s="63"/>
      <c r="AN23" s="132">
        <f t="shared" si="51"/>
        <v>0</v>
      </c>
      <c r="AO23" s="136">
        <f t="shared" si="18"/>
        <v>0</v>
      </c>
      <c r="AP23" s="136"/>
      <c r="AQ23" s="136">
        <f t="shared" si="19"/>
        <v>0</v>
      </c>
      <c r="AR23" s="64"/>
      <c r="AS23" s="63"/>
      <c r="AT23" s="64">
        <f t="shared" si="52"/>
        <v>0</v>
      </c>
      <c r="AU23" s="136">
        <f t="shared" si="21"/>
        <v>0</v>
      </c>
      <c r="AV23" s="136"/>
      <c r="AW23" s="136">
        <f t="shared" si="22"/>
        <v>0</v>
      </c>
      <c r="AX23" s="64"/>
      <c r="AY23" s="63"/>
      <c r="AZ23" s="62">
        <f t="shared" si="53"/>
        <v>0</v>
      </c>
      <c r="BA23" s="136">
        <f t="shared" si="24"/>
        <v>0</v>
      </c>
      <c r="BB23" s="167"/>
      <c r="BC23" s="136">
        <f t="shared" si="25"/>
        <v>0</v>
      </c>
      <c r="BD23" s="71"/>
      <c r="BE23" s="165"/>
      <c r="BF23" s="62">
        <f t="shared" si="54"/>
        <v>0</v>
      </c>
      <c r="BG23" s="136">
        <f t="shared" si="27"/>
        <v>0</v>
      </c>
      <c r="BH23" s="136"/>
      <c r="BI23" s="136">
        <f t="shared" si="28"/>
        <v>0</v>
      </c>
      <c r="BJ23" s="71"/>
      <c r="BK23" s="63"/>
      <c r="BL23" s="62">
        <f t="shared" si="55"/>
        <v>0</v>
      </c>
      <c r="BM23" s="136">
        <f t="shared" si="30"/>
        <v>0</v>
      </c>
      <c r="BN23" s="136"/>
      <c r="BO23" s="136">
        <f t="shared" si="31"/>
        <v>0</v>
      </c>
      <c r="BP23" s="63"/>
      <c r="BQ23" s="63"/>
      <c r="BR23" s="63">
        <f t="shared" si="56"/>
        <v>0</v>
      </c>
      <c r="BS23" s="136">
        <f t="shared" si="33"/>
        <v>0</v>
      </c>
      <c r="BT23" s="136"/>
      <c r="BU23" s="136">
        <f t="shared" si="34"/>
        <v>0</v>
      </c>
      <c r="BV23" s="165"/>
      <c r="BW23" s="165"/>
      <c r="BX23" s="63">
        <f t="shared" si="57"/>
        <v>0</v>
      </c>
      <c r="BY23" s="136">
        <f t="shared" si="36"/>
        <v>0</v>
      </c>
      <c r="BZ23" s="136"/>
      <c r="CA23" s="136">
        <f t="shared" si="37"/>
        <v>0</v>
      </c>
      <c r="CB23" s="63"/>
      <c r="CC23" s="63"/>
      <c r="CD23" s="63">
        <f t="shared" si="58"/>
        <v>0</v>
      </c>
      <c r="CE23" s="136">
        <f t="shared" si="39"/>
        <v>0</v>
      </c>
      <c r="CF23" s="136"/>
      <c r="CG23" s="136">
        <f t="shared" si="40"/>
        <v>0</v>
      </c>
      <c r="CH23" s="63"/>
      <c r="CI23" s="63"/>
      <c r="CJ23" s="63">
        <f t="shared" si="59"/>
        <v>0</v>
      </c>
      <c r="CK23" s="136">
        <f t="shared" si="42"/>
        <v>0</v>
      </c>
      <c r="CL23" s="136"/>
      <c r="CM23" s="136">
        <f t="shared" si="43"/>
        <v>0</v>
      </c>
      <c r="CN23" s="63"/>
      <c r="CO23" s="63"/>
      <c r="CP23" s="63">
        <f t="shared" si="60"/>
        <v>0</v>
      </c>
      <c r="CQ23" s="136">
        <f t="shared" si="45"/>
        <v>0</v>
      </c>
      <c r="CR23" s="136"/>
      <c r="CS23" s="136">
        <f t="shared" si="46"/>
        <v>0</v>
      </c>
      <c r="CT23" s="63"/>
      <c r="CU23" s="63"/>
      <c r="CV23" s="63">
        <f t="shared" si="61"/>
        <v>0</v>
      </c>
      <c r="CW23" s="30">
        <f t="shared" si="62"/>
        <v>0</v>
      </c>
      <c r="CX23" s="120"/>
      <c r="CY23" s="211"/>
      <c r="CZ23" s="129"/>
      <c r="DA23" s="129"/>
      <c r="DB23" s="129"/>
      <c r="DC23" s="129"/>
      <c r="DD23" s="129"/>
      <c r="DE23" s="129"/>
      <c r="DF23" s="129"/>
      <c r="DG23" s="129"/>
      <c r="DH23" s="69"/>
      <c r="DI23" s="69"/>
      <c r="DJ23" s="65"/>
      <c r="DK23" s="65"/>
      <c r="DL23" s="179"/>
    </row>
    <row r="24" spans="1:116" s="58" customFormat="1" ht="230.45" hidden="1" customHeight="1">
      <c r="B24" s="134" t="s">
        <v>322</v>
      </c>
      <c r="C24" s="212" t="s">
        <v>317</v>
      </c>
      <c r="D24" s="213" t="s">
        <v>279</v>
      </c>
      <c r="E24" s="213" t="s">
        <v>280</v>
      </c>
      <c r="F24" s="213" t="s">
        <v>281</v>
      </c>
      <c r="G24" s="213" t="s">
        <v>347</v>
      </c>
      <c r="H24" s="214" t="s">
        <v>579</v>
      </c>
      <c r="I24" s="214" t="s">
        <v>637</v>
      </c>
      <c r="J24" s="219"/>
      <c r="K24" s="219"/>
      <c r="L24" s="218"/>
      <c r="M24" s="218"/>
      <c r="N24" s="218"/>
      <c r="O24" s="218"/>
      <c r="P24" s="218"/>
      <c r="Q24" s="218"/>
      <c r="R24" s="218"/>
      <c r="S24" s="218"/>
      <c r="T24" s="218"/>
      <c r="U24" s="218"/>
      <c r="V24" s="218"/>
      <c r="W24" s="218"/>
      <c r="X24" s="215" t="s">
        <v>639</v>
      </c>
      <c r="Y24" s="135"/>
      <c r="Z24" s="135"/>
      <c r="AA24" s="216">
        <v>9.0999999999999998E-2</v>
      </c>
      <c r="AB24" s="132">
        <f t="shared" si="49"/>
        <v>0</v>
      </c>
      <c r="AC24" s="136">
        <f t="shared" si="12"/>
        <v>0</v>
      </c>
      <c r="AD24" s="136"/>
      <c r="AE24" s="136">
        <f t="shared" si="13"/>
        <v>0</v>
      </c>
      <c r="AF24" s="64"/>
      <c r="AG24" s="63"/>
      <c r="AH24" s="132">
        <f t="shared" si="50"/>
        <v>0</v>
      </c>
      <c r="AI24" s="136">
        <f t="shared" si="15"/>
        <v>0</v>
      </c>
      <c r="AJ24" s="136"/>
      <c r="AK24" s="136">
        <f t="shared" si="16"/>
        <v>0</v>
      </c>
      <c r="AL24" s="64"/>
      <c r="AM24" s="63"/>
      <c r="AN24" s="132">
        <f t="shared" si="51"/>
        <v>0</v>
      </c>
      <c r="AO24" s="136">
        <f t="shared" si="18"/>
        <v>0</v>
      </c>
      <c r="AP24" s="136"/>
      <c r="AQ24" s="136">
        <f t="shared" si="19"/>
        <v>0</v>
      </c>
      <c r="AR24" s="64"/>
      <c r="AS24" s="63"/>
      <c r="AT24" s="64">
        <f t="shared" si="52"/>
        <v>0</v>
      </c>
      <c r="AU24" s="136">
        <f t="shared" si="21"/>
        <v>0</v>
      </c>
      <c r="AV24" s="136"/>
      <c r="AW24" s="136">
        <f t="shared" si="22"/>
        <v>0</v>
      </c>
      <c r="AX24" s="64"/>
      <c r="AY24" s="63"/>
      <c r="AZ24" s="62">
        <f t="shared" si="53"/>
        <v>0</v>
      </c>
      <c r="BA24" s="136">
        <f t="shared" si="24"/>
        <v>0</v>
      </c>
      <c r="BB24" s="167"/>
      <c r="BC24" s="136">
        <f t="shared" si="25"/>
        <v>0</v>
      </c>
      <c r="BD24" s="71"/>
      <c r="BE24" s="165"/>
      <c r="BF24" s="62">
        <f t="shared" si="54"/>
        <v>0</v>
      </c>
      <c r="BG24" s="136">
        <f t="shared" si="27"/>
        <v>0</v>
      </c>
      <c r="BH24" s="136"/>
      <c r="BI24" s="136">
        <f t="shared" si="28"/>
        <v>0</v>
      </c>
      <c r="BJ24" s="71"/>
      <c r="BK24" s="63"/>
      <c r="BL24" s="62">
        <f t="shared" si="55"/>
        <v>0</v>
      </c>
      <c r="BM24" s="136">
        <f t="shared" si="30"/>
        <v>0</v>
      </c>
      <c r="BN24" s="136"/>
      <c r="BO24" s="136">
        <f t="shared" si="31"/>
        <v>0</v>
      </c>
      <c r="BP24" s="63"/>
      <c r="BQ24" s="63"/>
      <c r="BR24" s="63">
        <f t="shared" si="56"/>
        <v>0</v>
      </c>
      <c r="BS24" s="136">
        <f t="shared" si="33"/>
        <v>0</v>
      </c>
      <c r="BT24" s="136"/>
      <c r="BU24" s="136">
        <f t="shared" si="34"/>
        <v>0</v>
      </c>
      <c r="BV24" s="165"/>
      <c r="BW24" s="165"/>
      <c r="BX24" s="63">
        <f t="shared" si="57"/>
        <v>0</v>
      </c>
      <c r="BY24" s="136">
        <f t="shared" si="36"/>
        <v>0</v>
      </c>
      <c r="BZ24" s="136"/>
      <c r="CA24" s="136">
        <f t="shared" si="37"/>
        <v>0</v>
      </c>
      <c r="CB24" s="63"/>
      <c r="CC24" s="63"/>
      <c r="CD24" s="63">
        <f t="shared" si="58"/>
        <v>0</v>
      </c>
      <c r="CE24" s="136">
        <f t="shared" si="39"/>
        <v>0</v>
      </c>
      <c r="CF24" s="136"/>
      <c r="CG24" s="136">
        <f t="shared" si="40"/>
        <v>0</v>
      </c>
      <c r="CH24" s="63"/>
      <c r="CI24" s="63"/>
      <c r="CJ24" s="63">
        <f t="shared" si="59"/>
        <v>0</v>
      </c>
      <c r="CK24" s="136">
        <f t="shared" si="42"/>
        <v>0</v>
      </c>
      <c r="CL24" s="136"/>
      <c r="CM24" s="136">
        <f t="shared" si="43"/>
        <v>0</v>
      </c>
      <c r="CN24" s="63"/>
      <c r="CO24" s="63"/>
      <c r="CP24" s="63">
        <f t="shared" si="60"/>
        <v>0</v>
      </c>
      <c r="CQ24" s="136">
        <f t="shared" si="45"/>
        <v>0</v>
      </c>
      <c r="CR24" s="136"/>
      <c r="CS24" s="136">
        <f t="shared" si="46"/>
        <v>0</v>
      </c>
      <c r="CT24" s="63"/>
      <c r="CU24" s="63"/>
      <c r="CV24" s="63">
        <f t="shared" si="61"/>
        <v>0</v>
      </c>
      <c r="CW24" s="30">
        <f t="shared" si="62"/>
        <v>0</v>
      </c>
      <c r="CX24" s="120"/>
      <c r="CY24" s="211"/>
      <c r="CZ24" s="129"/>
      <c r="DA24" s="129"/>
      <c r="DB24" s="129"/>
      <c r="DC24" s="129"/>
      <c r="DD24" s="129"/>
      <c r="DE24" s="129"/>
      <c r="DF24" s="129"/>
      <c r="DG24" s="129"/>
      <c r="DH24" s="69"/>
      <c r="DI24" s="69"/>
      <c r="DJ24" s="65"/>
      <c r="DK24" s="65"/>
      <c r="DL24" s="179"/>
    </row>
    <row r="25" spans="1:116" s="58" customFormat="1" ht="358.9" hidden="1" customHeight="1">
      <c r="B25" s="134" t="s">
        <v>322</v>
      </c>
      <c r="C25" s="212" t="s">
        <v>317</v>
      </c>
      <c r="D25" s="213" t="s">
        <v>279</v>
      </c>
      <c r="E25" s="213" t="s">
        <v>280</v>
      </c>
      <c r="F25" s="213" t="s">
        <v>281</v>
      </c>
      <c r="G25" s="213" t="s">
        <v>347</v>
      </c>
      <c r="H25" s="214" t="s">
        <v>579</v>
      </c>
      <c r="I25" s="214" t="s">
        <v>637</v>
      </c>
      <c r="J25" s="219"/>
      <c r="K25" s="219"/>
      <c r="L25" s="218"/>
      <c r="M25" s="218"/>
      <c r="N25" s="218"/>
      <c r="O25" s="218"/>
      <c r="P25" s="218"/>
      <c r="Q25" s="218"/>
      <c r="R25" s="218"/>
      <c r="S25" s="218"/>
      <c r="T25" s="218"/>
      <c r="U25" s="218"/>
      <c r="V25" s="218"/>
      <c r="W25" s="218"/>
      <c r="X25" s="215" t="s">
        <v>639</v>
      </c>
      <c r="Y25" s="135"/>
      <c r="Z25" s="135"/>
      <c r="AA25" s="216">
        <v>9.0999999999999998E-2</v>
      </c>
      <c r="AB25" s="132">
        <f t="shared" si="49"/>
        <v>0</v>
      </c>
      <c r="AC25" s="136">
        <f t="shared" si="12"/>
        <v>0</v>
      </c>
      <c r="AD25" s="136"/>
      <c r="AE25" s="136">
        <f t="shared" si="13"/>
        <v>0</v>
      </c>
      <c r="AF25" s="64"/>
      <c r="AG25" s="63"/>
      <c r="AH25" s="132">
        <f t="shared" si="50"/>
        <v>0</v>
      </c>
      <c r="AI25" s="136">
        <f t="shared" si="15"/>
        <v>0</v>
      </c>
      <c r="AJ25" s="136"/>
      <c r="AK25" s="136">
        <f t="shared" si="16"/>
        <v>0</v>
      </c>
      <c r="AL25" s="64"/>
      <c r="AM25" s="63"/>
      <c r="AN25" s="132">
        <f t="shared" si="51"/>
        <v>0</v>
      </c>
      <c r="AO25" s="136">
        <f t="shared" si="18"/>
        <v>0</v>
      </c>
      <c r="AP25" s="136"/>
      <c r="AQ25" s="136">
        <f t="shared" si="19"/>
        <v>0</v>
      </c>
      <c r="AR25" s="64"/>
      <c r="AS25" s="63"/>
      <c r="AT25" s="64">
        <f t="shared" si="52"/>
        <v>0</v>
      </c>
      <c r="AU25" s="136">
        <f t="shared" si="21"/>
        <v>0</v>
      </c>
      <c r="AV25" s="136"/>
      <c r="AW25" s="136">
        <f t="shared" si="22"/>
        <v>0</v>
      </c>
      <c r="AX25" s="64"/>
      <c r="AY25" s="63"/>
      <c r="AZ25" s="62">
        <f t="shared" si="53"/>
        <v>0</v>
      </c>
      <c r="BA25" s="136">
        <f t="shared" si="24"/>
        <v>0</v>
      </c>
      <c r="BB25" s="167"/>
      <c r="BC25" s="136">
        <f t="shared" si="25"/>
        <v>0</v>
      </c>
      <c r="BD25" s="71"/>
      <c r="BE25" s="165"/>
      <c r="BF25" s="62">
        <f t="shared" si="54"/>
        <v>0</v>
      </c>
      <c r="BG25" s="136">
        <f t="shared" si="27"/>
        <v>0</v>
      </c>
      <c r="BH25" s="136"/>
      <c r="BI25" s="136">
        <f t="shared" si="28"/>
        <v>0</v>
      </c>
      <c r="BJ25" s="71"/>
      <c r="BK25" s="63"/>
      <c r="BL25" s="62">
        <f t="shared" si="55"/>
        <v>0</v>
      </c>
      <c r="BM25" s="136">
        <f t="shared" si="30"/>
        <v>0</v>
      </c>
      <c r="BN25" s="136"/>
      <c r="BO25" s="136">
        <f t="shared" si="31"/>
        <v>0</v>
      </c>
      <c r="BP25" s="63"/>
      <c r="BQ25" s="63"/>
      <c r="BR25" s="63">
        <f t="shared" si="56"/>
        <v>0</v>
      </c>
      <c r="BS25" s="136">
        <f t="shared" si="33"/>
        <v>0</v>
      </c>
      <c r="BT25" s="136"/>
      <c r="BU25" s="136">
        <f t="shared" si="34"/>
        <v>0</v>
      </c>
      <c r="BV25" s="165"/>
      <c r="BW25" s="165"/>
      <c r="BX25" s="63">
        <f t="shared" si="57"/>
        <v>0</v>
      </c>
      <c r="BY25" s="136">
        <f t="shared" si="36"/>
        <v>0</v>
      </c>
      <c r="BZ25" s="136"/>
      <c r="CA25" s="136">
        <f t="shared" si="37"/>
        <v>0</v>
      </c>
      <c r="CB25" s="63"/>
      <c r="CC25" s="63"/>
      <c r="CD25" s="63">
        <f t="shared" si="58"/>
        <v>0</v>
      </c>
      <c r="CE25" s="136">
        <f t="shared" si="39"/>
        <v>0</v>
      </c>
      <c r="CF25" s="136"/>
      <c r="CG25" s="136">
        <f t="shared" si="40"/>
        <v>0</v>
      </c>
      <c r="CH25" s="63"/>
      <c r="CI25" s="63"/>
      <c r="CJ25" s="63">
        <f t="shared" si="59"/>
        <v>0</v>
      </c>
      <c r="CK25" s="136">
        <f t="shared" si="42"/>
        <v>0</v>
      </c>
      <c r="CL25" s="136"/>
      <c r="CM25" s="136">
        <f t="shared" si="43"/>
        <v>0</v>
      </c>
      <c r="CN25" s="63"/>
      <c r="CO25" s="63"/>
      <c r="CP25" s="63">
        <f t="shared" si="60"/>
        <v>0</v>
      </c>
      <c r="CQ25" s="136">
        <f t="shared" si="45"/>
        <v>0</v>
      </c>
      <c r="CR25" s="136"/>
      <c r="CS25" s="136">
        <f t="shared" si="46"/>
        <v>0</v>
      </c>
      <c r="CT25" s="63"/>
      <c r="CU25" s="63"/>
      <c r="CV25" s="63">
        <f t="shared" si="61"/>
        <v>0</v>
      </c>
      <c r="CW25" s="30">
        <f t="shared" si="62"/>
        <v>0</v>
      </c>
      <c r="CX25" s="120"/>
      <c r="CY25" s="211"/>
      <c r="CZ25" s="129"/>
      <c r="DA25" s="129"/>
      <c r="DB25" s="129"/>
      <c r="DC25" s="129"/>
      <c r="DD25" s="129"/>
      <c r="DE25" s="129"/>
      <c r="DF25" s="129"/>
      <c r="DG25" s="129"/>
      <c r="DH25" s="69"/>
      <c r="DI25" s="69"/>
      <c r="DJ25" s="65"/>
      <c r="DK25" s="65"/>
      <c r="DL25" s="179"/>
    </row>
    <row r="26" spans="1:116" s="58" customFormat="1" ht="144" hidden="1" customHeight="1">
      <c r="B26" s="134" t="s">
        <v>322</v>
      </c>
      <c r="C26" s="212" t="s">
        <v>317</v>
      </c>
      <c r="D26" s="213" t="s">
        <v>279</v>
      </c>
      <c r="E26" s="213" t="s">
        <v>280</v>
      </c>
      <c r="F26" s="213" t="s">
        <v>281</v>
      </c>
      <c r="G26" s="213" t="s">
        <v>347</v>
      </c>
      <c r="H26" s="214" t="s">
        <v>579</v>
      </c>
      <c r="I26" s="214" t="s">
        <v>637</v>
      </c>
      <c r="J26" s="219"/>
      <c r="K26" s="219"/>
      <c r="L26" s="218"/>
      <c r="M26" s="218"/>
      <c r="N26" s="218"/>
      <c r="O26" s="218"/>
      <c r="P26" s="218"/>
      <c r="Q26" s="218"/>
      <c r="R26" s="218"/>
      <c r="S26" s="218"/>
      <c r="T26" s="218"/>
      <c r="U26" s="218"/>
      <c r="V26" s="218"/>
      <c r="W26" s="218"/>
      <c r="X26" s="215" t="s">
        <v>639</v>
      </c>
      <c r="Y26" s="135"/>
      <c r="Z26" s="135"/>
      <c r="AA26" s="216">
        <v>9.0999999999999998E-2</v>
      </c>
      <c r="AB26" s="132">
        <f t="shared" si="49"/>
        <v>0</v>
      </c>
      <c r="AC26" s="136">
        <f t="shared" si="12"/>
        <v>0</v>
      </c>
      <c r="AD26" s="136"/>
      <c r="AE26" s="136">
        <f t="shared" si="13"/>
        <v>0</v>
      </c>
      <c r="AF26" s="64"/>
      <c r="AG26" s="63"/>
      <c r="AH26" s="132">
        <f t="shared" si="50"/>
        <v>0</v>
      </c>
      <c r="AI26" s="136">
        <f t="shared" si="15"/>
        <v>0</v>
      </c>
      <c r="AJ26" s="136"/>
      <c r="AK26" s="136">
        <f t="shared" si="16"/>
        <v>0</v>
      </c>
      <c r="AL26" s="64"/>
      <c r="AM26" s="63"/>
      <c r="AN26" s="132">
        <f t="shared" si="51"/>
        <v>0</v>
      </c>
      <c r="AO26" s="136">
        <f t="shared" si="18"/>
        <v>0</v>
      </c>
      <c r="AP26" s="136"/>
      <c r="AQ26" s="136">
        <f t="shared" si="19"/>
        <v>0</v>
      </c>
      <c r="AR26" s="64"/>
      <c r="AS26" s="63"/>
      <c r="AT26" s="64">
        <f t="shared" si="52"/>
        <v>0</v>
      </c>
      <c r="AU26" s="136">
        <f t="shared" si="21"/>
        <v>0</v>
      </c>
      <c r="AV26" s="136"/>
      <c r="AW26" s="136">
        <f t="shared" si="22"/>
        <v>0</v>
      </c>
      <c r="AX26" s="64"/>
      <c r="AY26" s="63"/>
      <c r="AZ26" s="62">
        <f t="shared" si="53"/>
        <v>0</v>
      </c>
      <c r="BA26" s="136">
        <f t="shared" si="24"/>
        <v>0</v>
      </c>
      <c r="BB26" s="167"/>
      <c r="BC26" s="136">
        <f t="shared" si="25"/>
        <v>0</v>
      </c>
      <c r="BD26" s="71"/>
      <c r="BE26" s="165"/>
      <c r="BF26" s="62">
        <f t="shared" si="54"/>
        <v>0</v>
      </c>
      <c r="BG26" s="136">
        <f t="shared" si="27"/>
        <v>0</v>
      </c>
      <c r="BH26" s="136"/>
      <c r="BI26" s="136">
        <f t="shared" si="28"/>
        <v>0</v>
      </c>
      <c r="BJ26" s="71"/>
      <c r="BK26" s="63"/>
      <c r="BL26" s="62">
        <f t="shared" si="55"/>
        <v>0</v>
      </c>
      <c r="BM26" s="136">
        <f t="shared" si="30"/>
        <v>0</v>
      </c>
      <c r="BN26" s="136"/>
      <c r="BO26" s="136">
        <f t="shared" si="31"/>
        <v>0</v>
      </c>
      <c r="BP26" s="63"/>
      <c r="BQ26" s="63"/>
      <c r="BR26" s="63">
        <f t="shared" si="56"/>
        <v>0</v>
      </c>
      <c r="BS26" s="136">
        <f t="shared" si="33"/>
        <v>0</v>
      </c>
      <c r="BT26" s="136"/>
      <c r="BU26" s="136">
        <f t="shared" si="34"/>
        <v>0</v>
      </c>
      <c r="BV26" s="165"/>
      <c r="BW26" s="165"/>
      <c r="BX26" s="63">
        <f t="shared" si="57"/>
        <v>0</v>
      </c>
      <c r="BY26" s="136">
        <f t="shared" si="36"/>
        <v>0</v>
      </c>
      <c r="BZ26" s="136"/>
      <c r="CA26" s="136">
        <f t="shared" si="37"/>
        <v>0</v>
      </c>
      <c r="CB26" s="63"/>
      <c r="CC26" s="63"/>
      <c r="CD26" s="63">
        <f t="shared" si="58"/>
        <v>0</v>
      </c>
      <c r="CE26" s="136">
        <f t="shared" si="39"/>
        <v>0</v>
      </c>
      <c r="CF26" s="136"/>
      <c r="CG26" s="136">
        <f t="shared" si="40"/>
        <v>0</v>
      </c>
      <c r="CH26" s="63"/>
      <c r="CI26" s="63"/>
      <c r="CJ26" s="63">
        <f t="shared" si="59"/>
        <v>0</v>
      </c>
      <c r="CK26" s="136">
        <f t="shared" si="42"/>
        <v>0</v>
      </c>
      <c r="CL26" s="136"/>
      <c r="CM26" s="136">
        <f t="shared" si="43"/>
        <v>0</v>
      </c>
      <c r="CN26" s="63"/>
      <c r="CO26" s="63"/>
      <c r="CP26" s="63">
        <f t="shared" si="60"/>
        <v>0</v>
      </c>
      <c r="CQ26" s="136">
        <f t="shared" si="45"/>
        <v>0</v>
      </c>
      <c r="CR26" s="136"/>
      <c r="CS26" s="136">
        <f t="shared" si="46"/>
        <v>0</v>
      </c>
      <c r="CT26" s="63"/>
      <c r="CU26" s="63"/>
      <c r="CV26" s="63">
        <f t="shared" si="61"/>
        <v>0</v>
      </c>
      <c r="CW26" s="30">
        <f t="shared" si="62"/>
        <v>0</v>
      </c>
      <c r="CX26" s="120"/>
      <c r="CY26" s="211"/>
      <c r="CZ26" s="129"/>
      <c r="DA26" s="129"/>
      <c r="DB26" s="129"/>
      <c r="DC26" s="129"/>
      <c r="DD26" s="129"/>
      <c r="DE26" s="129"/>
      <c r="DF26" s="129"/>
      <c r="DG26" s="129"/>
      <c r="DH26" s="69"/>
      <c r="DI26" s="69"/>
      <c r="DJ26" s="65"/>
      <c r="DK26" s="65"/>
      <c r="DL26" s="179"/>
    </row>
    <row r="27" spans="1:116" s="58" customFormat="1" ht="124.15" hidden="1" customHeight="1">
      <c r="B27" s="134" t="s">
        <v>322</v>
      </c>
      <c r="C27" s="212" t="s">
        <v>317</v>
      </c>
      <c r="D27" s="213" t="s">
        <v>279</v>
      </c>
      <c r="E27" s="213" t="s">
        <v>280</v>
      </c>
      <c r="F27" s="213" t="s">
        <v>281</v>
      </c>
      <c r="G27" s="213" t="s">
        <v>347</v>
      </c>
      <c r="H27" s="214" t="s">
        <v>579</v>
      </c>
      <c r="I27" s="214" t="s">
        <v>637</v>
      </c>
      <c r="J27" s="479" t="s">
        <v>657</v>
      </c>
      <c r="K27" s="479"/>
      <c r="L27" s="217"/>
      <c r="M27" s="217"/>
      <c r="N27" s="217">
        <v>1</v>
      </c>
      <c r="O27" s="217"/>
      <c r="P27" s="217"/>
      <c r="Q27" s="217"/>
      <c r="R27" s="217"/>
      <c r="S27" s="217"/>
      <c r="T27" s="217"/>
      <c r="U27" s="217"/>
      <c r="V27" s="217"/>
      <c r="W27" s="217"/>
      <c r="X27" s="215" t="s">
        <v>639</v>
      </c>
      <c r="Y27" s="132" t="s">
        <v>658</v>
      </c>
      <c r="Z27" s="132" t="s">
        <v>659</v>
      </c>
      <c r="AA27" s="216">
        <v>9.0999999999999998E-2</v>
      </c>
      <c r="AB27" s="132">
        <f t="shared" si="49"/>
        <v>0</v>
      </c>
      <c r="AC27" s="136">
        <f t="shared" si="12"/>
        <v>0</v>
      </c>
      <c r="AD27" s="136"/>
      <c r="AE27" s="136">
        <f t="shared" si="13"/>
        <v>0</v>
      </c>
      <c r="AF27" s="64"/>
      <c r="AG27" s="63"/>
      <c r="AH27" s="132">
        <f t="shared" si="50"/>
        <v>0</v>
      </c>
      <c r="AI27" s="136">
        <f t="shared" si="15"/>
        <v>0</v>
      </c>
      <c r="AJ27" s="136"/>
      <c r="AK27" s="136">
        <f t="shared" si="16"/>
        <v>0</v>
      </c>
      <c r="AL27" s="64"/>
      <c r="AM27" s="63"/>
      <c r="AN27" s="132">
        <f t="shared" si="51"/>
        <v>1</v>
      </c>
      <c r="AO27" s="136">
        <f t="shared" si="18"/>
        <v>100</v>
      </c>
      <c r="AP27" s="136"/>
      <c r="AQ27" s="136">
        <f t="shared" si="19"/>
        <v>0</v>
      </c>
      <c r="AR27" s="64"/>
      <c r="AS27" s="63"/>
      <c r="AT27" s="64">
        <f t="shared" si="52"/>
        <v>0</v>
      </c>
      <c r="AU27" s="136">
        <f t="shared" si="21"/>
        <v>0</v>
      </c>
      <c r="AV27" s="136"/>
      <c r="AW27" s="136">
        <f t="shared" si="22"/>
        <v>0</v>
      </c>
      <c r="AX27" s="64"/>
      <c r="AY27" s="63"/>
      <c r="AZ27" s="62">
        <f t="shared" si="53"/>
        <v>0</v>
      </c>
      <c r="BA27" s="136">
        <f t="shared" si="24"/>
        <v>0</v>
      </c>
      <c r="BB27" s="167"/>
      <c r="BC27" s="136">
        <f t="shared" si="25"/>
        <v>0</v>
      </c>
      <c r="BD27" s="71"/>
      <c r="BE27" s="165"/>
      <c r="BF27" s="62">
        <f t="shared" si="54"/>
        <v>0</v>
      </c>
      <c r="BG27" s="136">
        <f t="shared" si="27"/>
        <v>0</v>
      </c>
      <c r="BH27" s="136"/>
      <c r="BI27" s="136">
        <f t="shared" si="28"/>
        <v>0</v>
      </c>
      <c r="BJ27" s="71"/>
      <c r="BK27" s="63"/>
      <c r="BL27" s="62">
        <f t="shared" si="55"/>
        <v>0</v>
      </c>
      <c r="BM27" s="136">
        <f t="shared" si="30"/>
        <v>0</v>
      </c>
      <c r="BN27" s="136"/>
      <c r="BO27" s="136">
        <f t="shared" si="31"/>
        <v>0</v>
      </c>
      <c r="BP27" s="63"/>
      <c r="BQ27" s="63"/>
      <c r="BR27" s="63">
        <f t="shared" si="56"/>
        <v>0</v>
      </c>
      <c r="BS27" s="136">
        <f t="shared" si="33"/>
        <v>0</v>
      </c>
      <c r="BT27" s="136"/>
      <c r="BU27" s="136">
        <f t="shared" si="34"/>
        <v>0</v>
      </c>
      <c r="BV27" s="165"/>
      <c r="BW27" s="165"/>
      <c r="BX27" s="63">
        <f t="shared" si="57"/>
        <v>0</v>
      </c>
      <c r="BY27" s="136">
        <f t="shared" si="36"/>
        <v>0</v>
      </c>
      <c r="BZ27" s="136"/>
      <c r="CA27" s="136">
        <f t="shared" si="37"/>
        <v>0</v>
      </c>
      <c r="CB27" s="63"/>
      <c r="CC27" s="63"/>
      <c r="CD27" s="63">
        <f t="shared" si="58"/>
        <v>0</v>
      </c>
      <c r="CE27" s="136">
        <f t="shared" si="39"/>
        <v>0</v>
      </c>
      <c r="CF27" s="136"/>
      <c r="CG27" s="136">
        <f t="shared" si="40"/>
        <v>0</v>
      </c>
      <c r="CH27" s="63"/>
      <c r="CI27" s="63"/>
      <c r="CJ27" s="63">
        <f t="shared" si="59"/>
        <v>0</v>
      </c>
      <c r="CK27" s="136">
        <f t="shared" si="42"/>
        <v>0</v>
      </c>
      <c r="CL27" s="136"/>
      <c r="CM27" s="136">
        <f t="shared" si="43"/>
        <v>0</v>
      </c>
      <c r="CN27" s="63"/>
      <c r="CO27" s="63"/>
      <c r="CP27" s="63">
        <f t="shared" si="60"/>
        <v>0</v>
      </c>
      <c r="CQ27" s="136">
        <f t="shared" si="45"/>
        <v>0</v>
      </c>
      <c r="CR27" s="136"/>
      <c r="CS27" s="136">
        <f t="shared" si="46"/>
        <v>0</v>
      </c>
      <c r="CT27" s="63"/>
      <c r="CU27" s="63"/>
      <c r="CV27" s="63">
        <f t="shared" si="61"/>
        <v>0</v>
      </c>
      <c r="CW27" s="30">
        <f t="shared" si="62"/>
        <v>0</v>
      </c>
      <c r="CX27" s="120"/>
      <c r="CY27" s="211"/>
      <c r="CZ27" s="129"/>
      <c r="DA27" s="129"/>
      <c r="DB27" s="129"/>
      <c r="DC27" s="129"/>
      <c r="DD27" s="129"/>
      <c r="DE27" s="129"/>
      <c r="DF27" s="129"/>
      <c r="DG27" s="129"/>
      <c r="DH27" s="69"/>
      <c r="DI27" s="69"/>
      <c r="DJ27" s="65"/>
      <c r="DK27" s="65"/>
      <c r="DL27" s="179"/>
    </row>
    <row r="28" spans="1:116" s="58" customFormat="1" ht="129.6" hidden="1" customHeight="1">
      <c r="B28" s="134" t="s">
        <v>322</v>
      </c>
      <c r="C28" s="212" t="s">
        <v>317</v>
      </c>
      <c r="D28" s="213" t="s">
        <v>279</v>
      </c>
      <c r="E28" s="213" t="s">
        <v>280</v>
      </c>
      <c r="F28" s="213" t="s">
        <v>281</v>
      </c>
      <c r="G28" s="213" t="s">
        <v>347</v>
      </c>
      <c r="H28" s="214" t="s">
        <v>579</v>
      </c>
      <c r="I28" s="214" t="s">
        <v>637</v>
      </c>
      <c r="J28" s="481" t="s">
        <v>660</v>
      </c>
      <c r="K28" s="481"/>
      <c r="L28" s="217"/>
      <c r="M28" s="217"/>
      <c r="N28" s="217"/>
      <c r="O28" s="217"/>
      <c r="P28" s="217"/>
      <c r="Q28" s="217"/>
      <c r="R28" s="217"/>
      <c r="S28" s="217"/>
      <c r="T28" s="217"/>
      <c r="U28" s="217"/>
      <c r="V28" s="217"/>
      <c r="W28" s="217">
        <v>1</v>
      </c>
      <c r="X28" s="215" t="s">
        <v>639</v>
      </c>
      <c r="Y28" s="132" t="s">
        <v>661</v>
      </c>
      <c r="Z28" s="132" t="s">
        <v>662</v>
      </c>
      <c r="AA28" s="216">
        <v>9.0999999999999998E-2</v>
      </c>
      <c r="AB28" s="132">
        <f t="shared" si="49"/>
        <v>0</v>
      </c>
      <c r="AC28" s="136">
        <f t="shared" si="12"/>
        <v>0</v>
      </c>
      <c r="AD28" s="136"/>
      <c r="AE28" s="136">
        <f t="shared" si="13"/>
        <v>0</v>
      </c>
      <c r="AF28" s="64"/>
      <c r="AG28" s="63"/>
      <c r="AH28" s="132">
        <f t="shared" si="50"/>
        <v>0</v>
      </c>
      <c r="AI28" s="136">
        <f t="shared" si="15"/>
        <v>0</v>
      </c>
      <c r="AJ28" s="136"/>
      <c r="AK28" s="136">
        <f t="shared" si="16"/>
        <v>0</v>
      </c>
      <c r="AL28" s="64"/>
      <c r="AM28" s="63"/>
      <c r="AN28" s="132">
        <f t="shared" si="51"/>
        <v>0</v>
      </c>
      <c r="AO28" s="136">
        <f t="shared" si="18"/>
        <v>0</v>
      </c>
      <c r="AP28" s="136"/>
      <c r="AQ28" s="136">
        <f t="shared" si="19"/>
        <v>0</v>
      </c>
      <c r="AR28" s="64"/>
      <c r="AS28" s="63"/>
      <c r="AT28" s="64">
        <f t="shared" si="52"/>
        <v>0</v>
      </c>
      <c r="AU28" s="136">
        <f t="shared" si="21"/>
        <v>0</v>
      </c>
      <c r="AV28" s="136"/>
      <c r="AW28" s="136">
        <f t="shared" si="22"/>
        <v>0</v>
      </c>
      <c r="AX28" s="64"/>
      <c r="AY28" s="63"/>
      <c r="AZ28" s="62">
        <f t="shared" si="53"/>
        <v>0</v>
      </c>
      <c r="BA28" s="136">
        <f t="shared" si="24"/>
        <v>0</v>
      </c>
      <c r="BB28" s="167"/>
      <c r="BC28" s="136">
        <f t="shared" si="25"/>
        <v>0</v>
      </c>
      <c r="BD28" s="71"/>
      <c r="BE28" s="165"/>
      <c r="BF28" s="62">
        <f t="shared" si="54"/>
        <v>0</v>
      </c>
      <c r="BG28" s="136">
        <f t="shared" si="27"/>
        <v>0</v>
      </c>
      <c r="BH28" s="136"/>
      <c r="BI28" s="136">
        <f t="shared" si="28"/>
        <v>0</v>
      </c>
      <c r="BJ28" s="71"/>
      <c r="BK28" s="63"/>
      <c r="BL28" s="62">
        <f t="shared" si="55"/>
        <v>0</v>
      </c>
      <c r="BM28" s="136">
        <f t="shared" si="30"/>
        <v>0</v>
      </c>
      <c r="BN28" s="136"/>
      <c r="BO28" s="136">
        <f t="shared" si="31"/>
        <v>0</v>
      </c>
      <c r="BP28" s="63"/>
      <c r="BQ28" s="63"/>
      <c r="BR28" s="63">
        <f t="shared" si="56"/>
        <v>0</v>
      </c>
      <c r="BS28" s="136">
        <f t="shared" si="33"/>
        <v>0</v>
      </c>
      <c r="BT28" s="136"/>
      <c r="BU28" s="136">
        <f t="shared" si="34"/>
        <v>0</v>
      </c>
      <c r="BV28" s="165"/>
      <c r="BW28" s="165"/>
      <c r="BX28" s="63">
        <f t="shared" si="57"/>
        <v>0</v>
      </c>
      <c r="BY28" s="136">
        <f t="shared" si="36"/>
        <v>0</v>
      </c>
      <c r="BZ28" s="136"/>
      <c r="CA28" s="136">
        <f t="shared" si="37"/>
        <v>0</v>
      </c>
      <c r="CB28" s="63"/>
      <c r="CC28" s="63"/>
      <c r="CD28" s="63">
        <f t="shared" si="58"/>
        <v>0</v>
      </c>
      <c r="CE28" s="136">
        <f t="shared" si="39"/>
        <v>0</v>
      </c>
      <c r="CF28" s="136"/>
      <c r="CG28" s="136">
        <f t="shared" si="40"/>
        <v>0</v>
      </c>
      <c r="CH28" s="63"/>
      <c r="CI28" s="63"/>
      <c r="CJ28" s="63">
        <f t="shared" si="59"/>
        <v>0</v>
      </c>
      <c r="CK28" s="136">
        <f t="shared" si="42"/>
        <v>0</v>
      </c>
      <c r="CL28" s="136"/>
      <c r="CM28" s="136">
        <f t="shared" si="43"/>
        <v>0</v>
      </c>
      <c r="CN28" s="63"/>
      <c r="CO28" s="63"/>
      <c r="CP28" s="63">
        <f t="shared" si="60"/>
        <v>1</v>
      </c>
      <c r="CQ28" s="136">
        <f t="shared" si="45"/>
        <v>100</v>
      </c>
      <c r="CR28" s="136"/>
      <c r="CS28" s="136">
        <f t="shared" si="46"/>
        <v>0</v>
      </c>
      <c r="CT28" s="63"/>
      <c r="CU28" s="63"/>
      <c r="CV28" s="63">
        <f t="shared" si="61"/>
        <v>0</v>
      </c>
      <c r="CW28" s="30">
        <f t="shared" si="62"/>
        <v>0</v>
      </c>
      <c r="CX28" s="120"/>
      <c r="CY28" s="211"/>
      <c r="CZ28" s="129"/>
      <c r="DA28" s="129"/>
      <c r="DB28" s="129"/>
      <c r="DC28" s="129"/>
      <c r="DD28" s="129"/>
      <c r="DE28" s="129"/>
      <c r="DF28" s="129"/>
      <c r="DG28" s="129"/>
      <c r="DH28" s="69"/>
      <c r="DI28" s="69"/>
      <c r="DJ28" s="65"/>
      <c r="DK28" s="65"/>
      <c r="DL28" s="179"/>
    </row>
    <row r="29" spans="1:116" s="58" customFormat="1" ht="172.9" hidden="1" customHeight="1">
      <c r="B29" s="134" t="s">
        <v>322</v>
      </c>
      <c r="C29" s="212" t="s">
        <v>317</v>
      </c>
      <c r="D29" s="213" t="s">
        <v>279</v>
      </c>
      <c r="E29" s="213" t="s">
        <v>280</v>
      </c>
      <c r="F29" s="213" t="s">
        <v>281</v>
      </c>
      <c r="G29" s="213" t="s">
        <v>347</v>
      </c>
      <c r="H29" s="214" t="s">
        <v>579</v>
      </c>
      <c r="I29" s="214" t="s">
        <v>637</v>
      </c>
      <c r="J29" s="482" t="s">
        <v>663</v>
      </c>
      <c r="K29" s="482"/>
      <c r="L29" s="217">
        <v>1</v>
      </c>
      <c r="M29" s="217"/>
      <c r="N29" s="217"/>
      <c r="O29" s="217"/>
      <c r="P29" s="217"/>
      <c r="Q29" s="217"/>
      <c r="R29" s="217"/>
      <c r="S29" s="217"/>
      <c r="T29" s="217"/>
      <c r="U29" s="217"/>
      <c r="V29" s="217"/>
      <c r="W29" s="217"/>
      <c r="X29" s="215" t="s">
        <v>639</v>
      </c>
      <c r="Y29" s="132" t="s">
        <v>664</v>
      </c>
      <c r="Z29" s="132" t="s">
        <v>665</v>
      </c>
      <c r="AA29" s="216">
        <v>9.0999999999999998E-2</v>
      </c>
      <c r="AB29" s="132">
        <f t="shared" si="49"/>
        <v>1</v>
      </c>
      <c r="AC29" s="136">
        <f t="shared" si="12"/>
        <v>100</v>
      </c>
      <c r="AD29" s="136"/>
      <c r="AE29" s="136">
        <f t="shared" si="13"/>
        <v>0</v>
      </c>
      <c r="AF29" s="64"/>
      <c r="AG29" s="63"/>
      <c r="AH29" s="132">
        <f t="shared" si="50"/>
        <v>0</v>
      </c>
      <c r="AI29" s="136">
        <f t="shared" si="15"/>
        <v>0</v>
      </c>
      <c r="AJ29" s="136"/>
      <c r="AK29" s="136">
        <f t="shared" si="16"/>
        <v>0</v>
      </c>
      <c r="AL29" s="64"/>
      <c r="AM29" s="63"/>
      <c r="AN29" s="132">
        <f t="shared" si="51"/>
        <v>0</v>
      </c>
      <c r="AO29" s="136">
        <f t="shared" si="18"/>
        <v>0</v>
      </c>
      <c r="AP29" s="136"/>
      <c r="AQ29" s="136">
        <f t="shared" si="19"/>
        <v>0</v>
      </c>
      <c r="AR29" s="64"/>
      <c r="AS29" s="63"/>
      <c r="AT29" s="64">
        <f t="shared" si="52"/>
        <v>0</v>
      </c>
      <c r="AU29" s="136">
        <f t="shared" si="21"/>
        <v>0</v>
      </c>
      <c r="AV29" s="136"/>
      <c r="AW29" s="136">
        <f t="shared" si="22"/>
        <v>0</v>
      </c>
      <c r="AX29" s="64"/>
      <c r="AY29" s="63"/>
      <c r="AZ29" s="62">
        <f t="shared" si="53"/>
        <v>0</v>
      </c>
      <c r="BA29" s="136">
        <f t="shared" si="24"/>
        <v>0</v>
      </c>
      <c r="BB29" s="167"/>
      <c r="BC29" s="136">
        <f t="shared" si="25"/>
        <v>0</v>
      </c>
      <c r="BD29" s="71"/>
      <c r="BE29" s="165"/>
      <c r="BF29" s="62">
        <f t="shared" si="54"/>
        <v>0</v>
      </c>
      <c r="BG29" s="136">
        <f t="shared" si="27"/>
        <v>0</v>
      </c>
      <c r="BH29" s="136"/>
      <c r="BI29" s="136">
        <f t="shared" si="28"/>
        <v>0</v>
      </c>
      <c r="BJ29" s="71"/>
      <c r="BK29" s="63"/>
      <c r="BL29" s="62">
        <f t="shared" si="55"/>
        <v>0</v>
      </c>
      <c r="BM29" s="136">
        <f t="shared" si="30"/>
        <v>0</v>
      </c>
      <c r="BN29" s="136"/>
      <c r="BO29" s="136">
        <f t="shared" si="31"/>
        <v>0</v>
      </c>
      <c r="BP29" s="63"/>
      <c r="BQ29" s="63"/>
      <c r="BR29" s="63">
        <f t="shared" si="56"/>
        <v>0</v>
      </c>
      <c r="BS29" s="136">
        <f t="shared" si="33"/>
        <v>0</v>
      </c>
      <c r="BT29" s="136"/>
      <c r="BU29" s="136">
        <f t="shared" si="34"/>
        <v>0</v>
      </c>
      <c r="BV29" s="165"/>
      <c r="BW29" s="165"/>
      <c r="BX29" s="63">
        <f t="shared" si="57"/>
        <v>0</v>
      </c>
      <c r="BY29" s="136">
        <f t="shared" si="36"/>
        <v>0</v>
      </c>
      <c r="BZ29" s="136"/>
      <c r="CA29" s="136">
        <f t="shared" si="37"/>
        <v>0</v>
      </c>
      <c r="CB29" s="63"/>
      <c r="CC29" s="63"/>
      <c r="CD29" s="63">
        <f t="shared" si="58"/>
        <v>0</v>
      </c>
      <c r="CE29" s="136">
        <f t="shared" si="39"/>
        <v>0</v>
      </c>
      <c r="CF29" s="136"/>
      <c r="CG29" s="136">
        <f t="shared" si="40"/>
        <v>0</v>
      </c>
      <c r="CH29" s="63"/>
      <c r="CI29" s="63"/>
      <c r="CJ29" s="63">
        <f t="shared" si="59"/>
        <v>0</v>
      </c>
      <c r="CK29" s="136">
        <f t="shared" si="42"/>
        <v>0</v>
      </c>
      <c r="CL29" s="136"/>
      <c r="CM29" s="136">
        <f t="shared" si="43"/>
        <v>0</v>
      </c>
      <c r="CN29" s="63"/>
      <c r="CO29" s="63"/>
      <c r="CP29" s="63">
        <f t="shared" si="60"/>
        <v>0</v>
      </c>
      <c r="CQ29" s="136">
        <f t="shared" si="45"/>
        <v>0</v>
      </c>
      <c r="CR29" s="136"/>
      <c r="CS29" s="136">
        <f t="shared" si="46"/>
        <v>0</v>
      </c>
      <c r="CT29" s="63"/>
      <c r="CU29" s="63"/>
      <c r="CV29" s="63">
        <f t="shared" si="61"/>
        <v>0</v>
      </c>
      <c r="CW29" s="30">
        <f t="shared" si="62"/>
        <v>0</v>
      </c>
      <c r="CX29" s="120"/>
      <c r="CY29" s="211"/>
      <c r="CZ29" s="129"/>
      <c r="DA29" s="129"/>
      <c r="DB29" s="129"/>
      <c r="DC29" s="129"/>
      <c r="DD29" s="129"/>
      <c r="DE29" s="129"/>
      <c r="DF29" s="129"/>
      <c r="DG29" s="129"/>
      <c r="DH29" s="69"/>
      <c r="DI29" s="69"/>
      <c r="DJ29" s="65"/>
      <c r="DK29" s="65"/>
      <c r="DL29" s="179"/>
    </row>
    <row r="30" spans="1:116" s="58" customFormat="1" ht="172.9" hidden="1" customHeight="1">
      <c r="B30" s="134" t="s">
        <v>322</v>
      </c>
      <c r="C30" s="212" t="s">
        <v>317</v>
      </c>
      <c r="D30" s="213" t="s">
        <v>279</v>
      </c>
      <c r="E30" s="213" t="s">
        <v>280</v>
      </c>
      <c r="F30" s="213" t="s">
        <v>281</v>
      </c>
      <c r="G30" s="213" t="s">
        <v>347</v>
      </c>
      <c r="H30" s="214" t="s">
        <v>579</v>
      </c>
      <c r="I30" s="214" t="s">
        <v>637</v>
      </c>
      <c r="J30" s="482" t="s">
        <v>666</v>
      </c>
      <c r="K30" s="482"/>
      <c r="L30" s="217">
        <v>1</v>
      </c>
      <c r="M30" s="217"/>
      <c r="N30" s="217"/>
      <c r="O30" s="217"/>
      <c r="P30" s="217"/>
      <c r="Q30" s="217"/>
      <c r="R30" s="217">
        <v>1</v>
      </c>
      <c r="S30" s="217"/>
      <c r="T30" s="217"/>
      <c r="U30" s="217"/>
      <c r="V30" s="217"/>
      <c r="W30" s="217"/>
      <c r="X30" s="215" t="s">
        <v>639</v>
      </c>
      <c r="Y30" s="132" t="s">
        <v>667</v>
      </c>
      <c r="Z30" s="132" t="s">
        <v>668</v>
      </c>
      <c r="AA30" s="216">
        <v>9.0999999999999998E-2</v>
      </c>
      <c r="AB30" s="132">
        <f t="shared" si="49"/>
        <v>1</v>
      </c>
      <c r="AC30" s="136">
        <f t="shared" si="12"/>
        <v>50</v>
      </c>
      <c r="AD30" s="136"/>
      <c r="AE30" s="136">
        <f t="shared" si="13"/>
        <v>0</v>
      </c>
      <c r="AF30" s="64"/>
      <c r="AG30" s="63"/>
      <c r="AH30" s="132">
        <f t="shared" si="50"/>
        <v>0</v>
      </c>
      <c r="AI30" s="136">
        <f t="shared" si="15"/>
        <v>0</v>
      </c>
      <c r="AJ30" s="136"/>
      <c r="AK30" s="136">
        <f t="shared" si="16"/>
        <v>0</v>
      </c>
      <c r="AL30" s="64"/>
      <c r="AM30" s="63"/>
      <c r="AN30" s="132">
        <f t="shared" si="51"/>
        <v>0</v>
      </c>
      <c r="AO30" s="136">
        <f t="shared" si="18"/>
        <v>0</v>
      </c>
      <c r="AP30" s="136"/>
      <c r="AQ30" s="136">
        <f t="shared" si="19"/>
        <v>0</v>
      </c>
      <c r="AR30" s="64"/>
      <c r="AS30" s="63"/>
      <c r="AT30" s="64">
        <f t="shared" si="52"/>
        <v>0</v>
      </c>
      <c r="AU30" s="136">
        <f t="shared" si="21"/>
        <v>0</v>
      </c>
      <c r="AV30" s="136"/>
      <c r="AW30" s="136">
        <f t="shared" si="22"/>
        <v>0</v>
      </c>
      <c r="AX30" s="64"/>
      <c r="AY30" s="63"/>
      <c r="AZ30" s="62">
        <f t="shared" si="53"/>
        <v>0</v>
      </c>
      <c r="BA30" s="136">
        <f t="shared" si="24"/>
        <v>0</v>
      </c>
      <c r="BB30" s="167"/>
      <c r="BC30" s="136">
        <f t="shared" si="25"/>
        <v>0</v>
      </c>
      <c r="BD30" s="71"/>
      <c r="BE30" s="165"/>
      <c r="BF30" s="62">
        <f t="shared" si="54"/>
        <v>0</v>
      </c>
      <c r="BG30" s="136">
        <f t="shared" si="27"/>
        <v>0</v>
      </c>
      <c r="BH30" s="136"/>
      <c r="BI30" s="136">
        <f t="shared" si="28"/>
        <v>0</v>
      </c>
      <c r="BJ30" s="71"/>
      <c r="BK30" s="63"/>
      <c r="BL30" s="62">
        <f t="shared" si="55"/>
        <v>1</v>
      </c>
      <c r="BM30" s="136">
        <f t="shared" si="30"/>
        <v>50</v>
      </c>
      <c r="BN30" s="136"/>
      <c r="BO30" s="136">
        <f t="shared" si="31"/>
        <v>0</v>
      </c>
      <c r="BP30" s="63"/>
      <c r="BQ30" s="63"/>
      <c r="BR30" s="63">
        <f t="shared" si="56"/>
        <v>0</v>
      </c>
      <c r="BS30" s="136">
        <f t="shared" si="33"/>
        <v>0</v>
      </c>
      <c r="BT30" s="136"/>
      <c r="BU30" s="136">
        <f t="shared" si="34"/>
        <v>0</v>
      </c>
      <c r="BV30" s="165"/>
      <c r="BW30" s="165"/>
      <c r="BX30" s="63">
        <f t="shared" si="57"/>
        <v>0</v>
      </c>
      <c r="BY30" s="136">
        <f t="shared" si="36"/>
        <v>0</v>
      </c>
      <c r="BZ30" s="136"/>
      <c r="CA30" s="136">
        <f t="shared" si="37"/>
        <v>0</v>
      </c>
      <c r="CB30" s="63"/>
      <c r="CC30" s="63"/>
      <c r="CD30" s="63">
        <f t="shared" si="58"/>
        <v>0</v>
      </c>
      <c r="CE30" s="136">
        <f t="shared" si="39"/>
        <v>0</v>
      </c>
      <c r="CF30" s="136"/>
      <c r="CG30" s="136">
        <f t="shared" si="40"/>
        <v>0</v>
      </c>
      <c r="CH30" s="63"/>
      <c r="CI30" s="63"/>
      <c r="CJ30" s="63">
        <f t="shared" si="59"/>
        <v>0</v>
      </c>
      <c r="CK30" s="136">
        <f t="shared" si="42"/>
        <v>0</v>
      </c>
      <c r="CL30" s="136"/>
      <c r="CM30" s="136">
        <f t="shared" si="43"/>
        <v>0</v>
      </c>
      <c r="CN30" s="63"/>
      <c r="CO30" s="63"/>
      <c r="CP30" s="63">
        <f t="shared" si="60"/>
        <v>0</v>
      </c>
      <c r="CQ30" s="136">
        <f t="shared" si="45"/>
        <v>0</v>
      </c>
      <c r="CR30" s="136"/>
      <c r="CS30" s="136">
        <f t="shared" si="46"/>
        <v>0</v>
      </c>
      <c r="CT30" s="63"/>
      <c r="CU30" s="63"/>
      <c r="CV30" s="63">
        <f t="shared" si="61"/>
        <v>0</v>
      </c>
      <c r="CW30" s="30">
        <f t="shared" si="62"/>
        <v>0</v>
      </c>
      <c r="CX30" s="120"/>
      <c r="CY30" s="211"/>
      <c r="CZ30" s="129"/>
      <c r="DA30" s="129"/>
      <c r="DB30" s="129"/>
      <c r="DC30" s="129"/>
      <c r="DD30" s="129"/>
      <c r="DE30" s="129"/>
      <c r="DF30" s="129"/>
      <c r="DG30" s="129"/>
      <c r="DH30" s="69"/>
      <c r="DI30" s="69"/>
      <c r="DJ30" s="65"/>
      <c r="DK30" s="65"/>
      <c r="DL30" s="179"/>
    </row>
    <row r="31" spans="1:116" s="58" customFormat="1" ht="86.45" hidden="1" customHeight="1">
      <c r="B31" s="134" t="s">
        <v>322</v>
      </c>
      <c r="C31" s="212" t="s">
        <v>317</v>
      </c>
      <c r="D31" s="213" t="s">
        <v>279</v>
      </c>
      <c r="E31" s="213" t="s">
        <v>280</v>
      </c>
      <c r="F31" s="213" t="s">
        <v>281</v>
      </c>
      <c r="G31" s="213" t="s">
        <v>347</v>
      </c>
      <c r="H31" s="214" t="s">
        <v>579</v>
      </c>
      <c r="I31" s="214" t="s">
        <v>637</v>
      </c>
      <c r="J31" s="482" t="s">
        <v>669</v>
      </c>
      <c r="K31" s="482"/>
      <c r="L31" s="217"/>
      <c r="M31" s="217">
        <v>1</v>
      </c>
      <c r="N31" s="217"/>
      <c r="O31" s="217"/>
      <c r="P31" s="217"/>
      <c r="Q31" s="217"/>
      <c r="R31" s="217"/>
      <c r="S31" s="217">
        <v>1</v>
      </c>
      <c r="T31" s="217"/>
      <c r="U31" s="217"/>
      <c r="V31" s="217"/>
      <c r="W31" s="217"/>
      <c r="X31" s="215" t="s">
        <v>639</v>
      </c>
      <c r="Y31" s="220" t="s">
        <v>670</v>
      </c>
      <c r="Z31" s="221" t="s">
        <v>671</v>
      </c>
      <c r="AA31" s="216">
        <v>9.0999999999999998E-2</v>
      </c>
      <c r="AB31" s="132">
        <f t="shared" si="49"/>
        <v>0</v>
      </c>
      <c r="AC31" s="136">
        <f t="shared" si="12"/>
        <v>0</v>
      </c>
      <c r="AD31" s="136"/>
      <c r="AE31" s="136">
        <f t="shared" si="13"/>
        <v>0</v>
      </c>
      <c r="AF31" s="64"/>
      <c r="AG31" s="63"/>
      <c r="AH31" s="132">
        <f t="shared" si="50"/>
        <v>1</v>
      </c>
      <c r="AI31" s="136">
        <f t="shared" si="15"/>
        <v>50</v>
      </c>
      <c r="AJ31" s="136"/>
      <c r="AK31" s="136">
        <f t="shared" si="16"/>
        <v>0</v>
      </c>
      <c r="AL31" s="64"/>
      <c r="AM31" s="63"/>
      <c r="AN31" s="132">
        <f t="shared" si="51"/>
        <v>0</v>
      </c>
      <c r="AO31" s="136">
        <f t="shared" si="18"/>
        <v>0</v>
      </c>
      <c r="AP31" s="136"/>
      <c r="AQ31" s="136">
        <f t="shared" si="19"/>
        <v>0</v>
      </c>
      <c r="AR31" s="64"/>
      <c r="AS31" s="63"/>
      <c r="AT31" s="64">
        <f t="shared" si="52"/>
        <v>0</v>
      </c>
      <c r="AU31" s="136">
        <f t="shared" si="21"/>
        <v>0</v>
      </c>
      <c r="AV31" s="136"/>
      <c r="AW31" s="136">
        <f t="shared" si="22"/>
        <v>0</v>
      </c>
      <c r="AX31" s="64"/>
      <c r="AY31" s="63"/>
      <c r="AZ31" s="62">
        <f t="shared" si="53"/>
        <v>0</v>
      </c>
      <c r="BA31" s="136">
        <f t="shared" si="24"/>
        <v>0</v>
      </c>
      <c r="BB31" s="167"/>
      <c r="BC31" s="136">
        <f t="shared" si="25"/>
        <v>0</v>
      </c>
      <c r="BD31" s="71"/>
      <c r="BE31" s="165"/>
      <c r="BF31" s="62">
        <f t="shared" si="54"/>
        <v>0</v>
      </c>
      <c r="BG31" s="136">
        <f t="shared" si="27"/>
        <v>0</v>
      </c>
      <c r="BH31" s="136"/>
      <c r="BI31" s="136">
        <f t="shared" si="28"/>
        <v>0</v>
      </c>
      <c r="BJ31" s="71"/>
      <c r="BK31" s="63"/>
      <c r="BL31" s="62">
        <f t="shared" si="55"/>
        <v>0</v>
      </c>
      <c r="BM31" s="136">
        <f t="shared" si="30"/>
        <v>0</v>
      </c>
      <c r="BN31" s="136"/>
      <c r="BO31" s="136">
        <f t="shared" si="31"/>
        <v>0</v>
      </c>
      <c r="BP31" s="63"/>
      <c r="BQ31" s="63"/>
      <c r="BR31" s="63">
        <f t="shared" si="56"/>
        <v>1</v>
      </c>
      <c r="BS31" s="136">
        <f t="shared" si="33"/>
        <v>50</v>
      </c>
      <c r="BT31" s="136"/>
      <c r="BU31" s="136">
        <f t="shared" si="34"/>
        <v>0</v>
      </c>
      <c r="BV31" s="165"/>
      <c r="BW31" s="165"/>
      <c r="BX31" s="63">
        <f t="shared" si="57"/>
        <v>0</v>
      </c>
      <c r="BY31" s="136">
        <f t="shared" si="36"/>
        <v>0</v>
      </c>
      <c r="BZ31" s="136"/>
      <c r="CA31" s="136">
        <f t="shared" si="37"/>
        <v>0</v>
      </c>
      <c r="CB31" s="63"/>
      <c r="CC31" s="63"/>
      <c r="CD31" s="63">
        <f t="shared" si="58"/>
        <v>0</v>
      </c>
      <c r="CE31" s="136">
        <f t="shared" si="39"/>
        <v>0</v>
      </c>
      <c r="CF31" s="136"/>
      <c r="CG31" s="136">
        <f t="shared" si="40"/>
        <v>0</v>
      </c>
      <c r="CH31" s="63"/>
      <c r="CI31" s="63"/>
      <c r="CJ31" s="63">
        <f t="shared" si="59"/>
        <v>0</v>
      </c>
      <c r="CK31" s="136">
        <f t="shared" si="42"/>
        <v>0</v>
      </c>
      <c r="CL31" s="136"/>
      <c r="CM31" s="136">
        <f t="shared" si="43"/>
        <v>0</v>
      </c>
      <c r="CN31" s="63"/>
      <c r="CO31" s="63"/>
      <c r="CP31" s="63">
        <f t="shared" si="60"/>
        <v>0</v>
      </c>
      <c r="CQ31" s="136">
        <f t="shared" si="45"/>
        <v>0</v>
      </c>
      <c r="CR31" s="136"/>
      <c r="CS31" s="136">
        <f t="shared" si="46"/>
        <v>0</v>
      </c>
      <c r="CT31" s="63"/>
      <c r="CU31" s="63"/>
      <c r="CV31" s="63">
        <f t="shared" si="61"/>
        <v>0</v>
      </c>
      <c r="CW31" s="30">
        <f t="shared" si="62"/>
        <v>0</v>
      </c>
      <c r="CX31" s="120"/>
      <c r="CY31" s="211"/>
      <c r="CZ31" s="129"/>
      <c r="DA31" s="129"/>
      <c r="DB31" s="129"/>
      <c r="DC31" s="129"/>
      <c r="DD31" s="129"/>
      <c r="DE31" s="129"/>
      <c r="DF31" s="129"/>
      <c r="DG31" s="129"/>
      <c r="DH31" s="69"/>
      <c r="DI31" s="69"/>
      <c r="DJ31" s="65"/>
      <c r="DK31" s="65"/>
      <c r="DL31" s="179"/>
    </row>
    <row r="32" spans="1:116" s="58" customFormat="1" ht="230.45" hidden="1" customHeight="1">
      <c r="B32" s="35"/>
      <c r="C32" s="35"/>
      <c r="D32" s="35"/>
      <c r="E32" s="84" t="s">
        <v>280</v>
      </c>
      <c r="F32" s="35"/>
      <c r="G32" s="87" t="s">
        <v>345</v>
      </c>
      <c r="AA32" s="216">
        <v>9.0999999999999998E-2</v>
      </c>
      <c r="AB32" s="132">
        <f t="shared" si="49"/>
        <v>0</v>
      </c>
      <c r="AC32" s="136">
        <f t="shared" si="12"/>
        <v>0</v>
      </c>
      <c r="AD32" s="136"/>
      <c r="AE32" s="136">
        <f t="shared" si="13"/>
        <v>0</v>
      </c>
      <c r="AF32" s="64"/>
      <c r="AG32" s="63"/>
      <c r="AH32" s="132">
        <f t="shared" si="50"/>
        <v>0</v>
      </c>
      <c r="AI32" s="136">
        <f t="shared" si="15"/>
        <v>0</v>
      </c>
      <c r="AJ32" s="136"/>
      <c r="AK32" s="136">
        <f t="shared" si="16"/>
        <v>0</v>
      </c>
      <c r="AL32" s="64"/>
      <c r="AM32" s="63"/>
      <c r="AN32" s="132">
        <f t="shared" si="51"/>
        <v>0</v>
      </c>
      <c r="AO32" s="136">
        <f t="shared" si="18"/>
        <v>0</v>
      </c>
      <c r="AP32" s="136"/>
      <c r="AQ32" s="136">
        <f t="shared" si="19"/>
        <v>0</v>
      </c>
      <c r="AR32" s="64"/>
      <c r="AS32" s="63"/>
      <c r="AT32" s="64">
        <f t="shared" si="52"/>
        <v>0</v>
      </c>
      <c r="AU32" s="136">
        <f t="shared" si="21"/>
        <v>0</v>
      </c>
      <c r="AV32" s="136"/>
      <c r="AW32" s="136">
        <f t="shared" si="22"/>
        <v>0</v>
      </c>
      <c r="AX32" s="64"/>
      <c r="AY32" s="63"/>
      <c r="AZ32" s="62">
        <f t="shared" si="53"/>
        <v>0</v>
      </c>
      <c r="BA32" s="136">
        <f t="shared" si="24"/>
        <v>0</v>
      </c>
      <c r="BB32" s="167"/>
      <c r="BC32" s="136">
        <f t="shared" si="25"/>
        <v>0</v>
      </c>
      <c r="BD32" s="71"/>
      <c r="BE32" s="165"/>
      <c r="BF32" s="62">
        <f t="shared" si="54"/>
        <v>0</v>
      </c>
      <c r="BG32" s="136">
        <f t="shared" si="27"/>
        <v>0</v>
      </c>
      <c r="BH32" s="136"/>
      <c r="BI32" s="136">
        <f t="shared" si="28"/>
        <v>0</v>
      </c>
      <c r="BJ32" s="71"/>
      <c r="BK32" s="63"/>
      <c r="BL32" s="62">
        <f t="shared" si="55"/>
        <v>0</v>
      </c>
      <c r="BM32" s="136">
        <f t="shared" si="30"/>
        <v>0</v>
      </c>
      <c r="BN32" s="136"/>
      <c r="BO32" s="136">
        <f t="shared" si="31"/>
        <v>0</v>
      </c>
      <c r="BP32" s="63"/>
      <c r="BQ32" s="63"/>
      <c r="BR32" s="63">
        <f t="shared" si="56"/>
        <v>0</v>
      </c>
      <c r="BS32" s="136">
        <f t="shared" si="33"/>
        <v>0</v>
      </c>
      <c r="BT32" s="136"/>
      <c r="BU32" s="136">
        <f t="shared" si="34"/>
        <v>0</v>
      </c>
      <c r="BV32" s="165"/>
      <c r="BW32" s="165"/>
      <c r="BX32" s="63">
        <f t="shared" si="57"/>
        <v>0</v>
      </c>
      <c r="BY32" s="136">
        <f t="shared" si="36"/>
        <v>0</v>
      </c>
      <c r="BZ32" s="136"/>
      <c r="CA32" s="136">
        <f t="shared" si="37"/>
        <v>0</v>
      </c>
      <c r="CB32" s="63"/>
      <c r="CC32" s="63"/>
      <c r="CD32" s="63">
        <f t="shared" si="58"/>
        <v>0</v>
      </c>
      <c r="CE32" s="136">
        <f t="shared" si="39"/>
        <v>0</v>
      </c>
      <c r="CF32" s="136"/>
      <c r="CG32" s="136">
        <f t="shared" si="40"/>
        <v>0</v>
      </c>
      <c r="CH32" s="63"/>
      <c r="CI32" s="63"/>
      <c r="CJ32" s="63">
        <f t="shared" si="59"/>
        <v>0</v>
      </c>
      <c r="CK32" s="136">
        <f t="shared" si="42"/>
        <v>0</v>
      </c>
      <c r="CL32" s="136"/>
      <c r="CM32" s="136">
        <f t="shared" si="43"/>
        <v>0</v>
      </c>
      <c r="CN32" s="63"/>
      <c r="CO32" s="63"/>
      <c r="CP32" s="63">
        <f t="shared" si="60"/>
        <v>0</v>
      </c>
      <c r="CQ32" s="136">
        <f t="shared" si="45"/>
        <v>0</v>
      </c>
      <c r="CR32" s="136"/>
      <c r="CS32" s="136">
        <f t="shared" si="46"/>
        <v>0</v>
      </c>
      <c r="CT32" s="63"/>
      <c r="CU32" s="63"/>
      <c r="CV32" s="63">
        <f t="shared" si="61"/>
        <v>0</v>
      </c>
      <c r="CW32" s="30">
        <f t="shared" si="62"/>
        <v>0</v>
      </c>
      <c r="CX32" s="120"/>
      <c r="CY32" s="211"/>
      <c r="CZ32" s="129"/>
      <c r="DA32" s="129"/>
      <c r="DB32" s="129"/>
      <c r="DC32" s="129"/>
      <c r="DD32" s="129"/>
      <c r="DE32" s="129"/>
      <c r="DF32" s="129"/>
      <c r="DG32" s="129"/>
      <c r="DH32" s="69"/>
      <c r="DI32" s="69"/>
      <c r="DJ32" s="65"/>
      <c r="DK32" s="65"/>
      <c r="DL32" s="179"/>
    </row>
    <row r="33" spans="2:117" s="58" customFormat="1" ht="100.9" hidden="1" customHeight="1">
      <c r="B33" s="35"/>
      <c r="C33" s="35"/>
      <c r="D33" s="35"/>
      <c r="E33" s="80" t="s">
        <v>346</v>
      </c>
      <c r="F33" s="35"/>
      <c r="G33" s="88" t="s">
        <v>347</v>
      </c>
      <c r="AA33" s="216">
        <v>9.0999999999999998E-2</v>
      </c>
      <c r="AB33" s="132">
        <f t="shared" si="49"/>
        <v>0</v>
      </c>
      <c r="AC33" s="136">
        <f t="shared" si="12"/>
        <v>0</v>
      </c>
      <c r="AD33" s="136"/>
      <c r="AE33" s="136">
        <f t="shared" si="13"/>
        <v>0</v>
      </c>
      <c r="AF33" s="64"/>
      <c r="AG33" s="63"/>
      <c r="AH33" s="132">
        <f t="shared" si="50"/>
        <v>0</v>
      </c>
      <c r="AI33" s="136">
        <f t="shared" si="15"/>
        <v>0</v>
      </c>
      <c r="AJ33" s="136"/>
      <c r="AK33" s="136">
        <f t="shared" si="16"/>
        <v>0</v>
      </c>
      <c r="AL33" s="64"/>
      <c r="AM33" s="63"/>
      <c r="AN33" s="132">
        <f t="shared" si="51"/>
        <v>0</v>
      </c>
      <c r="AO33" s="136">
        <f t="shared" si="18"/>
        <v>0</v>
      </c>
      <c r="AP33" s="136"/>
      <c r="AQ33" s="136">
        <f t="shared" si="19"/>
        <v>0</v>
      </c>
      <c r="AR33" s="64"/>
      <c r="AS33" s="63"/>
      <c r="AT33" s="64">
        <f t="shared" si="52"/>
        <v>0</v>
      </c>
      <c r="AU33" s="136">
        <f t="shared" si="21"/>
        <v>0</v>
      </c>
      <c r="AV33" s="136"/>
      <c r="AW33" s="136">
        <f t="shared" si="22"/>
        <v>0</v>
      </c>
      <c r="AX33" s="64"/>
      <c r="AY33" s="63"/>
      <c r="AZ33" s="62">
        <f t="shared" si="53"/>
        <v>0</v>
      </c>
      <c r="BA33" s="136">
        <f t="shared" si="24"/>
        <v>0</v>
      </c>
      <c r="BB33" s="167"/>
      <c r="BC33" s="136">
        <f t="shared" si="25"/>
        <v>0</v>
      </c>
      <c r="BD33" s="71"/>
      <c r="BE33" s="165"/>
      <c r="BF33" s="62">
        <f t="shared" si="54"/>
        <v>0</v>
      </c>
      <c r="BG33" s="136">
        <f t="shared" si="27"/>
        <v>0</v>
      </c>
      <c r="BH33" s="136"/>
      <c r="BI33" s="136">
        <f t="shared" si="28"/>
        <v>0</v>
      </c>
      <c r="BJ33" s="71"/>
      <c r="BK33" s="63"/>
      <c r="BL33" s="62">
        <f t="shared" si="55"/>
        <v>0</v>
      </c>
      <c r="BM33" s="136">
        <f t="shared" si="30"/>
        <v>0</v>
      </c>
      <c r="BN33" s="136"/>
      <c r="BO33" s="136">
        <f t="shared" si="31"/>
        <v>0</v>
      </c>
      <c r="BP33" s="63"/>
      <c r="BQ33" s="63"/>
      <c r="BR33" s="63">
        <f t="shared" si="56"/>
        <v>0</v>
      </c>
      <c r="BS33" s="136">
        <f t="shared" si="33"/>
        <v>0</v>
      </c>
      <c r="BT33" s="136"/>
      <c r="BU33" s="136">
        <f t="shared" si="34"/>
        <v>0</v>
      </c>
      <c r="BV33" s="165"/>
      <c r="BW33" s="165"/>
      <c r="BX33" s="63">
        <f t="shared" si="57"/>
        <v>0</v>
      </c>
      <c r="BY33" s="136">
        <f t="shared" si="36"/>
        <v>0</v>
      </c>
      <c r="BZ33" s="136"/>
      <c r="CA33" s="136">
        <f t="shared" si="37"/>
        <v>0</v>
      </c>
      <c r="CB33" s="63"/>
      <c r="CC33" s="63"/>
      <c r="CD33" s="63">
        <f t="shared" si="58"/>
        <v>0</v>
      </c>
      <c r="CE33" s="136">
        <f t="shared" si="39"/>
        <v>0</v>
      </c>
      <c r="CF33" s="136"/>
      <c r="CG33" s="136">
        <f t="shared" si="40"/>
        <v>0</v>
      </c>
      <c r="CH33" s="63"/>
      <c r="CI33" s="63"/>
      <c r="CJ33" s="63">
        <f t="shared" si="59"/>
        <v>0</v>
      </c>
      <c r="CK33" s="136">
        <f t="shared" si="42"/>
        <v>0</v>
      </c>
      <c r="CL33" s="136"/>
      <c r="CM33" s="136">
        <f t="shared" si="43"/>
        <v>0</v>
      </c>
      <c r="CN33" s="63"/>
      <c r="CO33" s="63"/>
      <c r="CP33" s="63">
        <f t="shared" si="60"/>
        <v>0</v>
      </c>
      <c r="CQ33" s="136">
        <f t="shared" si="45"/>
        <v>0</v>
      </c>
      <c r="CR33" s="136"/>
      <c r="CS33" s="136">
        <f t="shared" si="46"/>
        <v>0</v>
      </c>
      <c r="CT33" s="63"/>
      <c r="CU33" s="63"/>
      <c r="CV33" s="63">
        <f t="shared" si="61"/>
        <v>0</v>
      </c>
      <c r="CW33" s="30">
        <f t="shared" si="62"/>
        <v>0</v>
      </c>
      <c r="CX33" s="120"/>
      <c r="CY33" s="211"/>
      <c r="CZ33" s="129"/>
      <c r="DA33" s="129"/>
      <c r="DB33" s="129"/>
      <c r="DC33" s="129"/>
      <c r="DD33" s="129"/>
      <c r="DE33" s="129"/>
      <c r="DF33" s="129"/>
      <c r="DG33" s="129"/>
      <c r="DH33" s="69"/>
      <c r="DI33" s="69"/>
      <c r="DJ33" s="65"/>
      <c r="DK33" s="65"/>
      <c r="DL33" s="179"/>
    </row>
    <row r="34" spans="2:117" s="58" customFormat="1" ht="86.45" hidden="1" customHeight="1">
      <c r="B34" s="35"/>
      <c r="C34" s="35"/>
      <c r="D34" s="35"/>
      <c r="E34" s="35"/>
      <c r="F34" s="35"/>
      <c r="G34" s="88" t="s">
        <v>282</v>
      </c>
      <c r="AA34" s="216">
        <v>9.0999999999999998E-2</v>
      </c>
      <c r="AB34" s="132">
        <f t="shared" si="49"/>
        <v>0</v>
      </c>
      <c r="AC34" s="136">
        <f t="shared" si="12"/>
        <v>0</v>
      </c>
      <c r="AD34" s="136"/>
      <c r="AE34" s="136">
        <f t="shared" si="13"/>
        <v>0</v>
      </c>
      <c r="AF34" s="64"/>
      <c r="AG34" s="63"/>
      <c r="AH34" s="132">
        <f t="shared" si="50"/>
        <v>0</v>
      </c>
      <c r="AI34" s="136">
        <f t="shared" si="15"/>
        <v>0</v>
      </c>
      <c r="AJ34" s="136"/>
      <c r="AK34" s="136">
        <f t="shared" si="16"/>
        <v>0</v>
      </c>
      <c r="AL34" s="64"/>
      <c r="AM34" s="63"/>
      <c r="AN34" s="132">
        <f t="shared" si="51"/>
        <v>0</v>
      </c>
      <c r="AO34" s="136">
        <f t="shared" si="18"/>
        <v>0</v>
      </c>
      <c r="AP34" s="136"/>
      <c r="AQ34" s="136">
        <f t="shared" si="19"/>
        <v>0</v>
      </c>
      <c r="AR34" s="64"/>
      <c r="AS34" s="63"/>
      <c r="AT34" s="64">
        <f t="shared" si="52"/>
        <v>0</v>
      </c>
      <c r="AU34" s="136">
        <f t="shared" si="21"/>
        <v>0</v>
      </c>
      <c r="AV34" s="136"/>
      <c r="AW34" s="136">
        <f t="shared" si="22"/>
        <v>0</v>
      </c>
      <c r="AX34" s="64"/>
      <c r="AY34" s="63"/>
      <c r="AZ34" s="62">
        <f t="shared" si="53"/>
        <v>0</v>
      </c>
      <c r="BA34" s="136">
        <f t="shared" si="24"/>
        <v>0</v>
      </c>
      <c r="BB34" s="167"/>
      <c r="BC34" s="136">
        <f t="shared" si="25"/>
        <v>0</v>
      </c>
      <c r="BD34" s="71"/>
      <c r="BE34" s="165"/>
      <c r="BF34" s="62">
        <f t="shared" si="54"/>
        <v>0</v>
      </c>
      <c r="BG34" s="136">
        <f t="shared" si="27"/>
        <v>0</v>
      </c>
      <c r="BH34" s="136"/>
      <c r="BI34" s="136">
        <f t="shared" si="28"/>
        <v>0</v>
      </c>
      <c r="BJ34" s="71"/>
      <c r="BK34" s="63"/>
      <c r="BL34" s="62">
        <f t="shared" si="55"/>
        <v>0</v>
      </c>
      <c r="BM34" s="136">
        <f t="shared" si="30"/>
        <v>0</v>
      </c>
      <c r="BN34" s="136"/>
      <c r="BO34" s="136">
        <f t="shared" si="31"/>
        <v>0</v>
      </c>
      <c r="BP34" s="63"/>
      <c r="BQ34" s="63"/>
      <c r="BR34" s="63">
        <f t="shared" si="56"/>
        <v>0</v>
      </c>
      <c r="BS34" s="136">
        <f t="shared" si="33"/>
        <v>0</v>
      </c>
      <c r="BT34" s="136"/>
      <c r="BU34" s="136">
        <f t="shared" si="34"/>
        <v>0</v>
      </c>
      <c r="BV34" s="165"/>
      <c r="BW34" s="165"/>
      <c r="BX34" s="63">
        <f t="shared" si="57"/>
        <v>0</v>
      </c>
      <c r="BY34" s="136">
        <f t="shared" si="36"/>
        <v>0</v>
      </c>
      <c r="BZ34" s="136"/>
      <c r="CA34" s="136">
        <f t="shared" si="37"/>
        <v>0</v>
      </c>
      <c r="CB34" s="63"/>
      <c r="CC34" s="63"/>
      <c r="CD34" s="63">
        <f t="shared" si="58"/>
        <v>0</v>
      </c>
      <c r="CE34" s="136">
        <f t="shared" si="39"/>
        <v>0</v>
      </c>
      <c r="CF34" s="136"/>
      <c r="CG34" s="136">
        <f t="shared" si="40"/>
        <v>0</v>
      </c>
      <c r="CH34" s="63"/>
      <c r="CI34" s="63"/>
      <c r="CJ34" s="63">
        <f t="shared" si="59"/>
        <v>0</v>
      </c>
      <c r="CK34" s="136">
        <f t="shared" si="42"/>
        <v>0</v>
      </c>
      <c r="CL34" s="136"/>
      <c r="CM34" s="136">
        <f t="shared" si="43"/>
        <v>0</v>
      </c>
      <c r="CN34" s="63"/>
      <c r="CO34" s="63"/>
      <c r="CP34" s="63">
        <f t="shared" si="60"/>
        <v>0</v>
      </c>
      <c r="CQ34" s="136">
        <f t="shared" si="45"/>
        <v>0</v>
      </c>
      <c r="CR34" s="136"/>
      <c r="CS34" s="136">
        <f t="shared" si="46"/>
        <v>0</v>
      </c>
      <c r="CT34" s="63"/>
      <c r="CU34" s="63"/>
      <c r="CV34" s="63">
        <f t="shared" si="61"/>
        <v>0</v>
      </c>
      <c r="CW34" s="30">
        <f t="shared" si="62"/>
        <v>0</v>
      </c>
      <c r="CX34" s="120"/>
      <c r="CY34" s="211"/>
      <c r="CZ34" s="129"/>
      <c r="DA34" s="129"/>
      <c r="DB34" s="129"/>
      <c r="DC34" s="129"/>
      <c r="DD34" s="129"/>
      <c r="DE34" s="129"/>
      <c r="DF34" s="129"/>
      <c r="DG34" s="129"/>
      <c r="DH34" s="69"/>
      <c r="DI34" s="69"/>
      <c r="DJ34" s="65"/>
      <c r="DK34" s="65"/>
      <c r="DL34" s="179"/>
    </row>
    <row r="35" spans="2:117" s="58" customFormat="1" ht="86.45" hidden="1" customHeight="1">
      <c r="B35" s="35"/>
      <c r="C35" s="35"/>
      <c r="D35" s="35"/>
      <c r="E35" s="35"/>
      <c r="F35" s="35"/>
      <c r="G35" s="88" t="s">
        <v>348</v>
      </c>
      <c r="AA35" s="216">
        <v>9.0999999999999998E-2</v>
      </c>
      <c r="AB35" s="132">
        <f t="shared" si="49"/>
        <v>0</v>
      </c>
      <c r="AC35" s="136">
        <f t="shared" si="12"/>
        <v>0</v>
      </c>
      <c r="AD35" s="136"/>
      <c r="AE35" s="136">
        <f t="shared" si="13"/>
        <v>0</v>
      </c>
      <c r="AF35" s="64"/>
      <c r="AG35" s="63"/>
      <c r="AH35" s="132">
        <f t="shared" si="50"/>
        <v>0</v>
      </c>
      <c r="AI35" s="136">
        <f t="shared" si="15"/>
        <v>0</v>
      </c>
      <c r="AJ35" s="136"/>
      <c r="AK35" s="136">
        <f t="shared" si="16"/>
        <v>0</v>
      </c>
      <c r="AL35" s="64"/>
      <c r="AM35" s="63"/>
      <c r="AN35" s="132">
        <f t="shared" si="51"/>
        <v>0</v>
      </c>
      <c r="AO35" s="136">
        <f t="shared" si="18"/>
        <v>0</v>
      </c>
      <c r="AP35" s="136"/>
      <c r="AQ35" s="136">
        <f t="shared" si="19"/>
        <v>0</v>
      </c>
      <c r="AR35" s="64"/>
      <c r="AS35" s="63"/>
      <c r="AT35" s="64">
        <f t="shared" si="52"/>
        <v>0</v>
      </c>
      <c r="AU35" s="136">
        <f t="shared" si="21"/>
        <v>0</v>
      </c>
      <c r="AV35" s="136"/>
      <c r="AW35" s="136">
        <f t="shared" si="22"/>
        <v>0</v>
      </c>
      <c r="AX35" s="64"/>
      <c r="AY35" s="63"/>
      <c r="AZ35" s="62">
        <f t="shared" si="53"/>
        <v>0</v>
      </c>
      <c r="BA35" s="136">
        <f t="shared" si="24"/>
        <v>0</v>
      </c>
      <c r="BB35" s="167"/>
      <c r="BC35" s="136">
        <f t="shared" si="25"/>
        <v>0</v>
      </c>
      <c r="BD35" s="71"/>
      <c r="BE35" s="165"/>
      <c r="BF35" s="62">
        <f t="shared" si="54"/>
        <v>0</v>
      </c>
      <c r="BG35" s="136">
        <f t="shared" si="27"/>
        <v>0</v>
      </c>
      <c r="BH35" s="136"/>
      <c r="BI35" s="136">
        <f t="shared" si="28"/>
        <v>0</v>
      </c>
      <c r="BJ35" s="71"/>
      <c r="BK35" s="63"/>
      <c r="BL35" s="62">
        <f t="shared" si="55"/>
        <v>0</v>
      </c>
      <c r="BM35" s="136">
        <f t="shared" si="30"/>
        <v>0</v>
      </c>
      <c r="BN35" s="136"/>
      <c r="BO35" s="136">
        <f t="shared" si="31"/>
        <v>0</v>
      </c>
      <c r="BP35" s="63"/>
      <c r="BQ35" s="63"/>
      <c r="BR35" s="63">
        <f t="shared" si="56"/>
        <v>0</v>
      </c>
      <c r="BS35" s="136">
        <f t="shared" si="33"/>
        <v>0</v>
      </c>
      <c r="BT35" s="136"/>
      <c r="BU35" s="136">
        <f t="shared" si="34"/>
        <v>0</v>
      </c>
      <c r="BV35" s="165"/>
      <c r="BW35" s="165"/>
      <c r="BX35" s="63">
        <f t="shared" si="57"/>
        <v>0</v>
      </c>
      <c r="BY35" s="136">
        <f t="shared" si="36"/>
        <v>0</v>
      </c>
      <c r="BZ35" s="136"/>
      <c r="CA35" s="136">
        <f t="shared" si="37"/>
        <v>0</v>
      </c>
      <c r="CB35" s="63"/>
      <c r="CC35" s="63"/>
      <c r="CD35" s="63">
        <f t="shared" si="58"/>
        <v>0</v>
      </c>
      <c r="CE35" s="136">
        <f t="shared" si="39"/>
        <v>0</v>
      </c>
      <c r="CF35" s="136"/>
      <c r="CG35" s="136">
        <f t="shared" si="40"/>
        <v>0</v>
      </c>
      <c r="CH35" s="63"/>
      <c r="CI35" s="63"/>
      <c r="CJ35" s="63">
        <f t="shared" si="59"/>
        <v>0</v>
      </c>
      <c r="CK35" s="136">
        <f t="shared" si="42"/>
        <v>0</v>
      </c>
      <c r="CL35" s="136"/>
      <c r="CM35" s="136">
        <f t="shared" si="43"/>
        <v>0</v>
      </c>
      <c r="CN35" s="63"/>
      <c r="CO35" s="63"/>
      <c r="CP35" s="63">
        <f t="shared" si="60"/>
        <v>0</v>
      </c>
      <c r="CQ35" s="136">
        <f t="shared" si="45"/>
        <v>0</v>
      </c>
      <c r="CR35" s="136"/>
      <c r="CS35" s="136">
        <f t="shared" si="46"/>
        <v>0</v>
      </c>
      <c r="CT35" s="63"/>
      <c r="CU35" s="63"/>
      <c r="CV35" s="63">
        <f t="shared" si="61"/>
        <v>0</v>
      </c>
      <c r="CW35" s="30">
        <f t="shared" si="62"/>
        <v>0</v>
      </c>
      <c r="CX35" s="120"/>
      <c r="CY35" s="211"/>
      <c r="CZ35" s="129"/>
      <c r="DA35" s="129"/>
      <c r="DB35" s="129"/>
      <c r="DC35" s="129"/>
      <c r="DD35" s="129"/>
      <c r="DE35" s="129"/>
      <c r="DF35" s="129"/>
      <c r="DG35" s="129"/>
      <c r="DH35" s="69"/>
      <c r="DI35" s="69"/>
      <c r="DJ35" s="65"/>
      <c r="DK35" s="65"/>
      <c r="DL35" s="179"/>
    </row>
    <row r="36" spans="2:117" s="58" customFormat="1" ht="100.9" hidden="1" customHeight="1">
      <c r="B36" s="35"/>
      <c r="C36" s="35"/>
      <c r="D36" s="35"/>
      <c r="E36" s="35"/>
      <c r="F36" s="35"/>
      <c r="G36" s="88" t="s">
        <v>349</v>
      </c>
      <c r="AA36" s="216">
        <v>9.0999999999999998E-2</v>
      </c>
      <c r="AB36" s="132">
        <f t="shared" si="49"/>
        <v>0</v>
      </c>
      <c r="AC36" s="136">
        <f t="shared" si="12"/>
        <v>0</v>
      </c>
      <c r="AD36" s="136"/>
      <c r="AE36" s="136">
        <f t="shared" si="13"/>
        <v>0</v>
      </c>
      <c r="AF36" s="64"/>
      <c r="AG36" s="63"/>
      <c r="AH36" s="132">
        <f t="shared" si="50"/>
        <v>0</v>
      </c>
      <c r="AI36" s="136">
        <f t="shared" si="15"/>
        <v>0</v>
      </c>
      <c r="AJ36" s="136"/>
      <c r="AK36" s="136">
        <f t="shared" si="16"/>
        <v>0</v>
      </c>
      <c r="AL36" s="64"/>
      <c r="AM36" s="63"/>
      <c r="AN36" s="132">
        <f t="shared" si="51"/>
        <v>0</v>
      </c>
      <c r="AO36" s="136">
        <f t="shared" si="18"/>
        <v>0</v>
      </c>
      <c r="AP36" s="136"/>
      <c r="AQ36" s="136">
        <f t="shared" si="19"/>
        <v>0</v>
      </c>
      <c r="AR36" s="64"/>
      <c r="AS36" s="63"/>
      <c r="AT36" s="64">
        <f t="shared" si="52"/>
        <v>0</v>
      </c>
      <c r="AU36" s="136">
        <f t="shared" si="21"/>
        <v>0</v>
      </c>
      <c r="AV36" s="136"/>
      <c r="AW36" s="136">
        <f t="shared" si="22"/>
        <v>0</v>
      </c>
      <c r="AX36" s="64"/>
      <c r="AY36" s="63"/>
      <c r="AZ36" s="62">
        <f t="shared" si="53"/>
        <v>0</v>
      </c>
      <c r="BA36" s="136">
        <f t="shared" si="24"/>
        <v>0</v>
      </c>
      <c r="BB36" s="167"/>
      <c r="BC36" s="136">
        <f t="shared" si="25"/>
        <v>0</v>
      </c>
      <c r="BD36" s="71"/>
      <c r="BE36" s="165"/>
      <c r="BF36" s="62">
        <f t="shared" si="54"/>
        <v>0</v>
      </c>
      <c r="BG36" s="136">
        <f t="shared" si="27"/>
        <v>0</v>
      </c>
      <c r="BH36" s="136"/>
      <c r="BI36" s="136">
        <f t="shared" si="28"/>
        <v>0</v>
      </c>
      <c r="BJ36" s="71"/>
      <c r="BK36" s="63"/>
      <c r="BL36" s="62">
        <f t="shared" si="55"/>
        <v>0</v>
      </c>
      <c r="BM36" s="136">
        <f t="shared" si="30"/>
        <v>0</v>
      </c>
      <c r="BN36" s="136"/>
      <c r="BO36" s="136">
        <f t="shared" si="31"/>
        <v>0</v>
      </c>
      <c r="BP36" s="63"/>
      <c r="BQ36" s="63"/>
      <c r="BR36" s="63">
        <f t="shared" si="56"/>
        <v>0</v>
      </c>
      <c r="BS36" s="136">
        <f t="shared" si="33"/>
        <v>0</v>
      </c>
      <c r="BT36" s="136"/>
      <c r="BU36" s="136">
        <f t="shared" si="34"/>
        <v>0</v>
      </c>
      <c r="BV36" s="165"/>
      <c r="BW36" s="165"/>
      <c r="BX36" s="63">
        <f t="shared" si="57"/>
        <v>0</v>
      </c>
      <c r="BY36" s="136">
        <f t="shared" si="36"/>
        <v>0</v>
      </c>
      <c r="BZ36" s="136"/>
      <c r="CA36" s="136">
        <f t="shared" si="37"/>
        <v>0</v>
      </c>
      <c r="CB36" s="63"/>
      <c r="CC36" s="63"/>
      <c r="CD36" s="63">
        <f t="shared" si="58"/>
        <v>0</v>
      </c>
      <c r="CE36" s="136">
        <f t="shared" si="39"/>
        <v>0</v>
      </c>
      <c r="CF36" s="136"/>
      <c r="CG36" s="136">
        <f t="shared" si="40"/>
        <v>0</v>
      </c>
      <c r="CH36" s="63"/>
      <c r="CI36" s="63"/>
      <c r="CJ36" s="63">
        <f t="shared" si="59"/>
        <v>0</v>
      </c>
      <c r="CK36" s="136">
        <f t="shared" si="42"/>
        <v>0</v>
      </c>
      <c r="CL36" s="136"/>
      <c r="CM36" s="136">
        <f t="shared" si="43"/>
        <v>0</v>
      </c>
      <c r="CN36" s="63"/>
      <c r="CO36" s="63"/>
      <c r="CP36" s="63">
        <f t="shared" si="60"/>
        <v>0</v>
      </c>
      <c r="CQ36" s="136">
        <f t="shared" si="45"/>
        <v>0</v>
      </c>
      <c r="CR36" s="136"/>
      <c r="CS36" s="136">
        <f t="shared" si="46"/>
        <v>0</v>
      </c>
      <c r="CT36" s="63"/>
      <c r="CU36" s="63"/>
      <c r="CV36" s="63">
        <f t="shared" si="61"/>
        <v>0</v>
      </c>
      <c r="CW36" s="30">
        <f t="shared" si="62"/>
        <v>0</v>
      </c>
      <c r="CX36" s="120"/>
      <c r="CY36" s="211"/>
      <c r="CZ36" s="129"/>
      <c r="DA36" s="129"/>
      <c r="DB36" s="129"/>
      <c r="DC36" s="129"/>
      <c r="DD36" s="129"/>
      <c r="DE36" s="129"/>
      <c r="DF36" s="129"/>
      <c r="DG36" s="129"/>
      <c r="DH36" s="69"/>
      <c r="DI36" s="69"/>
      <c r="DJ36" s="65"/>
      <c r="DK36" s="65"/>
      <c r="DL36" s="179"/>
    </row>
    <row r="37" spans="2:117" s="58" customFormat="1" ht="100.9" hidden="1" customHeight="1">
      <c r="B37" s="35"/>
      <c r="C37" s="35"/>
      <c r="D37" s="35"/>
      <c r="E37" s="35"/>
      <c r="F37" s="35"/>
      <c r="G37" s="88" t="s">
        <v>350</v>
      </c>
      <c r="AA37" s="216">
        <v>9.0999999999999998E-2</v>
      </c>
      <c r="AB37" s="132">
        <f t="shared" si="49"/>
        <v>0</v>
      </c>
      <c r="AC37" s="136">
        <f t="shared" si="12"/>
        <v>0</v>
      </c>
      <c r="AD37" s="136"/>
      <c r="AE37" s="136">
        <f t="shared" si="13"/>
        <v>0</v>
      </c>
      <c r="AF37" s="64"/>
      <c r="AG37" s="63"/>
      <c r="AH37" s="132">
        <f t="shared" si="50"/>
        <v>0</v>
      </c>
      <c r="AI37" s="136">
        <f t="shared" si="15"/>
        <v>0</v>
      </c>
      <c r="AJ37" s="136"/>
      <c r="AK37" s="136">
        <f t="shared" si="16"/>
        <v>0</v>
      </c>
      <c r="AL37" s="64"/>
      <c r="AM37" s="63"/>
      <c r="AN37" s="132">
        <f t="shared" si="51"/>
        <v>0</v>
      </c>
      <c r="AO37" s="136">
        <f t="shared" si="18"/>
        <v>0</v>
      </c>
      <c r="AP37" s="136"/>
      <c r="AQ37" s="136">
        <f t="shared" si="19"/>
        <v>0</v>
      </c>
      <c r="AR37" s="64"/>
      <c r="AS37" s="63"/>
      <c r="AT37" s="64">
        <f t="shared" si="52"/>
        <v>0</v>
      </c>
      <c r="AU37" s="136">
        <f t="shared" si="21"/>
        <v>0</v>
      </c>
      <c r="AV37" s="136"/>
      <c r="AW37" s="136">
        <f t="shared" si="22"/>
        <v>0</v>
      </c>
      <c r="AX37" s="64"/>
      <c r="AY37" s="63"/>
      <c r="AZ37" s="62">
        <f t="shared" si="53"/>
        <v>0</v>
      </c>
      <c r="BA37" s="136">
        <f t="shared" si="24"/>
        <v>0</v>
      </c>
      <c r="BB37" s="167"/>
      <c r="BC37" s="136">
        <f t="shared" si="25"/>
        <v>0</v>
      </c>
      <c r="BD37" s="71"/>
      <c r="BE37" s="165"/>
      <c r="BF37" s="62">
        <f t="shared" si="54"/>
        <v>0</v>
      </c>
      <c r="BG37" s="136">
        <f t="shared" si="27"/>
        <v>0</v>
      </c>
      <c r="BH37" s="136"/>
      <c r="BI37" s="136">
        <f t="shared" si="28"/>
        <v>0</v>
      </c>
      <c r="BJ37" s="71"/>
      <c r="BK37" s="63"/>
      <c r="BL37" s="62">
        <f t="shared" si="55"/>
        <v>0</v>
      </c>
      <c r="BM37" s="136">
        <f t="shared" si="30"/>
        <v>0</v>
      </c>
      <c r="BN37" s="136"/>
      <c r="BO37" s="136">
        <f t="shared" si="31"/>
        <v>0</v>
      </c>
      <c r="BP37" s="63"/>
      <c r="BQ37" s="63"/>
      <c r="BR37" s="63">
        <f t="shared" si="56"/>
        <v>0</v>
      </c>
      <c r="BS37" s="136">
        <f t="shared" si="33"/>
        <v>0</v>
      </c>
      <c r="BT37" s="136"/>
      <c r="BU37" s="136">
        <f t="shared" si="34"/>
        <v>0</v>
      </c>
      <c r="BV37" s="165"/>
      <c r="BW37" s="165"/>
      <c r="BX37" s="63">
        <f t="shared" si="57"/>
        <v>0</v>
      </c>
      <c r="BY37" s="136">
        <f t="shared" si="36"/>
        <v>0</v>
      </c>
      <c r="BZ37" s="136"/>
      <c r="CA37" s="136">
        <f t="shared" si="37"/>
        <v>0</v>
      </c>
      <c r="CB37" s="63"/>
      <c r="CC37" s="63"/>
      <c r="CD37" s="63">
        <f t="shared" si="58"/>
        <v>0</v>
      </c>
      <c r="CE37" s="136">
        <f t="shared" si="39"/>
        <v>0</v>
      </c>
      <c r="CF37" s="136"/>
      <c r="CG37" s="136">
        <f t="shared" si="40"/>
        <v>0</v>
      </c>
      <c r="CH37" s="63"/>
      <c r="CI37" s="63"/>
      <c r="CJ37" s="63">
        <f t="shared" si="59"/>
        <v>0</v>
      </c>
      <c r="CK37" s="136">
        <f t="shared" si="42"/>
        <v>0</v>
      </c>
      <c r="CL37" s="136"/>
      <c r="CM37" s="136">
        <f t="shared" si="43"/>
        <v>0</v>
      </c>
      <c r="CN37" s="63"/>
      <c r="CO37" s="63"/>
      <c r="CP37" s="63">
        <f t="shared" si="60"/>
        <v>0</v>
      </c>
      <c r="CQ37" s="136">
        <f t="shared" si="45"/>
        <v>0</v>
      </c>
      <c r="CR37" s="136"/>
      <c r="CS37" s="136">
        <f t="shared" si="46"/>
        <v>0</v>
      </c>
      <c r="CT37" s="63"/>
      <c r="CU37" s="63"/>
      <c r="CV37" s="63">
        <f t="shared" si="61"/>
        <v>0</v>
      </c>
      <c r="CW37" s="30">
        <f t="shared" si="62"/>
        <v>0</v>
      </c>
      <c r="CX37" s="120"/>
      <c r="CY37" s="211"/>
      <c r="CZ37" s="129"/>
      <c r="DA37" s="129"/>
      <c r="DB37" s="129"/>
      <c r="DC37" s="129"/>
      <c r="DD37" s="129"/>
      <c r="DE37" s="129"/>
      <c r="DF37" s="129"/>
      <c r="DG37" s="129"/>
      <c r="DH37" s="69"/>
      <c r="DI37" s="69"/>
      <c r="DJ37" s="65"/>
      <c r="DK37" s="65"/>
      <c r="DL37" s="179"/>
    </row>
    <row r="38" spans="2:117" s="58" customFormat="1" ht="75" hidden="1" customHeight="1">
      <c r="B38" s="35"/>
      <c r="C38" s="35"/>
      <c r="D38" s="35"/>
      <c r="E38" s="35"/>
      <c r="F38" s="35"/>
      <c r="G38" s="88" t="s">
        <v>351</v>
      </c>
      <c r="AA38" s="216">
        <v>9.0999999999999998E-2</v>
      </c>
      <c r="AB38" s="132">
        <f t="shared" si="49"/>
        <v>0</v>
      </c>
      <c r="AC38" s="136">
        <f t="shared" si="12"/>
        <v>0</v>
      </c>
      <c r="AD38" s="136"/>
      <c r="AE38" s="136">
        <f t="shared" si="13"/>
        <v>0</v>
      </c>
      <c r="AF38" s="64"/>
      <c r="AG38" s="63"/>
      <c r="AH38" s="132">
        <f t="shared" si="50"/>
        <v>0</v>
      </c>
      <c r="AI38" s="136">
        <f t="shared" si="15"/>
        <v>0</v>
      </c>
      <c r="AJ38" s="136"/>
      <c r="AK38" s="136">
        <f t="shared" si="16"/>
        <v>0</v>
      </c>
      <c r="AL38" s="64"/>
      <c r="AM38" s="63"/>
      <c r="AN38" s="132">
        <f t="shared" si="51"/>
        <v>0</v>
      </c>
      <c r="AO38" s="136">
        <f t="shared" si="18"/>
        <v>0</v>
      </c>
      <c r="AP38" s="136"/>
      <c r="AQ38" s="136">
        <f t="shared" si="19"/>
        <v>0</v>
      </c>
      <c r="AR38" s="64"/>
      <c r="AS38" s="63"/>
      <c r="AT38" s="64">
        <f t="shared" si="52"/>
        <v>0</v>
      </c>
      <c r="AU38" s="136">
        <f t="shared" si="21"/>
        <v>0</v>
      </c>
      <c r="AV38" s="136"/>
      <c r="AW38" s="136">
        <f t="shared" si="22"/>
        <v>0</v>
      </c>
      <c r="AX38" s="64"/>
      <c r="AY38" s="63"/>
      <c r="AZ38" s="62">
        <f t="shared" si="53"/>
        <v>0</v>
      </c>
      <c r="BA38" s="136">
        <f t="shared" si="24"/>
        <v>0</v>
      </c>
      <c r="BB38" s="167"/>
      <c r="BC38" s="136">
        <f t="shared" si="25"/>
        <v>0</v>
      </c>
      <c r="BD38" s="71"/>
      <c r="BE38" s="165"/>
      <c r="BF38" s="62">
        <f t="shared" si="54"/>
        <v>0</v>
      </c>
      <c r="BG38" s="136">
        <f t="shared" si="27"/>
        <v>0</v>
      </c>
      <c r="BH38" s="136"/>
      <c r="BI38" s="136">
        <f t="shared" si="28"/>
        <v>0</v>
      </c>
      <c r="BJ38" s="71"/>
      <c r="BK38" s="63"/>
      <c r="BL38" s="62">
        <f t="shared" si="55"/>
        <v>0</v>
      </c>
      <c r="BM38" s="136">
        <f t="shared" si="30"/>
        <v>0</v>
      </c>
      <c r="BN38" s="136"/>
      <c r="BO38" s="136">
        <f t="shared" si="31"/>
        <v>0</v>
      </c>
      <c r="BP38" s="63"/>
      <c r="BQ38" s="63"/>
      <c r="BR38" s="63">
        <f t="shared" si="56"/>
        <v>0</v>
      </c>
      <c r="BS38" s="136">
        <f t="shared" si="33"/>
        <v>0</v>
      </c>
      <c r="BT38" s="136"/>
      <c r="BU38" s="136">
        <f t="shared" si="34"/>
        <v>0</v>
      </c>
      <c r="BV38" s="165"/>
      <c r="BW38" s="165"/>
      <c r="BX38" s="63">
        <f t="shared" si="57"/>
        <v>0</v>
      </c>
      <c r="BY38" s="136">
        <f t="shared" si="36"/>
        <v>0</v>
      </c>
      <c r="BZ38" s="136"/>
      <c r="CA38" s="136">
        <f t="shared" si="37"/>
        <v>0</v>
      </c>
      <c r="CB38" s="63"/>
      <c r="CC38" s="63"/>
      <c r="CD38" s="63">
        <f t="shared" si="58"/>
        <v>0</v>
      </c>
      <c r="CE38" s="136">
        <f t="shared" si="39"/>
        <v>0</v>
      </c>
      <c r="CF38" s="136"/>
      <c r="CG38" s="136">
        <f t="shared" si="40"/>
        <v>0</v>
      </c>
      <c r="CH38" s="63"/>
      <c r="CI38" s="63"/>
      <c r="CJ38" s="63">
        <f t="shared" si="59"/>
        <v>0</v>
      </c>
      <c r="CK38" s="136">
        <f t="shared" si="42"/>
        <v>0</v>
      </c>
      <c r="CL38" s="136"/>
      <c r="CM38" s="136">
        <f t="shared" si="43"/>
        <v>0</v>
      </c>
      <c r="CN38" s="63"/>
      <c r="CO38" s="63"/>
      <c r="CP38" s="63">
        <f t="shared" si="60"/>
        <v>0</v>
      </c>
      <c r="CQ38" s="136">
        <f t="shared" si="45"/>
        <v>0</v>
      </c>
      <c r="CR38" s="136"/>
      <c r="CS38" s="136">
        <f t="shared" si="46"/>
        <v>0</v>
      </c>
      <c r="CT38" s="63"/>
      <c r="CU38" s="63"/>
      <c r="CV38" s="63">
        <f t="shared" si="61"/>
        <v>0</v>
      </c>
      <c r="CW38" s="30">
        <f t="shared" si="62"/>
        <v>0</v>
      </c>
      <c r="CX38" s="120"/>
      <c r="CY38" s="211"/>
      <c r="CZ38" s="129"/>
      <c r="DA38" s="129"/>
      <c r="DB38" s="129"/>
      <c r="DC38" s="129"/>
      <c r="DD38" s="129"/>
      <c r="DE38" s="129"/>
      <c r="DF38" s="129"/>
      <c r="DG38" s="129"/>
      <c r="DH38" s="69"/>
      <c r="DI38" s="69"/>
      <c r="DJ38" s="65"/>
      <c r="DK38" s="65"/>
      <c r="DL38" s="179"/>
    </row>
    <row r="39" spans="2:117" s="58" customFormat="1" ht="86.45" hidden="1" customHeight="1">
      <c r="B39" s="35"/>
      <c r="C39" s="35"/>
      <c r="D39" s="35"/>
      <c r="E39" s="35"/>
      <c r="F39" s="35"/>
      <c r="G39" s="88" t="s">
        <v>352</v>
      </c>
      <c r="AA39" s="216">
        <v>9.0999999999999998E-2</v>
      </c>
      <c r="AB39" s="132">
        <f t="shared" si="49"/>
        <v>0</v>
      </c>
      <c r="AC39" s="136">
        <f t="shared" si="12"/>
        <v>0</v>
      </c>
      <c r="AD39" s="136"/>
      <c r="AE39" s="136">
        <f t="shared" si="13"/>
        <v>0</v>
      </c>
      <c r="AF39" s="64"/>
      <c r="AG39" s="63"/>
      <c r="AH39" s="132">
        <f t="shared" si="50"/>
        <v>0</v>
      </c>
      <c r="AI39" s="136">
        <f t="shared" si="15"/>
        <v>0</v>
      </c>
      <c r="AJ39" s="136"/>
      <c r="AK39" s="136">
        <f t="shared" si="16"/>
        <v>0</v>
      </c>
      <c r="AL39" s="64"/>
      <c r="AM39" s="63"/>
      <c r="AN39" s="132">
        <f t="shared" si="51"/>
        <v>0</v>
      </c>
      <c r="AO39" s="136">
        <f t="shared" si="18"/>
        <v>0</v>
      </c>
      <c r="AP39" s="136"/>
      <c r="AQ39" s="136">
        <f t="shared" si="19"/>
        <v>0</v>
      </c>
      <c r="AR39" s="64"/>
      <c r="AS39" s="63"/>
      <c r="AT39" s="64">
        <f t="shared" si="52"/>
        <v>0</v>
      </c>
      <c r="AU39" s="136">
        <f t="shared" si="21"/>
        <v>0</v>
      </c>
      <c r="AV39" s="136"/>
      <c r="AW39" s="136">
        <f t="shared" si="22"/>
        <v>0</v>
      </c>
      <c r="AX39" s="64"/>
      <c r="AY39" s="63"/>
      <c r="AZ39" s="62">
        <f t="shared" si="53"/>
        <v>0</v>
      </c>
      <c r="BA39" s="136">
        <f t="shared" si="24"/>
        <v>0</v>
      </c>
      <c r="BB39" s="167"/>
      <c r="BC39" s="136">
        <f t="shared" si="25"/>
        <v>0</v>
      </c>
      <c r="BD39" s="71"/>
      <c r="BE39" s="165"/>
      <c r="BF39" s="62">
        <f t="shared" si="54"/>
        <v>0</v>
      </c>
      <c r="BG39" s="136">
        <f t="shared" si="27"/>
        <v>0</v>
      </c>
      <c r="BH39" s="136"/>
      <c r="BI39" s="136">
        <f t="shared" si="28"/>
        <v>0</v>
      </c>
      <c r="BJ39" s="71"/>
      <c r="BK39" s="63"/>
      <c r="BL39" s="62">
        <f t="shared" si="55"/>
        <v>0</v>
      </c>
      <c r="BM39" s="136">
        <f t="shared" si="30"/>
        <v>0</v>
      </c>
      <c r="BN39" s="136"/>
      <c r="BO39" s="136">
        <f t="shared" si="31"/>
        <v>0</v>
      </c>
      <c r="BP39" s="63"/>
      <c r="BQ39" s="63"/>
      <c r="BR39" s="63">
        <f t="shared" si="56"/>
        <v>0</v>
      </c>
      <c r="BS39" s="136">
        <f t="shared" si="33"/>
        <v>0</v>
      </c>
      <c r="BT39" s="136"/>
      <c r="BU39" s="136">
        <f t="shared" si="34"/>
        <v>0</v>
      </c>
      <c r="BV39" s="165"/>
      <c r="BW39" s="165"/>
      <c r="BX39" s="63">
        <f t="shared" si="57"/>
        <v>0</v>
      </c>
      <c r="BY39" s="136">
        <f t="shared" si="36"/>
        <v>0</v>
      </c>
      <c r="BZ39" s="136"/>
      <c r="CA39" s="136">
        <f t="shared" si="37"/>
        <v>0</v>
      </c>
      <c r="CB39" s="63"/>
      <c r="CC39" s="63"/>
      <c r="CD39" s="63">
        <f t="shared" si="58"/>
        <v>0</v>
      </c>
      <c r="CE39" s="136">
        <f t="shared" si="39"/>
        <v>0</v>
      </c>
      <c r="CF39" s="136"/>
      <c r="CG39" s="136">
        <f t="shared" si="40"/>
        <v>0</v>
      </c>
      <c r="CH39" s="63"/>
      <c r="CI39" s="63"/>
      <c r="CJ39" s="63">
        <f t="shared" si="59"/>
        <v>0</v>
      </c>
      <c r="CK39" s="136">
        <f t="shared" si="42"/>
        <v>0</v>
      </c>
      <c r="CL39" s="136"/>
      <c r="CM39" s="136">
        <f t="shared" si="43"/>
        <v>0</v>
      </c>
      <c r="CN39" s="63"/>
      <c r="CO39" s="63"/>
      <c r="CP39" s="63">
        <f t="shared" si="60"/>
        <v>0</v>
      </c>
      <c r="CQ39" s="136">
        <f t="shared" si="45"/>
        <v>0</v>
      </c>
      <c r="CR39" s="136"/>
      <c r="CS39" s="136">
        <f t="shared" si="46"/>
        <v>0</v>
      </c>
      <c r="CT39" s="63"/>
      <c r="CU39" s="63"/>
      <c r="CV39" s="63">
        <f t="shared" si="61"/>
        <v>0</v>
      </c>
      <c r="CW39" s="30">
        <f t="shared" si="62"/>
        <v>0</v>
      </c>
      <c r="CX39" s="120"/>
      <c r="CY39" s="211"/>
      <c r="CZ39" s="129"/>
      <c r="DA39" s="129"/>
      <c r="DB39" s="129"/>
      <c r="DC39" s="129"/>
      <c r="DD39" s="129"/>
      <c r="DE39" s="129"/>
      <c r="DF39" s="129"/>
      <c r="DG39" s="129"/>
      <c r="DH39" s="69"/>
      <c r="DI39" s="69"/>
      <c r="DJ39" s="65"/>
      <c r="DK39" s="65"/>
      <c r="DL39" s="179"/>
    </row>
    <row r="40" spans="2:117" s="58" customFormat="1" ht="100.9" hidden="1" customHeight="1">
      <c r="B40" s="35"/>
      <c r="C40" s="35"/>
      <c r="D40" s="35"/>
      <c r="E40" s="35"/>
      <c r="F40" s="35"/>
      <c r="G40" s="88" t="s">
        <v>353</v>
      </c>
      <c r="AA40" s="216">
        <v>9.0999999999999998E-2</v>
      </c>
      <c r="AB40" s="132">
        <f t="shared" si="49"/>
        <v>0</v>
      </c>
      <c r="AC40" s="136">
        <f t="shared" si="12"/>
        <v>0</v>
      </c>
      <c r="AD40" s="136"/>
      <c r="AE40" s="136">
        <f t="shared" si="13"/>
        <v>0</v>
      </c>
      <c r="AF40" s="64"/>
      <c r="AG40" s="63"/>
      <c r="AH40" s="132">
        <f t="shared" si="50"/>
        <v>0</v>
      </c>
      <c r="AI40" s="136">
        <f t="shared" si="15"/>
        <v>0</v>
      </c>
      <c r="AJ40" s="136"/>
      <c r="AK40" s="136">
        <f t="shared" si="16"/>
        <v>0</v>
      </c>
      <c r="AL40" s="64"/>
      <c r="AM40" s="63"/>
      <c r="AN40" s="132">
        <f t="shared" si="51"/>
        <v>0</v>
      </c>
      <c r="AO40" s="136">
        <f t="shared" si="18"/>
        <v>0</v>
      </c>
      <c r="AP40" s="136"/>
      <c r="AQ40" s="136">
        <f t="shared" si="19"/>
        <v>0</v>
      </c>
      <c r="AR40" s="64"/>
      <c r="AS40" s="63"/>
      <c r="AT40" s="64">
        <f t="shared" si="52"/>
        <v>0</v>
      </c>
      <c r="AU40" s="136">
        <f t="shared" si="21"/>
        <v>0</v>
      </c>
      <c r="AV40" s="136"/>
      <c r="AW40" s="136">
        <f t="shared" si="22"/>
        <v>0</v>
      </c>
      <c r="AX40" s="64"/>
      <c r="AY40" s="63"/>
      <c r="AZ40" s="62">
        <f t="shared" si="53"/>
        <v>0</v>
      </c>
      <c r="BA40" s="136">
        <f t="shared" si="24"/>
        <v>0</v>
      </c>
      <c r="BB40" s="167"/>
      <c r="BC40" s="136">
        <f t="shared" si="25"/>
        <v>0</v>
      </c>
      <c r="BD40" s="71"/>
      <c r="BE40" s="165"/>
      <c r="BF40" s="62">
        <f t="shared" si="54"/>
        <v>0</v>
      </c>
      <c r="BG40" s="136">
        <f t="shared" si="27"/>
        <v>0</v>
      </c>
      <c r="BH40" s="136"/>
      <c r="BI40" s="136">
        <f t="shared" si="28"/>
        <v>0</v>
      </c>
      <c r="BJ40" s="71"/>
      <c r="BK40" s="63"/>
      <c r="BL40" s="62">
        <f t="shared" si="55"/>
        <v>0</v>
      </c>
      <c r="BM40" s="136">
        <f t="shared" si="30"/>
        <v>0</v>
      </c>
      <c r="BN40" s="136"/>
      <c r="BO40" s="136">
        <f t="shared" si="31"/>
        <v>0</v>
      </c>
      <c r="BP40" s="63"/>
      <c r="BQ40" s="63"/>
      <c r="BR40" s="63">
        <f t="shared" si="56"/>
        <v>0</v>
      </c>
      <c r="BS40" s="136">
        <f t="shared" si="33"/>
        <v>0</v>
      </c>
      <c r="BT40" s="136"/>
      <c r="BU40" s="136">
        <f t="shared" si="34"/>
        <v>0</v>
      </c>
      <c r="BV40" s="165"/>
      <c r="BW40" s="165"/>
      <c r="BX40" s="63">
        <f t="shared" si="57"/>
        <v>0</v>
      </c>
      <c r="BY40" s="136">
        <f t="shared" si="36"/>
        <v>0</v>
      </c>
      <c r="BZ40" s="136"/>
      <c r="CA40" s="136">
        <f t="shared" si="37"/>
        <v>0</v>
      </c>
      <c r="CB40" s="63"/>
      <c r="CC40" s="63"/>
      <c r="CD40" s="63">
        <f t="shared" si="58"/>
        <v>0</v>
      </c>
      <c r="CE40" s="136">
        <f t="shared" si="39"/>
        <v>0</v>
      </c>
      <c r="CF40" s="136"/>
      <c r="CG40" s="136">
        <f t="shared" si="40"/>
        <v>0</v>
      </c>
      <c r="CH40" s="63"/>
      <c r="CI40" s="63"/>
      <c r="CJ40" s="63">
        <f t="shared" si="59"/>
        <v>0</v>
      </c>
      <c r="CK40" s="136">
        <f t="shared" si="42"/>
        <v>0</v>
      </c>
      <c r="CL40" s="136"/>
      <c r="CM40" s="136">
        <f t="shared" si="43"/>
        <v>0</v>
      </c>
      <c r="CN40" s="63"/>
      <c r="CO40" s="63"/>
      <c r="CP40" s="63">
        <f t="shared" si="60"/>
        <v>0</v>
      </c>
      <c r="CQ40" s="136">
        <f t="shared" si="45"/>
        <v>0</v>
      </c>
      <c r="CR40" s="136"/>
      <c r="CS40" s="136">
        <f t="shared" si="46"/>
        <v>0</v>
      </c>
      <c r="CT40" s="63"/>
      <c r="CU40" s="63"/>
      <c r="CV40" s="63">
        <f t="shared" si="61"/>
        <v>0</v>
      </c>
      <c r="CW40" s="30">
        <f t="shared" si="62"/>
        <v>0</v>
      </c>
      <c r="CX40" s="120"/>
      <c r="CY40" s="211"/>
      <c r="CZ40" s="129"/>
      <c r="DA40" s="129"/>
      <c r="DB40" s="129"/>
      <c r="DC40" s="129"/>
      <c r="DD40" s="129"/>
      <c r="DE40" s="129"/>
      <c r="DF40" s="129"/>
      <c r="DG40" s="129"/>
      <c r="DH40" s="69"/>
      <c r="DI40" s="69"/>
      <c r="DJ40" s="65"/>
      <c r="DK40" s="65"/>
      <c r="DL40" s="179"/>
    </row>
    <row r="41" spans="2:117" s="58" customFormat="1" ht="75" hidden="1" customHeight="1">
      <c r="B41" s="35"/>
      <c r="C41" s="35"/>
      <c r="D41" s="35"/>
      <c r="E41" s="35"/>
      <c r="F41" s="35"/>
      <c r="G41" s="88" t="s">
        <v>354</v>
      </c>
      <c r="AA41" s="216">
        <v>9.0999999999999998E-2</v>
      </c>
      <c r="AB41" s="132">
        <f t="shared" si="49"/>
        <v>0</v>
      </c>
      <c r="AC41" s="136">
        <f t="shared" si="12"/>
        <v>0</v>
      </c>
      <c r="AD41" s="136"/>
      <c r="AE41" s="136">
        <f t="shared" si="13"/>
        <v>0</v>
      </c>
      <c r="AF41" s="64"/>
      <c r="AG41" s="63"/>
      <c r="AH41" s="132">
        <f t="shared" si="50"/>
        <v>0</v>
      </c>
      <c r="AI41" s="136">
        <f t="shared" si="15"/>
        <v>0</v>
      </c>
      <c r="AJ41" s="136"/>
      <c r="AK41" s="136">
        <f t="shared" si="16"/>
        <v>0</v>
      </c>
      <c r="AL41" s="64"/>
      <c r="AM41" s="63"/>
      <c r="AN41" s="132">
        <f t="shared" si="51"/>
        <v>0</v>
      </c>
      <c r="AO41" s="136">
        <f t="shared" si="18"/>
        <v>0</v>
      </c>
      <c r="AP41" s="136"/>
      <c r="AQ41" s="136">
        <f t="shared" si="19"/>
        <v>0</v>
      </c>
      <c r="AR41" s="64"/>
      <c r="AS41" s="63"/>
      <c r="AT41" s="64">
        <f t="shared" si="52"/>
        <v>0</v>
      </c>
      <c r="AU41" s="136">
        <f t="shared" si="21"/>
        <v>0</v>
      </c>
      <c r="AV41" s="136"/>
      <c r="AW41" s="136">
        <f t="shared" si="22"/>
        <v>0</v>
      </c>
      <c r="AX41" s="64"/>
      <c r="AY41" s="63"/>
      <c r="AZ41" s="62">
        <f t="shared" si="53"/>
        <v>0</v>
      </c>
      <c r="BA41" s="136">
        <f t="shared" si="24"/>
        <v>0</v>
      </c>
      <c r="BB41" s="167"/>
      <c r="BC41" s="136">
        <f t="shared" si="25"/>
        <v>0</v>
      </c>
      <c r="BD41" s="71"/>
      <c r="BE41" s="165"/>
      <c r="BF41" s="62">
        <f t="shared" si="54"/>
        <v>0</v>
      </c>
      <c r="BG41" s="136">
        <f t="shared" si="27"/>
        <v>0</v>
      </c>
      <c r="BH41" s="136"/>
      <c r="BI41" s="136">
        <f t="shared" si="28"/>
        <v>0</v>
      </c>
      <c r="BJ41" s="71"/>
      <c r="BK41" s="63"/>
      <c r="BL41" s="62">
        <f t="shared" si="55"/>
        <v>0</v>
      </c>
      <c r="BM41" s="136">
        <f t="shared" si="30"/>
        <v>0</v>
      </c>
      <c r="BN41" s="136"/>
      <c r="BO41" s="136">
        <f t="shared" si="31"/>
        <v>0</v>
      </c>
      <c r="BP41" s="63"/>
      <c r="BQ41" s="63"/>
      <c r="BR41" s="63">
        <f t="shared" si="56"/>
        <v>0</v>
      </c>
      <c r="BS41" s="136">
        <f t="shared" si="33"/>
        <v>0</v>
      </c>
      <c r="BT41" s="136"/>
      <c r="BU41" s="136">
        <f t="shared" si="34"/>
        <v>0</v>
      </c>
      <c r="BV41" s="165"/>
      <c r="BW41" s="165"/>
      <c r="BX41" s="63">
        <f t="shared" si="57"/>
        <v>0</v>
      </c>
      <c r="BY41" s="136">
        <f t="shared" si="36"/>
        <v>0</v>
      </c>
      <c r="BZ41" s="136"/>
      <c r="CA41" s="136">
        <f t="shared" si="37"/>
        <v>0</v>
      </c>
      <c r="CB41" s="63"/>
      <c r="CC41" s="63"/>
      <c r="CD41" s="63">
        <f t="shared" si="58"/>
        <v>0</v>
      </c>
      <c r="CE41" s="136">
        <f t="shared" si="39"/>
        <v>0</v>
      </c>
      <c r="CF41" s="136"/>
      <c r="CG41" s="136">
        <f t="shared" si="40"/>
        <v>0</v>
      </c>
      <c r="CH41" s="63"/>
      <c r="CI41" s="63"/>
      <c r="CJ41" s="63">
        <f t="shared" si="59"/>
        <v>0</v>
      </c>
      <c r="CK41" s="136">
        <f t="shared" si="42"/>
        <v>0</v>
      </c>
      <c r="CL41" s="136"/>
      <c r="CM41" s="136">
        <f t="shared" si="43"/>
        <v>0</v>
      </c>
      <c r="CN41" s="63"/>
      <c r="CO41" s="63"/>
      <c r="CP41" s="63">
        <f t="shared" si="60"/>
        <v>0</v>
      </c>
      <c r="CQ41" s="136">
        <f t="shared" si="45"/>
        <v>0</v>
      </c>
      <c r="CR41" s="136"/>
      <c r="CS41" s="136">
        <f t="shared" si="46"/>
        <v>0</v>
      </c>
      <c r="CT41" s="63"/>
      <c r="CU41" s="63"/>
      <c r="CV41" s="63">
        <f t="shared" si="61"/>
        <v>0</v>
      </c>
      <c r="CW41" s="30">
        <f t="shared" si="62"/>
        <v>0</v>
      </c>
      <c r="CX41" s="120"/>
      <c r="CY41" s="211"/>
      <c r="CZ41" s="129"/>
      <c r="DA41" s="129"/>
      <c r="DB41" s="129"/>
      <c r="DC41" s="129"/>
      <c r="DD41" s="129"/>
      <c r="DE41" s="129"/>
      <c r="DF41" s="129"/>
      <c r="DG41" s="129"/>
      <c r="DH41" s="69"/>
      <c r="DI41" s="69"/>
      <c r="DJ41" s="65"/>
      <c r="DK41" s="65"/>
      <c r="DL41" s="179"/>
    </row>
    <row r="42" spans="2:117" s="58" customFormat="1" ht="75" hidden="1" customHeight="1">
      <c r="B42" s="35"/>
      <c r="C42" s="35"/>
      <c r="D42" s="35"/>
      <c r="E42" s="35"/>
      <c r="F42" s="35"/>
      <c r="G42" s="88" t="s">
        <v>355</v>
      </c>
      <c r="AA42" s="216">
        <v>9.0999999999999998E-2</v>
      </c>
      <c r="AB42" s="132">
        <f t="shared" si="49"/>
        <v>0</v>
      </c>
      <c r="AC42" s="136">
        <f t="shared" si="12"/>
        <v>0</v>
      </c>
      <c r="AD42" s="136"/>
      <c r="AE42" s="136">
        <f t="shared" si="13"/>
        <v>0</v>
      </c>
      <c r="AF42" s="64"/>
      <c r="AG42" s="63"/>
      <c r="AH42" s="132">
        <f t="shared" si="50"/>
        <v>0</v>
      </c>
      <c r="AI42" s="136">
        <f t="shared" si="15"/>
        <v>0</v>
      </c>
      <c r="AJ42" s="136"/>
      <c r="AK42" s="136">
        <f t="shared" si="16"/>
        <v>0</v>
      </c>
      <c r="AL42" s="64"/>
      <c r="AM42" s="63"/>
      <c r="AN42" s="132">
        <f t="shared" si="51"/>
        <v>0</v>
      </c>
      <c r="AO42" s="136">
        <f t="shared" si="18"/>
        <v>0</v>
      </c>
      <c r="AP42" s="136"/>
      <c r="AQ42" s="136">
        <f t="shared" si="19"/>
        <v>0</v>
      </c>
      <c r="AR42" s="64"/>
      <c r="AS42" s="63"/>
      <c r="AT42" s="64">
        <f t="shared" si="52"/>
        <v>0</v>
      </c>
      <c r="AU42" s="136">
        <f t="shared" si="21"/>
        <v>0</v>
      </c>
      <c r="AV42" s="136"/>
      <c r="AW42" s="136">
        <f t="shared" si="22"/>
        <v>0</v>
      </c>
      <c r="AX42" s="64"/>
      <c r="AY42" s="63"/>
      <c r="AZ42" s="62">
        <f t="shared" si="53"/>
        <v>0</v>
      </c>
      <c r="BA42" s="136">
        <f t="shared" si="24"/>
        <v>0</v>
      </c>
      <c r="BB42" s="167"/>
      <c r="BC42" s="136">
        <f t="shared" si="25"/>
        <v>0</v>
      </c>
      <c r="BD42" s="71"/>
      <c r="BE42" s="165"/>
      <c r="BF42" s="62">
        <f t="shared" si="54"/>
        <v>0</v>
      </c>
      <c r="BG42" s="136">
        <f t="shared" si="27"/>
        <v>0</v>
      </c>
      <c r="BH42" s="136"/>
      <c r="BI42" s="136">
        <f t="shared" si="28"/>
        <v>0</v>
      </c>
      <c r="BJ42" s="71"/>
      <c r="BK42" s="63"/>
      <c r="BL42" s="62">
        <f t="shared" si="55"/>
        <v>0</v>
      </c>
      <c r="BM42" s="136">
        <f t="shared" si="30"/>
        <v>0</v>
      </c>
      <c r="BN42" s="136"/>
      <c r="BO42" s="136">
        <f t="shared" si="31"/>
        <v>0</v>
      </c>
      <c r="BP42" s="63"/>
      <c r="BQ42" s="63"/>
      <c r="BR42" s="63">
        <f t="shared" si="56"/>
        <v>0</v>
      </c>
      <c r="BS42" s="136">
        <f t="shared" si="33"/>
        <v>0</v>
      </c>
      <c r="BT42" s="136"/>
      <c r="BU42" s="136">
        <f t="shared" si="34"/>
        <v>0</v>
      </c>
      <c r="BV42" s="165"/>
      <c r="BW42" s="165"/>
      <c r="BX42" s="63">
        <f t="shared" si="57"/>
        <v>0</v>
      </c>
      <c r="BY42" s="136">
        <f t="shared" si="36"/>
        <v>0</v>
      </c>
      <c r="BZ42" s="136"/>
      <c r="CA42" s="136">
        <f t="shared" si="37"/>
        <v>0</v>
      </c>
      <c r="CB42" s="63"/>
      <c r="CC42" s="63"/>
      <c r="CD42" s="63">
        <f t="shared" si="58"/>
        <v>0</v>
      </c>
      <c r="CE42" s="136">
        <f t="shared" si="39"/>
        <v>0</v>
      </c>
      <c r="CF42" s="136"/>
      <c r="CG42" s="136">
        <f t="shared" si="40"/>
        <v>0</v>
      </c>
      <c r="CH42" s="63"/>
      <c r="CI42" s="63"/>
      <c r="CJ42" s="63">
        <f t="shared" si="59"/>
        <v>0</v>
      </c>
      <c r="CK42" s="136">
        <f t="shared" si="42"/>
        <v>0</v>
      </c>
      <c r="CL42" s="136"/>
      <c r="CM42" s="136">
        <f t="shared" si="43"/>
        <v>0</v>
      </c>
      <c r="CN42" s="63"/>
      <c r="CO42" s="63"/>
      <c r="CP42" s="63">
        <f t="shared" si="60"/>
        <v>0</v>
      </c>
      <c r="CQ42" s="136">
        <f t="shared" si="45"/>
        <v>0</v>
      </c>
      <c r="CR42" s="136"/>
      <c r="CS42" s="136">
        <f t="shared" si="46"/>
        <v>0</v>
      </c>
      <c r="CT42" s="63"/>
      <c r="CU42" s="63"/>
      <c r="CV42" s="63">
        <f t="shared" si="61"/>
        <v>0</v>
      </c>
      <c r="CW42" s="30">
        <f t="shared" si="62"/>
        <v>0</v>
      </c>
      <c r="CX42" s="120"/>
      <c r="CY42" s="211"/>
      <c r="CZ42" s="129"/>
      <c r="DA42" s="129"/>
      <c r="DB42" s="129"/>
      <c r="DC42" s="129"/>
      <c r="DD42" s="129"/>
      <c r="DE42" s="129"/>
      <c r="DF42" s="129"/>
      <c r="DG42" s="129"/>
      <c r="DH42" s="69"/>
      <c r="DI42" s="69"/>
      <c r="DJ42" s="65"/>
      <c r="DK42" s="65"/>
      <c r="DL42" s="179"/>
    </row>
    <row r="43" spans="2:117" s="58" customFormat="1" ht="248.45">
      <c r="B43" s="134" t="s">
        <v>322</v>
      </c>
      <c r="C43" s="212" t="s">
        <v>317</v>
      </c>
      <c r="D43" s="213" t="s">
        <v>279</v>
      </c>
      <c r="E43" s="213" t="s">
        <v>280</v>
      </c>
      <c r="F43" s="213" t="s">
        <v>281</v>
      </c>
      <c r="G43" s="213" t="s">
        <v>347</v>
      </c>
      <c r="H43" s="214" t="s">
        <v>579</v>
      </c>
      <c r="I43" s="214" t="s">
        <v>637</v>
      </c>
      <c r="J43" s="482" t="s">
        <v>666</v>
      </c>
      <c r="K43" s="482"/>
      <c r="L43" s="217">
        <v>1</v>
      </c>
      <c r="M43" s="217"/>
      <c r="N43" s="217"/>
      <c r="O43" s="217"/>
      <c r="P43" s="217"/>
      <c r="Q43" s="217"/>
      <c r="R43" s="217">
        <v>1</v>
      </c>
      <c r="S43" s="217"/>
      <c r="T43" s="217"/>
      <c r="U43" s="217"/>
      <c r="V43" s="217"/>
      <c r="W43" s="217"/>
      <c r="X43" s="215" t="s">
        <v>639</v>
      </c>
      <c r="Y43" s="132" t="s">
        <v>667</v>
      </c>
      <c r="Z43" s="132" t="s">
        <v>668</v>
      </c>
      <c r="AA43" s="216">
        <v>9.0999999999999998E-2</v>
      </c>
      <c r="AB43" s="132">
        <f t="shared" si="49"/>
        <v>1</v>
      </c>
      <c r="AC43" s="136">
        <f t="shared" si="12"/>
        <v>50</v>
      </c>
      <c r="AD43" s="136"/>
      <c r="AE43" s="136">
        <f t="shared" si="13"/>
        <v>0</v>
      </c>
      <c r="AF43" s="64"/>
      <c r="AG43" s="63"/>
      <c r="AH43" s="132">
        <f t="shared" si="50"/>
        <v>0</v>
      </c>
      <c r="AI43" s="136">
        <f t="shared" si="15"/>
        <v>0</v>
      </c>
      <c r="AJ43" s="136"/>
      <c r="AK43" s="136">
        <f t="shared" si="16"/>
        <v>0</v>
      </c>
      <c r="AL43" s="64"/>
      <c r="AM43" s="63"/>
      <c r="AN43" s="132">
        <f t="shared" si="51"/>
        <v>0</v>
      </c>
      <c r="AO43" s="136">
        <f t="shared" si="18"/>
        <v>0</v>
      </c>
      <c r="AP43" s="136"/>
      <c r="AQ43" s="136">
        <f t="shared" si="19"/>
        <v>0</v>
      </c>
      <c r="AR43" s="64"/>
      <c r="AS43" s="63"/>
      <c r="AT43" s="64">
        <f t="shared" si="52"/>
        <v>0</v>
      </c>
      <c r="AU43" s="136">
        <f t="shared" si="21"/>
        <v>0</v>
      </c>
      <c r="AV43" s="136"/>
      <c r="AW43" s="136">
        <f t="shared" si="22"/>
        <v>0</v>
      </c>
      <c r="AX43" s="64"/>
      <c r="AY43" s="63"/>
      <c r="AZ43" s="62">
        <f t="shared" si="53"/>
        <v>0</v>
      </c>
      <c r="BA43" s="136">
        <f t="shared" si="24"/>
        <v>0</v>
      </c>
      <c r="BB43" s="167"/>
      <c r="BC43" s="136">
        <f t="shared" si="25"/>
        <v>0</v>
      </c>
      <c r="BD43" s="71"/>
      <c r="BE43" s="165"/>
      <c r="BF43" s="62">
        <f t="shared" si="54"/>
        <v>0</v>
      </c>
      <c r="BG43" s="136">
        <f t="shared" si="27"/>
        <v>0</v>
      </c>
      <c r="BH43" s="136"/>
      <c r="BI43" s="136">
        <f t="shared" si="28"/>
        <v>0</v>
      </c>
      <c r="BJ43" s="71"/>
      <c r="BK43" s="63"/>
      <c r="BL43" s="62">
        <f t="shared" si="55"/>
        <v>1</v>
      </c>
      <c r="BM43" s="136">
        <f t="shared" si="30"/>
        <v>50</v>
      </c>
      <c r="BN43" s="136"/>
      <c r="BO43" s="136">
        <f t="shared" si="31"/>
        <v>0</v>
      </c>
      <c r="BP43" s="63"/>
      <c r="BQ43" s="63"/>
      <c r="BR43" s="63">
        <f t="shared" si="56"/>
        <v>0</v>
      </c>
      <c r="BS43" s="136">
        <f t="shared" si="33"/>
        <v>0</v>
      </c>
      <c r="BT43" s="136"/>
      <c r="BU43" s="136">
        <f t="shared" si="34"/>
        <v>0</v>
      </c>
      <c r="BV43" s="165"/>
      <c r="BW43" s="165"/>
      <c r="BX43" s="63">
        <f t="shared" si="57"/>
        <v>0</v>
      </c>
      <c r="BY43" s="136">
        <f t="shared" si="36"/>
        <v>0</v>
      </c>
      <c r="BZ43" s="136"/>
      <c r="CA43" s="136">
        <f t="shared" si="37"/>
        <v>0</v>
      </c>
      <c r="CB43" s="63"/>
      <c r="CC43" s="63"/>
      <c r="CD43" s="63">
        <f t="shared" si="58"/>
        <v>0</v>
      </c>
      <c r="CE43" s="136">
        <f t="shared" si="39"/>
        <v>0</v>
      </c>
      <c r="CF43" s="136"/>
      <c r="CG43" s="136">
        <f t="shared" si="40"/>
        <v>0</v>
      </c>
      <c r="CH43" s="63"/>
      <c r="CI43" s="63"/>
      <c r="CJ43" s="63">
        <f t="shared" si="59"/>
        <v>0</v>
      </c>
      <c r="CK43" s="136">
        <f t="shared" si="42"/>
        <v>0</v>
      </c>
      <c r="CL43" s="136"/>
      <c r="CM43" s="136">
        <f t="shared" si="43"/>
        <v>0</v>
      </c>
      <c r="CN43" s="63"/>
      <c r="CO43" s="63"/>
      <c r="CP43" s="63">
        <f t="shared" si="60"/>
        <v>0</v>
      </c>
      <c r="CQ43" s="136">
        <f t="shared" si="45"/>
        <v>0</v>
      </c>
      <c r="CR43" s="136"/>
      <c r="CS43" s="136">
        <f t="shared" si="46"/>
        <v>0</v>
      </c>
      <c r="CT43" s="63"/>
      <c r="CU43" s="63"/>
      <c r="CV43" s="63">
        <f t="shared" si="61"/>
        <v>0</v>
      </c>
      <c r="CW43" s="30">
        <f t="shared" si="62"/>
        <v>0</v>
      </c>
      <c r="CX43" s="120"/>
      <c r="CY43" s="211"/>
      <c r="CZ43" s="129"/>
      <c r="DA43" s="129"/>
      <c r="DB43" s="129"/>
      <c r="DC43" s="129"/>
      <c r="DD43" s="129"/>
      <c r="DE43" s="129"/>
      <c r="DF43" s="129"/>
      <c r="DG43" s="129"/>
      <c r="DH43" s="69"/>
      <c r="DI43" s="69"/>
      <c r="DJ43" s="65"/>
      <c r="DK43" s="65"/>
      <c r="DL43" s="179"/>
    </row>
    <row r="44" spans="2:117" s="58" customFormat="1" ht="248.45">
      <c r="B44" s="134" t="s">
        <v>322</v>
      </c>
      <c r="C44" s="212" t="s">
        <v>317</v>
      </c>
      <c r="D44" s="213" t="s">
        <v>279</v>
      </c>
      <c r="E44" s="213" t="s">
        <v>280</v>
      </c>
      <c r="F44" s="213" t="s">
        <v>281</v>
      </c>
      <c r="G44" s="213" t="s">
        <v>347</v>
      </c>
      <c r="H44" s="214" t="s">
        <v>579</v>
      </c>
      <c r="I44" s="214" t="s">
        <v>637</v>
      </c>
      <c r="J44" s="482" t="s">
        <v>669</v>
      </c>
      <c r="K44" s="482"/>
      <c r="L44" s="217"/>
      <c r="M44" s="217">
        <v>1</v>
      </c>
      <c r="N44" s="217"/>
      <c r="O44" s="217"/>
      <c r="P44" s="217"/>
      <c r="Q44" s="217"/>
      <c r="R44" s="217"/>
      <c r="S44" s="217">
        <v>1</v>
      </c>
      <c r="T44" s="217"/>
      <c r="U44" s="217"/>
      <c r="V44" s="217"/>
      <c r="W44" s="217"/>
      <c r="X44" s="215" t="s">
        <v>639</v>
      </c>
      <c r="Y44" s="220" t="s">
        <v>670</v>
      </c>
      <c r="Z44" s="221" t="s">
        <v>671</v>
      </c>
      <c r="AA44" s="216">
        <v>9.0999999999999998E-2</v>
      </c>
      <c r="AB44" s="132">
        <f t="shared" si="49"/>
        <v>0</v>
      </c>
      <c r="AC44" s="136">
        <f t="shared" si="12"/>
        <v>0</v>
      </c>
      <c r="AD44" s="136"/>
      <c r="AE44" s="136">
        <f t="shared" si="13"/>
        <v>0</v>
      </c>
      <c r="AF44" s="64"/>
      <c r="AG44" s="63"/>
      <c r="AH44" s="132">
        <f t="shared" si="50"/>
        <v>1</v>
      </c>
      <c r="AI44" s="136">
        <f t="shared" si="15"/>
        <v>50</v>
      </c>
      <c r="AJ44" s="136"/>
      <c r="AK44" s="136">
        <f t="shared" si="16"/>
        <v>0</v>
      </c>
      <c r="AL44" s="64"/>
      <c r="AM44" s="63"/>
      <c r="AN44" s="132">
        <f t="shared" si="51"/>
        <v>0</v>
      </c>
      <c r="AO44" s="136">
        <f t="shared" si="18"/>
        <v>0</v>
      </c>
      <c r="AP44" s="136"/>
      <c r="AQ44" s="136">
        <f t="shared" si="19"/>
        <v>0</v>
      </c>
      <c r="AR44" s="64"/>
      <c r="AS44" s="63"/>
      <c r="AT44" s="64">
        <f t="shared" si="52"/>
        <v>0</v>
      </c>
      <c r="AU44" s="136">
        <f t="shared" si="21"/>
        <v>0</v>
      </c>
      <c r="AV44" s="136"/>
      <c r="AW44" s="136">
        <f t="shared" si="22"/>
        <v>0</v>
      </c>
      <c r="AX44" s="64"/>
      <c r="AY44" s="63"/>
      <c r="AZ44" s="62">
        <f t="shared" si="53"/>
        <v>0</v>
      </c>
      <c r="BA44" s="136">
        <f t="shared" si="24"/>
        <v>0</v>
      </c>
      <c r="BB44" s="167"/>
      <c r="BC44" s="136">
        <f t="shared" si="25"/>
        <v>0</v>
      </c>
      <c r="BD44" s="71"/>
      <c r="BE44" s="165"/>
      <c r="BF44" s="62">
        <f t="shared" si="54"/>
        <v>0</v>
      </c>
      <c r="BG44" s="136">
        <f t="shared" si="27"/>
        <v>0</v>
      </c>
      <c r="BH44" s="136"/>
      <c r="BI44" s="136">
        <f t="shared" si="28"/>
        <v>0</v>
      </c>
      <c r="BJ44" s="71"/>
      <c r="BK44" s="63"/>
      <c r="BL44" s="62">
        <f t="shared" si="55"/>
        <v>0</v>
      </c>
      <c r="BM44" s="136">
        <f t="shared" si="30"/>
        <v>0</v>
      </c>
      <c r="BN44" s="136"/>
      <c r="BO44" s="136">
        <f t="shared" si="31"/>
        <v>0</v>
      </c>
      <c r="BP44" s="63"/>
      <c r="BQ44" s="63"/>
      <c r="BR44" s="63">
        <f t="shared" si="56"/>
        <v>1</v>
      </c>
      <c r="BS44" s="136">
        <f t="shared" si="33"/>
        <v>50</v>
      </c>
      <c r="BT44" s="136"/>
      <c r="BU44" s="136">
        <f t="shared" si="34"/>
        <v>0</v>
      </c>
      <c r="BV44" s="165"/>
      <c r="BW44" s="165"/>
      <c r="BX44" s="63">
        <f t="shared" si="57"/>
        <v>0</v>
      </c>
      <c r="BY44" s="136">
        <f t="shared" si="36"/>
        <v>0</v>
      </c>
      <c r="BZ44" s="136"/>
      <c r="CA44" s="136">
        <f t="shared" si="37"/>
        <v>0</v>
      </c>
      <c r="CB44" s="63"/>
      <c r="CC44" s="63"/>
      <c r="CD44" s="63">
        <f t="shared" si="58"/>
        <v>0</v>
      </c>
      <c r="CE44" s="136">
        <f t="shared" si="39"/>
        <v>0</v>
      </c>
      <c r="CF44" s="136"/>
      <c r="CG44" s="136">
        <f t="shared" si="40"/>
        <v>0</v>
      </c>
      <c r="CH44" s="63"/>
      <c r="CI44" s="63"/>
      <c r="CJ44" s="63">
        <f t="shared" si="59"/>
        <v>0</v>
      </c>
      <c r="CK44" s="136">
        <f t="shared" si="42"/>
        <v>0</v>
      </c>
      <c r="CL44" s="136"/>
      <c r="CM44" s="136">
        <f t="shared" si="43"/>
        <v>0</v>
      </c>
      <c r="CN44" s="63"/>
      <c r="CO44" s="63"/>
      <c r="CP44" s="63">
        <f t="shared" si="60"/>
        <v>0</v>
      </c>
      <c r="CQ44" s="136">
        <f t="shared" si="45"/>
        <v>0</v>
      </c>
      <c r="CR44" s="136"/>
      <c r="CS44" s="136">
        <f t="shared" si="46"/>
        <v>0</v>
      </c>
      <c r="CT44" s="63"/>
      <c r="CU44" s="63"/>
      <c r="CV44" s="63">
        <f t="shared" si="61"/>
        <v>0</v>
      </c>
      <c r="CW44" s="30">
        <f t="shared" si="62"/>
        <v>0</v>
      </c>
      <c r="CX44" s="120"/>
      <c r="CY44" s="211"/>
      <c r="CZ44" s="129"/>
      <c r="DA44" s="129"/>
      <c r="DB44" s="129"/>
      <c r="DC44" s="129"/>
      <c r="DD44" s="129"/>
      <c r="DE44" s="129"/>
      <c r="DF44" s="129"/>
      <c r="DG44" s="129"/>
      <c r="DH44" s="69"/>
      <c r="DI44" s="69"/>
      <c r="DJ44" s="65"/>
      <c r="DK44" s="65"/>
      <c r="DL44" s="179"/>
    </row>
    <row r="45" spans="2:117" s="58" customFormat="1" ht="15.6">
      <c r="B45" s="222"/>
      <c r="C45" s="223"/>
      <c r="D45" s="222"/>
      <c r="E45" s="222"/>
      <c r="F45" s="222"/>
      <c r="G45" s="222"/>
      <c r="H45" s="222"/>
      <c r="I45" s="222"/>
      <c r="J45" s="480" t="s">
        <v>300</v>
      </c>
      <c r="K45" s="480"/>
      <c r="L45" s="224">
        <f t="shared" ref="L45:W45" si="63">SUM(L12:L44)</f>
        <v>6</v>
      </c>
      <c r="M45" s="224">
        <f t="shared" si="63"/>
        <v>4</v>
      </c>
      <c r="N45" s="224">
        <f t="shared" si="63"/>
        <v>4</v>
      </c>
      <c r="O45" s="224">
        <f t="shared" si="63"/>
        <v>0</v>
      </c>
      <c r="P45" s="224">
        <f t="shared" si="63"/>
        <v>0</v>
      </c>
      <c r="Q45" s="224">
        <f t="shared" si="63"/>
        <v>1</v>
      </c>
      <c r="R45" s="224">
        <f t="shared" si="63"/>
        <v>4</v>
      </c>
      <c r="S45" s="224">
        <f t="shared" si="63"/>
        <v>3</v>
      </c>
      <c r="T45" s="224">
        <f t="shared" si="63"/>
        <v>1</v>
      </c>
      <c r="U45" s="224">
        <f t="shared" si="63"/>
        <v>0</v>
      </c>
      <c r="V45" s="224">
        <f t="shared" si="63"/>
        <v>0</v>
      </c>
      <c r="W45" s="224">
        <f t="shared" si="63"/>
        <v>5</v>
      </c>
      <c r="X45" s="222"/>
      <c r="Y45" s="222"/>
      <c r="Z45" s="222"/>
      <c r="AA45" s="224" t="s">
        <v>301</v>
      </c>
      <c r="AB45" s="224">
        <f>SUM(AB12:AB44)</f>
        <v>6</v>
      </c>
      <c r="AC45" s="225">
        <f>IFERROR(AB45/SUM($L45:$W45),0)</f>
        <v>0.21428571428571427</v>
      </c>
      <c r="AD45" s="224">
        <f>SUM(AD12:AD44)</f>
        <v>0</v>
      </c>
      <c r="AE45" s="226">
        <f>IFERROR(AD45/SUM($L45:$W45),0)</f>
        <v>0</v>
      </c>
      <c r="AF45" s="222"/>
      <c r="AG45" s="222"/>
      <c r="AH45" s="224">
        <f>SUM(AH12:AH44)</f>
        <v>4</v>
      </c>
      <c r="AI45" s="225">
        <f>IFERROR(AH45/SUM($L45:$W45),0)</f>
        <v>0.14285714285714285</v>
      </c>
      <c r="AJ45" s="224">
        <f>SUM(AJ12:AJ44)</f>
        <v>0</v>
      </c>
      <c r="AK45" s="226">
        <f>IFERROR(AJ45/SUM($L45:$W45),0)</f>
        <v>0</v>
      </c>
      <c r="AL45" s="222"/>
      <c r="AM45" s="222"/>
      <c r="AN45" s="224">
        <f>SUM(AN12:AN44)</f>
        <v>4</v>
      </c>
      <c r="AO45" s="225">
        <f>IFERROR(AN45/SUM($L45:$W45),0)</f>
        <v>0.14285714285714285</v>
      </c>
      <c r="AP45" s="224">
        <f>SUM(AP12:AP44)</f>
        <v>0</v>
      </c>
      <c r="AQ45" s="226">
        <f>IFERROR(AP45/SUM($L45:$W45),0)</f>
        <v>0</v>
      </c>
      <c r="AR45" s="222"/>
      <c r="AS45" s="222"/>
      <c r="AT45" s="224">
        <f>SUM(AT12:AT44)</f>
        <v>0</v>
      </c>
      <c r="AU45" s="225">
        <f>IFERROR(AT45/SUM($L45:$W45),0)</f>
        <v>0</v>
      </c>
      <c r="AV45" s="224">
        <f>SUM(AV12:AV44)</f>
        <v>0</v>
      </c>
      <c r="AW45" s="226">
        <f>IFERROR(AV45/SUM($L45:$W45),0)</f>
        <v>0</v>
      </c>
      <c r="AX45" s="222"/>
      <c r="AY45" s="222"/>
      <c r="AZ45" s="224">
        <f>SUM(AZ12:AZ44)</f>
        <v>0</v>
      </c>
      <c r="BA45" s="225">
        <f>IFERROR(AZ45/SUM($L45:$W45),0)</f>
        <v>0</v>
      </c>
      <c r="BB45" s="224">
        <f>SUM(BB12:BB44)</f>
        <v>0</v>
      </c>
      <c r="BC45" s="226">
        <f>IFERROR(BB45/SUM($L45:$W45),0)</f>
        <v>0</v>
      </c>
      <c r="BD45" s="222"/>
      <c r="BE45" s="222"/>
      <c r="BF45" s="224">
        <f>SUM(BF12:BF44)</f>
        <v>1</v>
      </c>
      <c r="BG45" s="225">
        <f>IFERROR(BF45/SUM($L45:$W45),0)</f>
        <v>3.5714285714285712E-2</v>
      </c>
      <c r="BH45" s="224">
        <f>SUM(BH12:BH44)</f>
        <v>0</v>
      </c>
      <c r="BI45" s="226">
        <f>IFERROR(BH45/SUM($L45:$W45),0)</f>
        <v>0</v>
      </c>
      <c r="BJ45" s="222"/>
      <c r="BK45" s="222"/>
      <c r="BL45" s="224">
        <f>SUM(BL12:BL44)</f>
        <v>4</v>
      </c>
      <c r="BM45" s="225">
        <f>IFERROR(BL45/SUM($L45:$W45),0)</f>
        <v>0.14285714285714285</v>
      </c>
      <c r="BN45" s="224">
        <f>SUM(BN12:BN44)</f>
        <v>0</v>
      </c>
      <c r="BO45" s="226">
        <f>IFERROR(BN45/SUM($L45:$W45),0)</f>
        <v>0</v>
      </c>
      <c r="BP45" s="222"/>
      <c r="BQ45" s="222"/>
      <c r="BR45" s="224">
        <f>SUM(BR12:BR44)</f>
        <v>3</v>
      </c>
      <c r="BS45" s="225">
        <f>IFERROR(BR45/SUM($L45:$W45),0)</f>
        <v>0.10714285714285714</v>
      </c>
      <c r="BT45" s="224">
        <f>SUM(BT12:BT44)</f>
        <v>0</v>
      </c>
      <c r="BU45" s="226">
        <f>IFERROR(BT45/SUM($L45:$W45),0)</f>
        <v>0</v>
      </c>
      <c r="BV45" s="222"/>
      <c r="BW45" s="222"/>
      <c r="BX45" s="224">
        <f>SUM(BX12:BX44)</f>
        <v>1</v>
      </c>
      <c r="BY45" s="225">
        <f>IFERROR(BX45/SUM($L45:$W45),0)</f>
        <v>3.5714285714285712E-2</v>
      </c>
      <c r="BZ45" s="224">
        <f>SUM(BZ12:BZ44)</f>
        <v>0</v>
      </c>
      <c r="CA45" s="226">
        <f>IFERROR(BZ45/SUM($L45:$W45),0)</f>
        <v>0</v>
      </c>
      <c r="CB45" s="222"/>
      <c r="CC45" s="222"/>
      <c r="CD45" s="224">
        <f>SUM(CD12:CD44)</f>
        <v>0</v>
      </c>
      <c r="CE45" s="225">
        <f>IFERROR(CD45/SUM($L45:$W45),0)</f>
        <v>0</v>
      </c>
      <c r="CF45" s="224">
        <f>SUM(CF12:CF44)</f>
        <v>0</v>
      </c>
      <c r="CG45" s="226">
        <f>IFERROR(CF45/SUM($L45:$W45),0)</f>
        <v>0</v>
      </c>
      <c r="CH45" s="222"/>
      <c r="CI45" s="222"/>
      <c r="CJ45" s="224">
        <f>SUM(CJ12:CJ44)</f>
        <v>0</v>
      </c>
      <c r="CK45" s="225">
        <f>IFERROR(CJ45/SUM($L45:$W45),0)</f>
        <v>0</v>
      </c>
      <c r="CL45" s="224">
        <f>SUM(CL12:CL44)</f>
        <v>0</v>
      </c>
      <c r="CM45" s="226">
        <f>IFERROR(CL45/SUM($L45:$W45),0)</f>
        <v>0</v>
      </c>
      <c r="CN45" s="222"/>
      <c r="CO45" s="222"/>
      <c r="CP45" s="224">
        <f>SUM(CP12:CP44)</f>
        <v>5</v>
      </c>
      <c r="CQ45" s="225">
        <f>IFERROR(CP45/SUM($L45:$W45),0)</f>
        <v>0.17857142857142858</v>
      </c>
      <c r="CR45" s="224">
        <f>SUM(CR12:CR44)</f>
        <v>0</v>
      </c>
      <c r="CS45" s="226">
        <f>IFERROR(CR45/SUM($L45:$W45),0)</f>
        <v>0</v>
      </c>
      <c r="CT45" s="222"/>
      <c r="CU45" s="222"/>
      <c r="CV45" s="222"/>
      <c r="CW45" s="225">
        <f>SUM(CS45,CM45,CG45,CA45,BU45,BO45,BI45:BI45,BC45,AW45,AQ45,AK45,AE45)</f>
        <v>0</v>
      </c>
      <c r="CY45" s="222"/>
      <c r="CZ45" s="222"/>
      <c r="DA45" s="222"/>
      <c r="DB45" s="222"/>
      <c r="DC45" s="222"/>
      <c r="DD45" s="222"/>
      <c r="DE45" s="222"/>
      <c r="DF45" s="222"/>
      <c r="DG45" s="222"/>
      <c r="DH45" s="222"/>
      <c r="DI45" s="222"/>
      <c r="DJ45" s="222"/>
      <c r="DK45" s="222"/>
      <c r="DL45" s="222"/>
      <c r="DM45" s="222"/>
    </row>
    <row r="46" spans="2:117" s="58" customFormat="1"/>
    <row r="47" spans="2:117" s="58" customFormat="1"/>
    <row r="48" spans="2:117"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row r="92" s="58" customFormat="1"/>
    <row r="93" s="58" customFormat="1"/>
    <row r="94" s="58" customFormat="1"/>
    <row r="95" s="58" customFormat="1"/>
    <row r="96" s="58" customFormat="1"/>
    <row r="97" s="58" customFormat="1"/>
    <row r="98" s="58" customFormat="1"/>
  </sheetData>
  <sheetProtection sort="0" autoFilter="0"/>
  <mergeCells count="87">
    <mergeCell ref="J45:K45"/>
    <mergeCell ref="J18:K18"/>
    <mergeCell ref="J19:K19"/>
    <mergeCell ref="J20:K20"/>
    <mergeCell ref="J21:K21"/>
    <mergeCell ref="J22:K22"/>
    <mergeCell ref="J27:K27"/>
    <mergeCell ref="J28:K28"/>
    <mergeCell ref="J29:K29"/>
    <mergeCell ref="J30:K30"/>
    <mergeCell ref="J31:K31"/>
    <mergeCell ref="J43:K43"/>
    <mergeCell ref="J44:K44"/>
    <mergeCell ref="J13:K13"/>
    <mergeCell ref="J14:K14"/>
    <mergeCell ref="J15:K15"/>
    <mergeCell ref="J16:K16"/>
    <mergeCell ref="J17:K17"/>
    <mergeCell ref="C3:AE3"/>
    <mergeCell ref="AF3:AL3"/>
    <mergeCell ref="BG3:BZ3"/>
    <mergeCell ref="CA3:CG3"/>
    <mergeCell ref="CJ3:CM3"/>
    <mergeCell ref="B1:AE1"/>
    <mergeCell ref="AH1:AK1"/>
    <mergeCell ref="BF1:BZ1"/>
    <mergeCell ref="CB1:CF1"/>
    <mergeCell ref="CH1:CM1"/>
    <mergeCell ref="CK5:CP5"/>
    <mergeCell ref="D7:AH7"/>
    <mergeCell ref="AI7:AO7"/>
    <mergeCell ref="BJ7:CC7"/>
    <mergeCell ref="CD7:CJ7"/>
    <mergeCell ref="CM7:CP7"/>
    <mergeCell ref="C5:AH5"/>
    <mergeCell ref="AK5:AN5"/>
    <mergeCell ref="BI5:CC5"/>
    <mergeCell ref="CE5:CI5"/>
    <mergeCell ref="B9:B11"/>
    <mergeCell ref="C9:C11"/>
    <mergeCell ref="D9:D11"/>
    <mergeCell ref="E9:E11"/>
    <mergeCell ref="F9:F11"/>
    <mergeCell ref="C8:AO8"/>
    <mergeCell ref="BI8:CJ8"/>
    <mergeCell ref="CK8:CP8"/>
    <mergeCell ref="G9:G11"/>
    <mergeCell ref="H9:H11"/>
    <mergeCell ref="I9:I11"/>
    <mergeCell ref="J9:K11"/>
    <mergeCell ref="L9:W10"/>
    <mergeCell ref="X9:X11"/>
    <mergeCell ref="Y9:Y11"/>
    <mergeCell ref="BX10:CC10"/>
    <mergeCell ref="BF10:BK10"/>
    <mergeCell ref="DL9:DL11"/>
    <mergeCell ref="AB10:AG10"/>
    <mergeCell ref="AH10:AM10"/>
    <mergeCell ref="AN10:AS10"/>
    <mergeCell ref="AT10:AY10"/>
    <mergeCell ref="DB10:DB11"/>
    <mergeCell ref="DC10:DC11"/>
    <mergeCell ref="DD10:DD11"/>
    <mergeCell ref="DE10:DE11"/>
    <mergeCell ref="CJ10:CO10"/>
    <mergeCell ref="CP10:CT10"/>
    <mergeCell ref="CV10:CV11"/>
    <mergeCell ref="CW10:CW11"/>
    <mergeCell ref="DH10:DH11"/>
    <mergeCell ref="DA10:DA11"/>
    <mergeCell ref="CZ10:CZ11"/>
    <mergeCell ref="DJ10:DJ11"/>
    <mergeCell ref="DK10:DK11"/>
    <mergeCell ref="J12:K12"/>
    <mergeCell ref="DF10:DF11"/>
    <mergeCell ref="DG10:DG11"/>
    <mergeCell ref="CD10:CI10"/>
    <mergeCell ref="AA9:AA11"/>
    <mergeCell ref="AB9:CW9"/>
    <mergeCell ref="CX9:CX11"/>
    <mergeCell ref="CY9:CY11"/>
    <mergeCell ref="CZ9:DK9"/>
    <mergeCell ref="Z9:Z11"/>
    <mergeCell ref="BL10:BP10"/>
    <mergeCell ref="BR10:BW10"/>
    <mergeCell ref="DI10:DI11"/>
    <mergeCell ref="AZ10:BE10"/>
  </mergeCells>
  <conditionalFormatting sqref="CW12:CX44">
    <cfRule type="cellIs" dxfId="8" priority="1" operator="equal">
      <formula>1</formula>
    </cfRule>
    <cfRule type="colorScale" priority="2">
      <colorScale>
        <cfvo type="num" val="0"/>
        <cfvo type="num" val="0.6"/>
        <cfvo type="num" val="0.99"/>
        <color rgb="FFC00000"/>
        <color rgb="FFFFEB84"/>
        <color rgb="FF1DA275"/>
      </colorScale>
    </cfRule>
  </conditionalFormatting>
  <dataValidations count="11">
    <dataValidation type="whole" showInputMessage="1" showErrorMessage="1" error="SUPERA LA META PROGRAMADA" sqref="BH12:BH44 CR12:CR44 CL12:CL44 CF12:CF44 BZ12:BZ44 BT12:BT44 BN12:BN44 BB12:BB44 AV12:AV44 AP12:AP44 AJ12:AJ44 AD12:AD44" xr:uid="{CB8E2627-8DAA-4546-939A-419CFDACB33E}">
      <formula1>0</formula1>
      <formula2>#REF!-AB12</formula2>
    </dataValidation>
    <dataValidation type="list" allowBlank="1" showInputMessage="1" showErrorMessage="1" sqref="G12:G31" xr:uid="{42260C46-1000-4D4F-84DC-D3B0FC5210BB}">
      <formula1>$G$16:$G$23</formula1>
    </dataValidation>
    <dataValidation type="list" allowBlank="1" showInputMessage="1" showErrorMessage="1" sqref="F12:F31" xr:uid="{F0DF3467-E4BC-4F4C-A469-D56001A4690E}">
      <formula1>$F$16:$F$20</formula1>
    </dataValidation>
    <dataValidation type="list" allowBlank="1" showInputMessage="1" showErrorMessage="1" sqref="E12:E31" xr:uid="{19A9BCA6-8B14-4857-88F9-87257940D357}">
      <formula1>$E$16:$E$20</formula1>
    </dataValidation>
    <dataValidation type="list" allowBlank="1" showInputMessage="1" showErrorMessage="1" sqref="D12:D31 D43:D44" xr:uid="{0373DFF9-B7AE-4447-B998-EB89844FAC22}">
      <formula1>$D$16:$D$19</formula1>
    </dataValidation>
    <dataValidation type="list" allowBlank="1" showInputMessage="1" showErrorMessage="1" sqref="B12:B31 B43:B44" xr:uid="{834BEFFD-0187-4827-AED3-B17B573E7B83}">
      <formula1>$B$16:$B$19</formula1>
    </dataValidation>
    <dataValidation type="list" allowBlank="1" showInputMessage="1" showErrorMessage="1" sqref="C12:C31 C43:C44" xr:uid="{7B3A8735-2459-447E-926A-CB40171D4465}">
      <formula1>$C$17:$C$19</formula1>
    </dataValidation>
    <dataValidation type="list" allowBlank="1" showInputMessage="1" showErrorMessage="1" sqref="G43:G44" xr:uid="{69BE9BAD-3958-4AC0-B9CE-4C0484909854}">
      <formula1>$G$16:$G$36</formula1>
    </dataValidation>
    <dataValidation type="list" allowBlank="1" showInputMessage="1" showErrorMessage="1" sqref="F43:F44" xr:uid="{E08E5AA6-A1ED-4F5E-AF86-048F0E1DB8DF}">
      <formula1>$F$16:$F$22</formula1>
    </dataValidation>
    <dataValidation type="list" allowBlank="1" showInputMessage="1" showErrorMessage="1" sqref="E43:E44" xr:uid="{2053B63B-F909-48BB-9350-38985C21CC6A}">
      <formula1>$E$16:$E$27</formula1>
    </dataValidation>
    <dataValidation type="list" allowBlank="1" showInputMessage="1" showErrorMessage="1" sqref="C45" xr:uid="{60166356-8DF4-4801-BDB4-06DC4325AB66}">
      <formula1>$C$14:$C$15</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8243D-04B4-45F7-AF5B-B8FB277FCD11}">
  <sheetPr>
    <tabColor rgb="FF92D050"/>
  </sheetPr>
  <dimension ref="A1:DL92"/>
  <sheetViews>
    <sheetView topLeftCell="A5" zoomScale="70" zoomScaleNormal="70" zoomScaleSheetLayoutView="55" zoomScalePageLayoutView="60" workbookViewId="0">
      <pane ySplit="7" topLeftCell="A12" activePane="bottomLeft" state="frozen"/>
      <selection pane="bottomLeft" activeCell="BW13" sqref="BW13"/>
      <selection activeCell="BW13" sqref="BW13"/>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672</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08.75" customHeight="1">
      <c r="A12" s="61"/>
      <c r="B12" s="227" t="s">
        <v>322</v>
      </c>
      <c r="C12" s="212" t="s">
        <v>317</v>
      </c>
      <c r="D12" s="227" t="s">
        <v>318</v>
      </c>
      <c r="E12" s="227" t="s">
        <v>280</v>
      </c>
      <c r="F12" s="227" t="s">
        <v>281</v>
      </c>
      <c r="G12" s="227" t="s">
        <v>347</v>
      </c>
      <c r="H12" s="228" t="s">
        <v>579</v>
      </c>
      <c r="I12" s="228" t="s">
        <v>637</v>
      </c>
      <c r="J12" s="483" t="s">
        <v>673</v>
      </c>
      <c r="K12" s="483"/>
      <c r="L12" s="229"/>
      <c r="M12" s="229"/>
      <c r="N12" s="229">
        <v>1</v>
      </c>
      <c r="O12" s="229"/>
      <c r="P12" s="229"/>
      <c r="Q12" s="229">
        <v>1</v>
      </c>
      <c r="R12" s="229"/>
      <c r="S12" s="229"/>
      <c r="T12" s="229">
        <v>1</v>
      </c>
      <c r="U12" s="229"/>
      <c r="V12" s="229"/>
      <c r="W12" s="229">
        <v>1</v>
      </c>
      <c r="X12" s="229" t="s">
        <v>674</v>
      </c>
      <c r="Y12" s="230" t="s">
        <v>675</v>
      </c>
      <c r="Z12" s="231" t="s">
        <v>643</v>
      </c>
      <c r="AA12" s="231" t="s">
        <v>644</v>
      </c>
      <c r="AB12" s="232">
        <v>0.5</v>
      </c>
      <c r="AC12" s="136">
        <f>IFERROR(AB12/SUM($L12:$W12)*100,0)</f>
        <v>12.5</v>
      </c>
      <c r="AD12" s="136"/>
      <c r="AE12" s="136">
        <f>IFERROR(AD12/SUM($L12:$W12)*100,0)</f>
        <v>0</v>
      </c>
      <c r="AF12" s="64"/>
      <c r="AG12" s="63"/>
      <c r="AH12" s="132">
        <f t="shared" ref="AH12:AH13" si="0">+M12</f>
        <v>0</v>
      </c>
      <c r="AI12" s="136">
        <f>IFERROR(AH12/SUM($L12:$W12)*100,0)</f>
        <v>0</v>
      </c>
      <c r="AJ12" s="136"/>
      <c r="AK12" s="136">
        <f>IFERROR(AJ12/SUM($L12:$W12)*100,0)</f>
        <v>0</v>
      </c>
      <c r="AL12" s="64"/>
      <c r="AM12" s="63"/>
      <c r="AN12" s="132">
        <f t="shared" ref="AN12:AN13" si="1">+N12</f>
        <v>1</v>
      </c>
      <c r="AO12" s="136">
        <f>IFERROR(AN12/SUM($L12:$W12)*100,0)</f>
        <v>25</v>
      </c>
      <c r="AP12" s="136"/>
      <c r="AQ12" s="136">
        <f>IFERROR(AP12/SUM($L12:$W12)*100,0)</f>
        <v>0</v>
      </c>
      <c r="AR12" s="64"/>
      <c r="AS12" s="63"/>
      <c r="AT12" s="64">
        <f>+O12</f>
        <v>0</v>
      </c>
      <c r="AU12" s="136">
        <f>IFERROR(AT12/SUM($L12:$W12)*100,0)</f>
        <v>0</v>
      </c>
      <c r="AV12" s="136"/>
      <c r="AW12" s="136">
        <f>IFERROR(AV12/SUM($L12:$W12)*100,0)</f>
        <v>0</v>
      </c>
      <c r="AX12" s="64"/>
      <c r="AY12" s="63"/>
      <c r="AZ12" s="62">
        <f t="shared" ref="AZ12:AZ13" si="2">+P12</f>
        <v>0</v>
      </c>
      <c r="BA12" s="136">
        <f>IFERROR(AZ12/SUM($L12:$W12)*100,0)</f>
        <v>0</v>
      </c>
      <c r="BB12" s="167"/>
      <c r="BC12" s="136">
        <f>IFERROR(BB12/SUM($L12:$W12)*100,0)</f>
        <v>0</v>
      </c>
      <c r="BD12" s="71"/>
      <c r="BE12" s="165"/>
      <c r="BF12" s="62">
        <f t="shared" ref="BF12:BF13" si="3">+Q12</f>
        <v>1</v>
      </c>
      <c r="BG12" s="136">
        <f>IFERROR(BF12/SUM($L12:$W12)*100,0)</f>
        <v>25</v>
      </c>
      <c r="BH12" s="136"/>
      <c r="BI12" s="136">
        <f>IFERROR(BH12/SUM($L12:$W12)*100,0)</f>
        <v>0</v>
      </c>
      <c r="BJ12" s="71"/>
      <c r="BK12" s="63"/>
      <c r="BL12" s="62">
        <f t="shared" ref="BL12:BL13" si="4">+R12</f>
        <v>0</v>
      </c>
      <c r="BM12" s="136">
        <f>IFERROR(BL12/SUM($L12:$W12)*100,0)</f>
        <v>0</v>
      </c>
      <c r="BN12" s="136"/>
      <c r="BO12" s="136">
        <f>IFERROR(BN12/SUM($L12:$W12)*100,0)</f>
        <v>0</v>
      </c>
      <c r="BP12" s="63"/>
      <c r="BQ12" s="63"/>
      <c r="BR12" s="63">
        <f t="shared" ref="BR12:BR13" si="5">+S12</f>
        <v>0</v>
      </c>
      <c r="BS12" s="136">
        <f>IFERROR(BR12/SUM($L12:$W12)*100,0)</f>
        <v>0</v>
      </c>
      <c r="BT12" s="136"/>
      <c r="BU12" s="136">
        <f>IFERROR(BT12/SUM($L12:$W12)*100,0)</f>
        <v>0</v>
      </c>
      <c r="BV12" s="165"/>
      <c r="BW12" s="165"/>
      <c r="BX12" s="63">
        <f t="shared" ref="BX12:BX13" si="6">+T12</f>
        <v>1</v>
      </c>
      <c r="BY12" s="136">
        <f>IFERROR(BX12/SUM($L12:$W12)*100,0)</f>
        <v>25</v>
      </c>
      <c r="BZ12" s="136"/>
      <c r="CA12" s="136">
        <f>IFERROR(BZ12/SUM($L12:$W12)*100,0)</f>
        <v>0</v>
      </c>
      <c r="CB12" s="63"/>
      <c r="CC12" s="63"/>
      <c r="CD12" s="63">
        <f t="shared" ref="CD12:CD13" si="7">+U12</f>
        <v>0</v>
      </c>
      <c r="CE12" s="136">
        <f>IFERROR(CD12/SUM($L12:$W12)*100,0)</f>
        <v>0</v>
      </c>
      <c r="CF12" s="136"/>
      <c r="CG12" s="136">
        <f>IFERROR(CF12/SUM($L12:$W12)*100,0)</f>
        <v>0</v>
      </c>
      <c r="CH12" s="63"/>
      <c r="CI12" s="63"/>
      <c r="CJ12" s="63">
        <f t="shared" ref="CJ12:CJ13" si="8">+V12</f>
        <v>0</v>
      </c>
      <c r="CK12" s="136">
        <f>IFERROR(CJ12/SUM($L12:$W12)*100,0)</f>
        <v>0</v>
      </c>
      <c r="CL12" s="136"/>
      <c r="CM12" s="136">
        <f>IFERROR(CL12/SUM($L12:$W12)*100,0)</f>
        <v>0</v>
      </c>
      <c r="CN12" s="63"/>
      <c r="CO12" s="63"/>
      <c r="CP12" s="63">
        <f t="shared" ref="CP12:CP13" si="9">+W12</f>
        <v>1</v>
      </c>
      <c r="CQ12" s="136">
        <f>IFERROR(CP12/SUM($L12:$W12)*100,0)</f>
        <v>25</v>
      </c>
      <c r="CR12" s="136"/>
      <c r="CS12" s="136">
        <f>IFERROR(CR12/SUM($L12:$W12)*100,0)</f>
        <v>0</v>
      </c>
      <c r="CT12" s="63"/>
      <c r="CU12" s="63"/>
      <c r="CV12" s="63">
        <f t="shared" ref="CV12"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ht="185.25" customHeight="1">
      <c r="A13" s="61"/>
      <c r="B13" s="227" t="s">
        <v>322</v>
      </c>
      <c r="C13" s="212" t="s">
        <v>317</v>
      </c>
      <c r="D13" s="227" t="s">
        <v>318</v>
      </c>
      <c r="E13" s="227" t="s">
        <v>280</v>
      </c>
      <c r="F13" s="227" t="s">
        <v>281</v>
      </c>
      <c r="G13" s="227" t="s">
        <v>347</v>
      </c>
      <c r="H13" s="228" t="s">
        <v>579</v>
      </c>
      <c r="I13" s="228" t="s">
        <v>637</v>
      </c>
      <c r="J13" s="483" t="s">
        <v>676</v>
      </c>
      <c r="K13" s="483"/>
      <c r="L13" s="229"/>
      <c r="M13" s="229"/>
      <c r="N13" s="229"/>
      <c r="O13" s="229"/>
      <c r="P13" s="229"/>
      <c r="Q13" s="229"/>
      <c r="R13" s="229"/>
      <c r="S13" s="229"/>
      <c r="T13" s="229"/>
      <c r="U13" s="229"/>
      <c r="V13" s="229"/>
      <c r="W13" s="229">
        <v>1</v>
      </c>
      <c r="X13" s="229" t="s">
        <v>674</v>
      </c>
      <c r="Y13" s="230" t="s">
        <v>675</v>
      </c>
      <c r="Z13" s="231" t="s">
        <v>677</v>
      </c>
      <c r="AA13" s="231" t="s">
        <v>678</v>
      </c>
      <c r="AB13" s="232">
        <v>0.5</v>
      </c>
      <c r="AC13" s="136">
        <f t="shared" ref="AC13" si="11">IFERROR(AB13/SUM($L13:$W13)*100,0)</f>
        <v>50</v>
      </c>
      <c r="AD13" s="64"/>
      <c r="AE13" s="136">
        <f t="shared" ref="AE13" si="12">IFERROR(AD13/SUM($L13:$W13)*100,0)</f>
        <v>0</v>
      </c>
      <c r="AF13" s="64"/>
      <c r="AG13" s="63"/>
      <c r="AH13" s="132">
        <f t="shared" si="0"/>
        <v>0</v>
      </c>
      <c r="AI13" s="136">
        <f t="shared" ref="AI13" si="13">IFERROR(AH13/SUM($L13:$W13)*100,0)</f>
        <v>0</v>
      </c>
      <c r="AJ13" s="64"/>
      <c r="AK13" s="136">
        <f t="shared" ref="AK13" si="14">IFERROR(AJ13/SUM($L13:$W13)*100,0)</f>
        <v>0</v>
      </c>
      <c r="AL13" s="64"/>
      <c r="AM13" s="63"/>
      <c r="AN13" s="132">
        <f t="shared" si="1"/>
        <v>0</v>
      </c>
      <c r="AO13" s="136">
        <f t="shared" ref="AO13" si="15">IFERROR(AN13/SUM($L13:$W13)*100,0)</f>
        <v>0</v>
      </c>
      <c r="AP13" s="64"/>
      <c r="AQ13" s="136">
        <f t="shared" ref="AQ13" si="16">IFERROR(AP13/SUM($L13:$W13)*100,0)</f>
        <v>0</v>
      </c>
      <c r="AR13" s="64"/>
      <c r="AS13" s="63"/>
      <c r="AT13" s="64">
        <f>+O13</f>
        <v>0</v>
      </c>
      <c r="AU13" s="136">
        <f t="shared" ref="AU13" si="17">IFERROR(AT13/SUM($L13:$W13)*100,0)</f>
        <v>0</v>
      </c>
      <c r="AV13" s="64"/>
      <c r="AW13" s="136">
        <f t="shared" ref="AW13" si="18">IFERROR(AV13/SUM($L13:$W13)*100,0)</f>
        <v>0</v>
      </c>
      <c r="AX13" s="64"/>
      <c r="AY13" s="63"/>
      <c r="AZ13" s="62">
        <f t="shared" si="2"/>
        <v>0</v>
      </c>
      <c r="BA13" s="136">
        <f t="shared" ref="BA13" si="19">IFERROR(AZ13/SUM($L13:$W13)*100,0)</f>
        <v>0</v>
      </c>
      <c r="BB13" s="164"/>
      <c r="BC13" s="136">
        <f t="shared" ref="BC13" si="20">IFERROR(BB13/SUM($L13:$W13)*100,0)</f>
        <v>0</v>
      </c>
      <c r="BD13" s="71"/>
      <c r="BE13" s="165"/>
      <c r="BF13" s="62">
        <f t="shared" si="3"/>
        <v>0</v>
      </c>
      <c r="BG13" s="136">
        <f>IFERROR(BF13/SUM($L13:$W13)*100,0)</f>
        <v>0</v>
      </c>
      <c r="BH13" s="62"/>
      <c r="BI13" s="136">
        <f>IFERROR(BH13/SUM($L13:$W13)*100,0)</f>
        <v>0</v>
      </c>
      <c r="BJ13" s="176"/>
      <c r="BK13" s="63"/>
      <c r="BL13" s="62">
        <f t="shared" si="4"/>
        <v>0</v>
      </c>
      <c r="BM13" s="136">
        <f t="shared" ref="BM13" si="21">IFERROR(BL13/SUM($L13:$W13)*100,0)</f>
        <v>0</v>
      </c>
      <c r="BN13" s="64"/>
      <c r="BO13" s="136">
        <f t="shared" ref="BO13" si="22">IFERROR(BN13/SUM($L13:$W13)*100,0)</f>
        <v>0</v>
      </c>
      <c r="BP13" s="63"/>
      <c r="BQ13" s="63"/>
      <c r="BR13" s="63">
        <f t="shared" si="5"/>
        <v>0</v>
      </c>
      <c r="BS13" s="136">
        <f t="shared" ref="BS13" si="23">IFERROR(BR13/SUM($L13:$W13)*100,0)</f>
        <v>0</v>
      </c>
      <c r="BT13" s="64"/>
      <c r="BU13" s="136">
        <f t="shared" ref="BU13" si="24">IFERROR(BT13/SUM($L13:$W13)*100,0)</f>
        <v>0</v>
      </c>
      <c r="BV13" s="165"/>
      <c r="BW13" s="165"/>
      <c r="BX13" s="63">
        <f t="shared" si="6"/>
        <v>0</v>
      </c>
      <c r="BY13" s="136">
        <f t="shared" ref="BY13" si="25">IFERROR(BX13/SUM($L13:$W13)*100,0)</f>
        <v>0</v>
      </c>
      <c r="BZ13" s="64"/>
      <c r="CA13" s="136">
        <f t="shared" ref="CA13" si="26">IFERROR(BZ13/SUM($L13:$W13)*100,0)</f>
        <v>0</v>
      </c>
      <c r="CB13" s="63"/>
      <c r="CC13" s="63"/>
      <c r="CD13" s="63">
        <f t="shared" si="7"/>
        <v>0</v>
      </c>
      <c r="CE13" s="136">
        <f t="shared" ref="CE13" si="27">IFERROR(CD13/SUM($L13:$W13)*100,0)</f>
        <v>0</v>
      </c>
      <c r="CF13" s="64"/>
      <c r="CG13" s="136">
        <f t="shared" ref="CG13" si="28">IFERROR(CF13/SUM($L13:$W13)*100,0)</f>
        <v>0</v>
      </c>
      <c r="CH13" s="63"/>
      <c r="CI13" s="63"/>
      <c r="CJ13" s="63">
        <f t="shared" si="8"/>
        <v>0</v>
      </c>
      <c r="CK13" s="136">
        <f t="shared" ref="CK13" si="29">IFERROR(CJ13/SUM($L13:$W13)*100,0)</f>
        <v>0</v>
      </c>
      <c r="CL13" s="64"/>
      <c r="CM13" s="136">
        <f t="shared" ref="CM13" si="30">IFERROR(CL13/SUM($L13:$W13)*100,0)</f>
        <v>0</v>
      </c>
      <c r="CN13" s="63"/>
      <c r="CO13" s="63"/>
      <c r="CP13" s="63">
        <f t="shared" si="9"/>
        <v>1</v>
      </c>
      <c r="CQ13" s="136">
        <f t="shared" ref="CQ13" si="31">IFERROR(CP13/SUM($L13:$W13)*100,0)</f>
        <v>100</v>
      </c>
      <c r="CR13" s="64"/>
      <c r="CS13" s="136">
        <f t="shared" ref="CS13" si="32">IFERROR(CR13/SUM($L13:$W13)*100,0)</f>
        <v>0</v>
      </c>
      <c r="CT13" s="63"/>
      <c r="CU13" s="63"/>
      <c r="CV13" s="63">
        <f>SUM(CR13,CL13,CF13,BZ13,BT13,BN13,BH13,BB13,AV13,AP13,AJ13,AD13)</f>
        <v>0</v>
      </c>
      <c r="CW13" s="30">
        <f>SUM(CS13,CM13,CG13,CA13,BU13,BO13,BI13,BC13,AW13,AQ13,AK13,AE13)/100</f>
        <v>0</v>
      </c>
      <c r="CX13" s="121"/>
      <c r="CY13" s="155"/>
      <c r="CZ13" s="129"/>
      <c r="DA13" s="129"/>
      <c r="DB13" s="129"/>
      <c r="DC13" s="129"/>
      <c r="DD13" s="129"/>
      <c r="DE13" s="129"/>
      <c r="DF13" s="129"/>
      <c r="DG13" s="129"/>
      <c r="DH13" s="69"/>
      <c r="DI13" s="69"/>
      <c r="DJ13" s="65"/>
      <c r="DK13" s="65"/>
      <c r="DL13" s="179"/>
    </row>
    <row r="14" spans="1:116" s="58" customFormat="1" ht="15.6">
      <c r="B14" s="130"/>
      <c r="C14" s="131"/>
      <c r="D14" s="131"/>
      <c r="E14" s="131"/>
      <c r="F14" s="131"/>
      <c r="G14" s="131"/>
      <c r="J14" s="443" t="s">
        <v>300</v>
      </c>
      <c r="K14" s="444"/>
      <c r="L14" s="153">
        <f t="shared" ref="L14:W14" si="33">SUM(L12:L13)</f>
        <v>0</v>
      </c>
      <c r="M14" s="153">
        <f t="shared" si="33"/>
        <v>0</v>
      </c>
      <c r="N14" s="153">
        <f t="shared" si="33"/>
        <v>1</v>
      </c>
      <c r="O14" s="153">
        <f t="shared" si="33"/>
        <v>0</v>
      </c>
      <c r="P14" s="153">
        <f t="shared" si="33"/>
        <v>0</v>
      </c>
      <c r="Q14" s="153">
        <f t="shared" si="33"/>
        <v>1</v>
      </c>
      <c r="R14" s="153">
        <f t="shared" si="33"/>
        <v>0</v>
      </c>
      <c r="S14" s="153">
        <f t="shared" si="33"/>
        <v>0</v>
      </c>
      <c r="T14" s="153">
        <f t="shared" si="33"/>
        <v>1</v>
      </c>
      <c r="U14" s="153">
        <f t="shared" si="33"/>
        <v>0</v>
      </c>
      <c r="V14" s="153">
        <f t="shared" si="33"/>
        <v>0</v>
      </c>
      <c r="W14" s="153">
        <f t="shared" si="33"/>
        <v>2</v>
      </c>
      <c r="AA14" s="137" t="s">
        <v>301</v>
      </c>
      <c r="AB14" s="137">
        <f>SUM(AB12:AB13)</f>
        <v>1</v>
      </c>
      <c r="AC14" s="138">
        <f>IFERROR(AB14/SUM($L14:$W14),0)</f>
        <v>0.2</v>
      </c>
      <c r="AD14" s="137">
        <f>SUM(AD12:AD13)</f>
        <v>0</v>
      </c>
      <c r="AE14" s="139">
        <f>IFERROR(AD14/SUM($L14:$W14),0)</f>
        <v>0</v>
      </c>
      <c r="AF14" s="135"/>
      <c r="AG14" s="135"/>
      <c r="AH14" s="137">
        <f>SUM(AH12:AH13)</f>
        <v>0</v>
      </c>
      <c r="AI14" s="138">
        <f>IFERROR(AH14/SUM($L14:$W14),0)</f>
        <v>0</v>
      </c>
      <c r="AJ14" s="137">
        <f>SUM(AJ12:AJ13)</f>
        <v>0</v>
      </c>
      <c r="AK14" s="139">
        <f>IFERROR(AJ14/SUM($L14:$W14),0)</f>
        <v>0</v>
      </c>
      <c r="AL14" s="135"/>
      <c r="AM14" s="135"/>
      <c r="AN14" s="137">
        <f>SUM(AN12:AN13)</f>
        <v>1</v>
      </c>
      <c r="AO14" s="138">
        <f>IFERROR(AN14/SUM($L14:$W14),0)</f>
        <v>0.2</v>
      </c>
      <c r="AP14" s="137">
        <f>SUM(AP12:AP13)</f>
        <v>0</v>
      </c>
      <c r="AQ14" s="139">
        <f>IFERROR(AP14/SUM($L14:$W14),0)</f>
        <v>0</v>
      </c>
      <c r="AR14" s="135"/>
      <c r="AS14" s="135"/>
      <c r="AT14" s="137">
        <f>SUM(AT12:AT13)</f>
        <v>0</v>
      </c>
      <c r="AU14" s="138">
        <f>IFERROR(AT14/SUM($L14:$W14),0)</f>
        <v>0</v>
      </c>
      <c r="AV14" s="137">
        <f>SUM(AV12:AV13)</f>
        <v>0</v>
      </c>
      <c r="AW14" s="139">
        <f>IFERROR(AV14/SUM($L14:$W14),0)</f>
        <v>0</v>
      </c>
      <c r="AX14" s="135"/>
      <c r="AY14" s="135"/>
      <c r="AZ14" s="137">
        <f>SUM(AZ12:AZ13)</f>
        <v>0</v>
      </c>
      <c r="BA14" s="138">
        <f>IFERROR(AZ14/SUM($L14:$W14),0)</f>
        <v>0</v>
      </c>
      <c r="BB14" s="137">
        <f>SUM(BB12:BB13)</f>
        <v>0</v>
      </c>
      <c r="BC14" s="139">
        <f>IFERROR(BB14/SUM($L14:$W14),0)</f>
        <v>0</v>
      </c>
      <c r="BD14" s="135"/>
      <c r="BE14" s="135"/>
      <c r="BF14" s="137">
        <f>SUM(BF12:BF13)</f>
        <v>1</v>
      </c>
      <c r="BG14" s="138">
        <f>IFERROR(BF14/SUM($L14:$W14),0)</f>
        <v>0.2</v>
      </c>
      <c r="BH14" s="137">
        <f>SUM(BH12:BH13)</f>
        <v>0</v>
      </c>
      <c r="BI14" s="139">
        <f>IFERROR(BH14/SUM($L14:$W14),0)</f>
        <v>0</v>
      </c>
      <c r="BJ14" s="135"/>
      <c r="BK14" s="135"/>
      <c r="BL14" s="137">
        <f>SUM(BL12:BL13)</f>
        <v>0</v>
      </c>
      <c r="BM14" s="138">
        <f>IFERROR(BL14/SUM($L14:$W14),0)</f>
        <v>0</v>
      </c>
      <c r="BN14" s="137">
        <f>SUM(BN12:BN13)</f>
        <v>0</v>
      </c>
      <c r="BO14" s="139">
        <f>IFERROR(BN14/SUM($L14:$W14),0)</f>
        <v>0</v>
      </c>
      <c r="BP14" s="135"/>
      <c r="BQ14" s="135"/>
      <c r="BR14" s="137">
        <f>SUM(BR12:BR13)</f>
        <v>0</v>
      </c>
      <c r="BS14" s="138">
        <f>IFERROR(BR14/SUM($L14:$W14),0)</f>
        <v>0</v>
      </c>
      <c r="BT14" s="137">
        <f>SUM(BT12:BT13)</f>
        <v>0</v>
      </c>
      <c r="BU14" s="139">
        <f>IFERROR(BT14/SUM($L14:$W14),0)</f>
        <v>0</v>
      </c>
      <c r="BV14" s="135"/>
      <c r="BW14" s="135"/>
      <c r="BX14" s="137">
        <f>SUM(BX12:BX13)</f>
        <v>1</v>
      </c>
      <c r="BY14" s="138">
        <f>IFERROR(BX14/SUM($L14:$W14),0)</f>
        <v>0.2</v>
      </c>
      <c r="BZ14" s="137">
        <f>SUM(BZ12:BZ13)</f>
        <v>0</v>
      </c>
      <c r="CA14" s="139">
        <f>IFERROR(BZ14/SUM($L14:$W14),0)</f>
        <v>0</v>
      </c>
      <c r="CB14" s="135"/>
      <c r="CC14" s="135"/>
      <c r="CD14" s="137">
        <f>SUM(CD12:CD13)</f>
        <v>0</v>
      </c>
      <c r="CE14" s="138">
        <f>IFERROR(CD14/SUM($L14:$W14),0)</f>
        <v>0</v>
      </c>
      <c r="CF14" s="137">
        <f>SUM(CF12:CF13)</f>
        <v>0</v>
      </c>
      <c r="CG14" s="139">
        <f>IFERROR(CF14/SUM($L14:$W14),0)</f>
        <v>0</v>
      </c>
      <c r="CH14" s="135"/>
      <c r="CI14" s="135"/>
      <c r="CJ14" s="137">
        <f>SUM(CJ12:CJ13)</f>
        <v>0</v>
      </c>
      <c r="CK14" s="138">
        <f>IFERROR(CJ14/SUM($L14:$W14),0)</f>
        <v>0</v>
      </c>
      <c r="CL14" s="137">
        <f>SUM(CL12:CL13)</f>
        <v>0</v>
      </c>
      <c r="CM14" s="139">
        <f>IFERROR(CL14/SUM($L14:$W14),0)</f>
        <v>0</v>
      </c>
      <c r="CN14" s="135"/>
      <c r="CO14" s="135"/>
      <c r="CP14" s="137">
        <f>SUM(CP12:CP13)</f>
        <v>2</v>
      </c>
      <c r="CQ14" s="138">
        <f>IFERROR(CP14/SUM($L14:$W14),0)</f>
        <v>0.4</v>
      </c>
      <c r="CR14" s="137">
        <f>SUM(CR12:CR13)</f>
        <v>0</v>
      </c>
      <c r="CS14" s="139">
        <f>IFERROR(CR14/SUM($L14:$W14),0)</f>
        <v>0</v>
      </c>
      <c r="CT14" s="135"/>
      <c r="CU14" s="135"/>
      <c r="CV14" s="135"/>
      <c r="CW14" s="140">
        <f>SUM(CS14,CM14,CG14,CA14,BU14,BO14,BI14:BI14,BC14,AW14,AQ14,AK14,AE14)</f>
        <v>0</v>
      </c>
      <c r="CZ14" s="166"/>
      <c r="DE14" s="129"/>
      <c r="DH14" s="69"/>
      <c r="DI14" s="69"/>
    </row>
    <row r="15" spans="1:116" s="58" customFormat="1" ht="75" hidden="1">
      <c r="B15" s="35" t="s">
        <v>302</v>
      </c>
      <c r="C15" s="65" t="s">
        <v>303</v>
      </c>
      <c r="D15" s="35" t="s">
        <v>304</v>
      </c>
      <c r="E15" s="35" t="s">
        <v>305</v>
      </c>
      <c r="F15" s="35" t="s">
        <v>306</v>
      </c>
      <c r="G15" s="35" t="s">
        <v>307</v>
      </c>
      <c r="CZ15" s="66" t="s">
        <v>308</v>
      </c>
      <c r="DH15" s="69" t="s">
        <v>309</v>
      </c>
      <c r="DI15" s="69" t="s">
        <v>310</v>
      </c>
    </row>
    <row r="16" spans="1:116" s="58" customFormat="1" ht="129.6" hidden="1">
      <c r="B16" s="146" t="s">
        <v>311</v>
      </c>
      <c r="C16" s="150" t="s">
        <v>312</v>
      </c>
      <c r="D16" s="148" t="s">
        <v>313</v>
      </c>
      <c r="E16" s="78" t="s">
        <v>314</v>
      </c>
      <c r="F16" s="79" t="s">
        <v>315</v>
      </c>
      <c r="G16" s="86" t="s">
        <v>316</v>
      </c>
      <c r="CZ16" s="66" t="s">
        <v>308</v>
      </c>
      <c r="DH16" s="69" t="s">
        <v>309</v>
      </c>
      <c r="DI16" s="69" t="s">
        <v>310</v>
      </c>
    </row>
    <row r="17" spans="2:113" s="58" customFormat="1" ht="386.45" hidden="1">
      <c r="B17" s="146" t="s">
        <v>277</v>
      </c>
      <c r="C17" s="151" t="s">
        <v>317</v>
      </c>
      <c r="D17" s="149" t="s">
        <v>318</v>
      </c>
      <c r="E17" s="79" t="s">
        <v>319</v>
      </c>
      <c r="F17" s="82" t="s">
        <v>320</v>
      </c>
      <c r="G17" s="87" t="s">
        <v>321</v>
      </c>
      <c r="CZ17" s="66" t="s">
        <v>308</v>
      </c>
      <c r="DH17" s="69" t="s">
        <v>309</v>
      </c>
      <c r="DI17" s="69" t="s">
        <v>310</v>
      </c>
    </row>
    <row r="18" spans="2:113" s="58" customFormat="1" ht="230.45" hidden="1">
      <c r="B18" s="147" t="s">
        <v>322</v>
      </c>
      <c r="C18" s="150" t="s">
        <v>278</v>
      </c>
      <c r="D18" s="148" t="s">
        <v>323</v>
      </c>
      <c r="E18" s="80" t="s">
        <v>324</v>
      </c>
      <c r="F18" s="82" t="s">
        <v>325</v>
      </c>
      <c r="G18" s="87" t="s">
        <v>326</v>
      </c>
      <c r="CZ18" s="66" t="s">
        <v>308</v>
      </c>
      <c r="DH18" s="69" t="s">
        <v>309</v>
      </c>
      <c r="DI18" s="69" t="s">
        <v>310</v>
      </c>
    </row>
    <row r="19" spans="2:113" s="58" customFormat="1" ht="345" hidden="1">
      <c r="B19" s="74" t="s">
        <v>327</v>
      </c>
      <c r="C19" s="35"/>
      <c r="D19" s="77" t="s">
        <v>279</v>
      </c>
      <c r="E19" s="81" t="s">
        <v>328</v>
      </c>
      <c r="F19" s="82" t="s">
        <v>329</v>
      </c>
      <c r="G19" s="87" t="s">
        <v>330</v>
      </c>
      <c r="CZ19" s="66" t="s">
        <v>308</v>
      </c>
      <c r="DH19" s="69" t="s">
        <v>309</v>
      </c>
      <c r="DI19" s="69" t="s">
        <v>310</v>
      </c>
    </row>
    <row r="20" spans="2:113" s="58" customFormat="1" ht="129.6" hidden="1">
      <c r="B20" s="36"/>
      <c r="C20" s="35"/>
      <c r="D20" s="35"/>
      <c r="E20" s="95" t="s">
        <v>331</v>
      </c>
      <c r="F20" s="78" t="s">
        <v>281</v>
      </c>
      <c r="G20" s="87" t="s">
        <v>332</v>
      </c>
      <c r="CZ20" s="66" t="s">
        <v>308</v>
      </c>
      <c r="DH20" s="69" t="s">
        <v>309</v>
      </c>
      <c r="DI20" s="69" t="s">
        <v>310</v>
      </c>
    </row>
    <row r="21" spans="2:113" s="58" customFormat="1" ht="124.15" hidden="1">
      <c r="B21" s="35"/>
      <c r="C21" s="35"/>
      <c r="D21" s="35"/>
      <c r="E21" s="83" t="s">
        <v>333</v>
      </c>
      <c r="F21" s="78" t="s">
        <v>334</v>
      </c>
      <c r="G21" s="87" t="s">
        <v>335</v>
      </c>
      <c r="CZ21" s="66" t="s">
        <v>308</v>
      </c>
      <c r="DH21" s="69" t="s">
        <v>309</v>
      </c>
      <c r="DI21" s="69" t="s">
        <v>310</v>
      </c>
    </row>
    <row r="22" spans="2:113" s="58" customFormat="1" ht="129.6" hidden="1">
      <c r="B22" s="35"/>
      <c r="C22" s="35"/>
      <c r="D22" s="35"/>
      <c r="E22" s="85" t="s">
        <v>336</v>
      </c>
      <c r="F22" s="78" t="s">
        <v>337</v>
      </c>
      <c r="G22" s="87" t="s">
        <v>338</v>
      </c>
      <c r="CZ22" s="66" t="s">
        <v>308</v>
      </c>
      <c r="DH22" s="69" t="s">
        <v>309</v>
      </c>
      <c r="DI22" s="69" t="s">
        <v>310</v>
      </c>
    </row>
    <row r="23" spans="2:113" s="58" customFormat="1" ht="172.9" hidden="1">
      <c r="B23" s="35"/>
      <c r="C23" s="35"/>
      <c r="D23" s="35"/>
      <c r="E23" s="81" t="s">
        <v>339</v>
      </c>
      <c r="F23" s="35"/>
      <c r="G23" s="87" t="s">
        <v>340</v>
      </c>
      <c r="CZ23" s="66" t="s">
        <v>308</v>
      </c>
      <c r="DH23" s="69" t="s">
        <v>309</v>
      </c>
      <c r="DI23" s="69" t="s">
        <v>310</v>
      </c>
    </row>
    <row r="24" spans="2:113" s="58" customFormat="1" ht="158.44999999999999" hidden="1">
      <c r="B24" s="35"/>
      <c r="C24" s="35"/>
      <c r="D24" s="35"/>
      <c r="E24" s="78" t="s">
        <v>341</v>
      </c>
      <c r="F24" s="35"/>
      <c r="G24" s="87" t="s">
        <v>342</v>
      </c>
      <c r="CZ24" s="66" t="s">
        <v>308</v>
      </c>
      <c r="DH24" s="69" t="s">
        <v>309</v>
      </c>
      <c r="DI24" s="69" t="s">
        <v>310</v>
      </c>
    </row>
    <row r="25" spans="2:113" s="58" customFormat="1" ht="86.45" hidden="1">
      <c r="B25" s="35"/>
      <c r="C25" s="35"/>
      <c r="D25" s="35"/>
      <c r="E25" s="78" t="s">
        <v>343</v>
      </c>
      <c r="F25" s="35"/>
      <c r="G25" s="87" t="s">
        <v>344</v>
      </c>
      <c r="CZ25" s="66" t="s">
        <v>308</v>
      </c>
      <c r="DH25" s="69" t="s">
        <v>309</v>
      </c>
      <c r="DI25" s="69" t="s">
        <v>310</v>
      </c>
    </row>
    <row r="26" spans="2:113" s="58" customFormat="1" ht="216" hidden="1">
      <c r="B26" s="35"/>
      <c r="C26" s="35"/>
      <c r="D26" s="35"/>
      <c r="E26" s="84" t="s">
        <v>280</v>
      </c>
      <c r="F26" s="35"/>
      <c r="G26" s="87" t="s">
        <v>345</v>
      </c>
      <c r="CZ26" s="66" t="s">
        <v>308</v>
      </c>
      <c r="DH26" s="69" t="s">
        <v>309</v>
      </c>
      <c r="DI26" s="69" t="s">
        <v>310</v>
      </c>
    </row>
    <row r="27" spans="2:113" s="58" customFormat="1" ht="86.45" hidden="1">
      <c r="B27" s="35"/>
      <c r="C27" s="35"/>
      <c r="D27" s="35"/>
      <c r="E27" s="80" t="s">
        <v>346</v>
      </c>
      <c r="F27" s="35"/>
      <c r="G27" s="88" t="s">
        <v>347</v>
      </c>
      <c r="CZ27" s="66" t="s">
        <v>308</v>
      </c>
      <c r="DH27" s="69" t="s">
        <v>309</v>
      </c>
      <c r="DI27" s="69" t="s">
        <v>310</v>
      </c>
    </row>
    <row r="28" spans="2:113" s="58" customFormat="1" ht="86.45" hidden="1">
      <c r="B28" s="35"/>
      <c r="C28" s="35"/>
      <c r="D28" s="35"/>
      <c r="E28" s="35"/>
      <c r="F28" s="35"/>
      <c r="G28" s="88" t="s">
        <v>282</v>
      </c>
      <c r="CZ28" s="66" t="s">
        <v>308</v>
      </c>
      <c r="DH28" s="69" t="s">
        <v>309</v>
      </c>
      <c r="DI28" s="69" t="s">
        <v>310</v>
      </c>
    </row>
    <row r="29" spans="2:113" s="58" customFormat="1" ht="86.45" hidden="1">
      <c r="B29" s="35"/>
      <c r="C29" s="35"/>
      <c r="D29" s="35"/>
      <c r="E29" s="35"/>
      <c r="F29" s="35"/>
      <c r="G29" s="88" t="s">
        <v>348</v>
      </c>
      <c r="CZ29" s="66" t="s">
        <v>308</v>
      </c>
      <c r="DH29" s="69" t="s">
        <v>309</v>
      </c>
      <c r="DI29" s="69" t="s">
        <v>310</v>
      </c>
    </row>
    <row r="30" spans="2:113" s="58" customFormat="1" ht="100.9" hidden="1">
      <c r="B30" s="35"/>
      <c r="C30" s="35"/>
      <c r="D30" s="35"/>
      <c r="E30" s="35"/>
      <c r="F30" s="35"/>
      <c r="G30" s="88" t="s">
        <v>349</v>
      </c>
      <c r="CZ30" s="66" t="s">
        <v>308</v>
      </c>
      <c r="DH30" s="69" t="s">
        <v>309</v>
      </c>
      <c r="DI30" s="69" t="s">
        <v>310</v>
      </c>
    </row>
    <row r="31" spans="2:113" s="58" customFormat="1" ht="100.9" hidden="1">
      <c r="B31" s="35"/>
      <c r="C31" s="35"/>
      <c r="D31" s="35"/>
      <c r="E31" s="35"/>
      <c r="F31" s="35"/>
      <c r="G31" s="88" t="s">
        <v>350</v>
      </c>
      <c r="CZ31" s="66" t="s">
        <v>308</v>
      </c>
      <c r="DH31" s="69" t="s">
        <v>309</v>
      </c>
      <c r="DI31" s="69" t="s">
        <v>310</v>
      </c>
    </row>
    <row r="32" spans="2:113" s="58" customFormat="1" ht="75" hidden="1">
      <c r="B32" s="35"/>
      <c r="C32" s="35"/>
      <c r="D32" s="35"/>
      <c r="E32" s="35"/>
      <c r="F32" s="35"/>
      <c r="G32" s="88" t="s">
        <v>351</v>
      </c>
      <c r="CZ32" s="66" t="s">
        <v>308</v>
      </c>
      <c r="DH32" s="69" t="s">
        <v>309</v>
      </c>
      <c r="DI32" s="69" t="s">
        <v>310</v>
      </c>
    </row>
    <row r="33" spans="2:113" s="58" customFormat="1" ht="86.45" hidden="1">
      <c r="B33" s="35"/>
      <c r="C33" s="35"/>
      <c r="D33" s="35"/>
      <c r="E33" s="35"/>
      <c r="F33" s="35"/>
      <c r="G33" s="88" t="s">
        <v>352</v>
      </c>
      <c r="CZ33" s="66" t="s">
        <v>308</v>
      </c>
      <c r="DH33" s="69" t="s">
        <v>309</v>
      </c>
      <c r="DI33" s="69" t="s">
        <v>310</v>
      </c>
    </row>
    <row r="34" spans="2:113" s="58" customFormat="1" ht="100.9" hidden="1">
      <c r="B34" s="35"/>
      <c r="C34" s="35"/>
      <c r="D34" s="35"/>
      <c r="E34" s="35"/>
      <c r="F34" s="35"/>
      <c r="G34" s="88" t="s">
        <v>353</v>
      </c>
      <c r="CZ34" s="66" t="s">
        <v>308</v>
      </c>
      <c r="DH34" s="69" t="s">
        <v>309</v>
      </c>
      <c r="DI34" s="69" t="s">
        <v>310</v>
      </c>
    </row>
    <row r="35" spans="2:113" s="58" customFormat="1" ht="75" hidden="1">
      <c r="B35" s="35"/>
      <c r="C35" s="35"/>
      <c r="D35" s="35"/>
      <c r="E35" s="35"/>
      <c r="F35" s="35"/>
      <c r="G35" s="88" t="s">
        <v>354</v>
      </c>
      <c r="CZ35" s="66" t="s">
        <v>308</v>
      </c>
      <c r="DH35" s="69" t="s">
        <v>309</v>
      </c>
      <c r="DI35" s="69" t="s">
        <v>310</v>
      </c>
    </row>
    <row r="36" spans="2:113" s="58" customFormat="1" ht="75" hidden="1">
      <c r="B36" s="35"/>
      <c r="C36" s="35"/>
      <c r="D36" s="35"/>
      <c r="E36" s="35"/>
      <c r="F36" s="35"/>
      <c r="G36" s="88" t="s">
        <v>355</v>
      </c>
      <c r="CZ36" s="66" t="s">
        <v>308</v>
      </c>
      <c r="DH36" s="69" t="s">
        <v>309</v>
      </c>
      <c r="DI36" s="69" t="s">
        <v>310</v>
      </c>
    </row>
    <row r="37" spans="2:113" s="58" customFormat="1"/>
    <row r="38" spans="2:113" s="58" customFormat="1"/>
    <row r="39" spans="2:113" s="58" customFormat="1"/>
    <row r="40" spans="2:113" s="58" customFormat="1"/>
    <row r="41" spans="2:113" s="58" customFormat="1"/>
    <row r="42" spans="2:113" s="58" customFormat="1"/>
    <row r="43" spans="2:113" s="58" customFormat="1"/>
    <row r="44" spans="2:113" s="58" customFormat="1"/>
    <row r="45" spans="2:113" s="58" customFormat="1"/>
    <row r="46" spans="2:113" s="58" customFormat="1"/>
    <row r="47" spans="2:113" s="58" customFormat="1"/>
    <row r="48" spans="2:113"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row r="92" s="58" customFormat="1"/>
  </sheetData>
  <sheetProtection sort="0" autoFilter="0"/>
  <mergeCells count="71">
    <mergeCell ref="C3:AE3"/>
    <mergeCell ref="AF3:AL3"/>
    <mergeCell ref="BG3:BZ3"/>
    <mergeCell ref="CA3:CG3"/>
    <mergeCell ref="CJ3:CM3"/>
    <mergeCell ref="B1:AE1"/>
    <mergeCell ref="AH1:AK1"/>
    <mergeCell ref="BF1:BZ1"/>
    <mergeCell ref="CB1:CF1"/>
    <mergeCell ref="CH1:CM1"/>
    <mergeCell ref="D7:AH7"/>
    <mergeCell ref="AI7:AO7"/>
    <mergeCell ref="BJ7:CC7"/>
    <mergeCell ref="CD7:CJ7"/>
    <mergeCell ref="CM7:CP7"/>
    <mergeCell ref="C5:AH5"/>
    <mergeCell ref="AK5:AN5"/>
    <mergeCell ref="BI5:CC5"/>
    <mergeCell ref="CE5:CI5"/>
    <mergeCell ref="CK5:CP5"/>
    <mergeCell ref="B9:B11"/>
    <mergeCell ref="C9:C11"/>
    <mergeCell ref="D9:D11"/>
    <mergeCell ref="E9:E11"/>
    <mergeCell ref="F9:F11"/>
    <mergeCell ref="BR10:BW10"/>
    <mergeCell ref="BX10:CC10"/>
    <mergeCell ref="CJ10:CO10"/>
    <mergeCell ref="C8:AO8"/>
    <mergeCell ref="BI8:CJ8"/>
    <mergeCell ref="CK8:CP8"/>
    <mergeCell ref="G9:G11"/>
    <mergeCell ref="H9:H11"/>
    <mergeCell ref="I9:I11"/>
    <mergeCell ref="J9:K11"/>
    <mergeCell ref="L9:W10"/>
    <mergeCell ref="X9:X11"/>
    <mergeCell ref="Y9:Y11"/>
    <mergeCell ref="CP10:CT10"/>
    <mergeCell ref="J14:K14"/>
    <mergeCell ref="J12:K12"/>
    <mergeCell ref="Z9:Z11"/>
    <mergeCell ref="J13:K13"/>
    <mergeCell ref="DL9:DL11"/>
    <mergeCell ref="AB10:AG10"/>
    <mergeCell ref="AH10:AM10"/>
    <mergeCell ref="AN10:AS10"/>
    <mergeCell ref="AT10:AY10"/>
    <mergeCell ref="DH10:DH11"/>
    <mergeCell ref="DI10:DI11"/>
    <mergeCell ref="DJ10:DJ11"/>
    <mergeCell ref="DK10:DK11"/>
    <mergeCell ref="DA10:DA11"/>
    <mergeCell ref="AZ10:BE10"/>
    <mergeCell ref="BF10:BK10"/>
    <mergeCell ref="DF10:DF11"/>
    <mergeCell ref="DG10:DG11"/>
    <mergeCell ref="CD10:CI10"/>
    <mergeCell ref="AA9:AA11"/>
    <mergeCell ref="AB9:CW9"/>
    <mergeCell ref="CX9:CX11"/>
    <mergeCell ref="CY9:CY11"/>
    <mergeCell ref="CZ9:DK9"/>
    <mergeCell ref="DB10:DB11"/>
    <mergeCell ref="DC10:DC11"/>
    <mergeCell ref="DD10:DD11"/>
    <mergeCell ref="DE10:DE11"/>
    <mergeCell ref="CV10:CV11"/>
    <mergeCell ref="CW10:CW11"/>
    <mergeCell ref="CZ10:CZ11"/>
    <mergeCell ref="BL10:BP10"/>
  </mergeCells>
  <conditionalFormatting sqref="CW12:CX13">
    <cfRule type="cellIs" dxfId="7" priority="1" operator="equal">
      <formula>1</formula>
    </cfRule>
    <cfRule type="colorScale" priority="2">
      <colorScale>
        <cfvo type="num" val="0"/>
        <cfvo type="num" val="0.6"/>
        <cfvo type="num" val="0.99"/>
        <color rgb="FFC00000"/>
        <color rgb="FFFFEB84"/>
        <color rgb="FF1DA275"/>
      </colorScale>
    </cfRule>
  </conditionalFormatting>
  <dataValidations count="9">
    <dataValidation type="list" allowBlank="1" showInputMessage="1" showErrorMessage="1" sqref="G14" xr:uid="{07F7992B-3114-4676-AE42-A296825D8A36}">
      <formula1>$G$16:$G$36</formula1>
    </dataValidation>
    <dataValidation type="list" allowBlank="1" showInputMessage="1" showErrorMessage="1" sqref="F14" xr:uid="{7D28BFE3-83AF-4797-9368-D4C686B6B9DC}">
      <formula1>$F$16:$F$22</formula1>
    </dataValidation>
    <dataValidation type="list" allowBlank="1" showInputMessage="1" showErrorMessage="1" sqref="E14" xr:uid="{77B2FF5D-FBF6-4B6D-B6A7-279A2914BC38}">
      <formula1>$E$16:$E$27</formula1>
    </dataValidation>
    <dataValidation type="list" allowBlank="1" showInputMessage="1" showErrorMessage="1" sqref="D14" xr:uid="{5E203B38-C960-4AE6-A04B-3D039BB56258}">
      <formula1>$D$16:$D$19</formula1>
    </dataValidation>
    <dataValidation type="list" allowBlank="1" showInputMessage="1" showErrorMessage="1" sqref="C14" xr:uid="{F44907AC-BE12-4D78-8BAF-F2CA90642DF5}">
      <formula1>$C$16:$C$18</formula1>
    </dataValidation>
    <dataValidation type="list" allowBlank="1" showInputMessage="1" showErrorMessage="1" sqref="B14" xr:uid="{FCDF5C94-4A3C-411C-905B-A0C2EE8EB0F6}">
      <formula1>$B$16:$B$19</formula1>
    </dataValidation>
    <dataValidation type="whole" showInputMessage="1" showErrorMessage="1" error="SUPERA LA META PROGRAMADA" sqref="BH12 CR12:CR13 CL12:CL13 CF12:CF13 BZ12:BZ13 BT12:BT13 BN12:BN13 BB12:BB13 AV12:AV13 AP12:AP13 AJ12:AJ13 AD12:AD13" xr:uid="{70A8CF23-236B-47B8-9E8C-D0375A086DD5}">
      <formula1>0</formula1>
      <formula2>#REF!-AB12</formula2>
    </dataValidation>
    <dataValidation type="list" allowBlank="1" showInputMessage="1" showErrorMessage="1" sqref="B12:B13 D12:G13" xr:uid="{21EF197A-7529-4AF1-8D36-A2430B992843}">
      <formula1>#REF!</formula1>
    </dataValidation>
    <dataValidation type="list" allowBlank="1" showInputMessage="1" showErrorMessage="1" sqref="C12:C13" xr:uid="{F6A23956-3509-4CA6-857E-FA2329729751}">
      <formula1>$C$14:$C$14</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51FCA-A5A3-49C0-813E-F2C2FF297C54}">
  <sheetPr>
    <tabColor rgb="FF92D050"/>
  </sheetPr>
  <dimension ref="A1:DL95"/>
  <sheetViews>
    <sheetView topLeftCell="G5" zoomScale="70" zoomScaleNormal="70" zoomScaleSheetLayoutView="55" zoomScalePageLayoutView="60" workbookViewId="0">
      <pane ySplit="7" topLeftCell="A12" activePane="bottomLeft" state="frozen"/>
      <selection pane="bottomLeft" activeCell="W12" sqref="W12"/>
      <selection activeCell="A9" sqref="A9:X10"/>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26.2851562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679</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08.75" customHeight="1">
      <c r="A12" s="61"/>
      <c r="B12" s="49" t="s">
        <v>322</v>
      </c>
      <c r="C12" s="49" t="s">
        <v>278</v>
      </c>
      <c r="D12" s="49" t="s">
        <v>279</v>
      </c>
      <c r="E12" s="49" t="s">
        <v>280</v>
      </c>
      <c r="F12" s="49" t="s">
        <v>281</v>
      </c>
      <c r="G12" s="49" t="s">
        <v>282</v>
      </c>
      <c r="H12" s="49" t="s">
        <v>579</v>
      </c>
      <c r="I12" s="236" t="s">
        <v>580</v>
      </c>
      <c r="J12" s="451" t="s">
        <v>680</v>
      </c>
      <c r="K12" s="452"/>
      <c r="L12" s="127"/>
      <c r="M12" s="127"/>
      <c r="N12" s="127"/>
      <c r="O12" s="127"/>
      <c r="P12" s="127"/>
      <c r="Q12" s="127"/>
      <c r="R12" s="127"/>
      <c r="S12" s="127"/>
      <c r="T12" s="127"/>
      <c r="U12" s="127"/>
      <c r="V12" s="127"/>
      <c r="W12" s="127">
        <v>1</v>
      </c>
      <c r="X12" s="127" t="s">
        <v>33</v>
      </c>
      <c r="Y12" s="64" t="s">
        <v>681</v>
      </c>
      <c r="Z12" s="64" t="s">
        <v>682</v>
      </c>
      <c r="AA12" s="330">
        <v>0.1429</v>
      </c>
      <c r="AB12" s="132">
        <f>+L12</f>
        <v>0</v>
      </c>
      <c r="AC12" s="136">
        <f>IFERROR(AB12/SUM($L12:$W12)*100,0)</f>
        <v>0</v>
      </c>
      <c r="AD12" s="136"/>
      <c r="AE12" s="136">
        <f>IFERROR(AD12/SUM($L12:$W12)*100,0)</f>
        <v>0</v>
      </c>
      <c r="AF12" s="64"/>
      <c r="AG12" s="63"/>
      <c r="AH12" s="132">
        <f t="shared" ref="AH12:AH16" si="0">+M12</f>
        <v>0</v>
      </c>
      <c r="AI12" s="136">
        <f>IFERROR(AH12/SUM($L12:$W12)*100,0)</f>
        <v>0</v>
      </c>
      <c r="AJ12" s="136"/>
      <c r="AK12" s="136">
        <f>IFERROR(AJ12/SUM($L12:$W12)*100,0)</f>
        <v>0</v>
      </c>
      <c r="AL12" s="64"/>
      <c r="AM12" s="63"/>
      <c r="AN12" s="132">
        <f t="shared" ref="AN12:AN16" si="1">+N12</f>
        <v>0</v>
      </c>
      <c r="AO12" s="136">
        <f>IFERROR(AN12/SUM($L12:$W12)*100,0)</f>
        <v>0</v>
      </c>
      <c r="AP12" s="136"/>
      <c r="AQ12" s="136">
        <f>IFERROR(AP12/SUM($L12:$W12)*100,0)</f>
        <v>0</v>
      </c>
      <c r="AR12" s="64"/>
      <c r="AS12" s="63"/>
      <c r="AT12" s="64">
        <f>+O12</f>
        <v>0</v>
      </c>
      <c r="AU12" s="136">
        <f>IFERROR(AT12/SUM($L12:$W12)*100,0)</f>
        <v>0</v>
      </c>
      <c r="AV12" s="136"/>
      <c r="AW12" s="136">
        <f>IFERROR(AV12/SUM($L12:$W12)*100,0)</f>
        <v>0</v>
      </c>
      <c r="AX12" s="64"/>
      <c r="AY12" s="63"/>
      <c r="AZ12" s="62">
        <f t="shared" ref="AZ12:AZ16" si="2">+P12</f>
        <v>0</v>
      </c>
      <c r="BA12" s="136">
        <f>IFERROR(AZ12/SUM($L12:$W12)*100,0)</f>
        <v>0</v>
      </c>
      <c r="BB12" s="167"/>
      <c r="BC12" s="136">
        <f>IFERROR(BB12/SUM($L12:$W12)*100,0)</f>
        <v>0</v>
      </c>
      <c r="BD12" s="71"/>
      <c r="BE12" s="165"/>
      <c r="BF12" s="62">
        <f t="shared" ref="BF12:BF16" si="3">+Q12</f>
        <v>0</v>
      </c>
      <c r="BG12" s="136">
        <f>IFERROR(BF12/SUM($L12:$W12)*100,0)</f>
        <v>0</v>
      </c>
      <c r="BH12" s="136"/>
      <c r="BI12" s="136">
        <f>IFERROR(BH12/SUM($L12:$W12)*100,0)</f>
        <v>0</v>
      </c>
      <c r="BJ12" s="71"/>
      <c r="BK12" s="63"/>
      <c r="BL12" s="62">
        <f t="shared" ref="BL12:BL16" si="4">+R12</f>
        <v>0</v>
      </c>
      <c r="BM12" s="136">
        <f>IFERROR(BL12/SUM($L12:$W12)*100,0)</f>
        <v>0</v>
      </c>
      <c r="BN12" s="136"/>
      <c r="BO12" s="136">
        <f>IFERROR(BN12/SUM($L12:$W12)*100,0)</f>
        <v>0</v>
      </c>
      <c r="BP12" s="63"/>
      <c r="BQ12" s="63"/>
      <c r="BR12" s="63">
        <f t="shared" ref="BR12:BR16" si="5">+S12</f>
        <v>0</v>
      </c>
      <c r="BS12" s="136">
        <f>IFERROR(BR12/SUM($L12:$W12)*100,0)</f>
        <v>0</v>
      </c>
      <c r="BT12" s="136"/>
      <c r="BU12" s="136">
        <f>IFERROR(BT12/SUM($L12:$W12)*100,0)</f>
        <v>0</v>
      </c>
      <c r="BV12" s="165"/>
      <c r="BW12" s="165"/>
      <c r="BX12" s="63">
        <f t="shared" ref="BX12:BX16" si="6">+T12</f>
        <v>0</v>
      </c>
      <c r="BY12" s="136">
        <f>IFERROR(BX12/SUM($L12:$W12)*100,0)</f>
        <v>0</v>
      </c>
      <c r="BZ12" s="136"/>
      <c r="CA12" s="136">
        <f>IFERROR(BZ12/SUM($L12:$W12)*100,0)</f>
        <v>0</v>
      </c>
      <c r="CB12" s="63"/>
      <c r="CC12" s="63"/>
      <c r="CD12" s="63">
        <f t="shared" ref="CD12:CD16" si="7">+U12</f>
        <v>0</v>
      </c>
      <c r="CE12" s="136">
        <f>IFERROR(CD12/SUM($L12:$W12)*100,0)</f>
        <v>0</v>
      </c>
      <c r="CF12" s="136"/>
      <c r="CG12" s="136">
        <f>IFERROR(CF12/SUM($L12:$W12)*100,0)</f>
        <v>0</v>
      </c>
      <c r="CH12" s="63"/>
      <c r="CI12" s="63"/>
      <c r="CJ12" s="63">
        <f t="shared" ref="CJ12:CJ16" si="8">+V12</f>
        <v>0</v>
      </c>
      <c r="CK12" s="136">
        <f>IFERROR(CJ12/SUM($L12:$W12)*100,0)</f>
        <v>0</v>
      </c>
      <c r="CL12" s="136"/>
      <c r="CM12" s="136">
        <f>IFERROR(CL12/SUM($L12:$W12)*100,0)</f>
        <v>0</v>
      </c>
      <c r="CN12" s="63"/>
      <c r="CO12" s="63"/>
      <c r="CP12" s="63">
        <f t="shared" ref="CP12:CP16" si="9">+W12</f>
        <v>1</v>
      </c>
      <c r="CQ12" s="136">
        <f>IFERROR(CP12/SUM($L12:$W12)*100,0)</f>
        <v>100</v>
      </c>
      <c r="CR12" s="136"/>
      <c r="CS12" s="136">
        <f>IFERROR(CR12/SUM($L12:$W12)*100,0)</f>
        <v>0</v>
      </c>
      <c r="CT12" s="63"/>
      <c r="CU12" s="63"/>
      <c r="CV12" s="63">
        <f t="shared" ref="CV12:CV16"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ht="185.25" customHeight="1">
      <c r="A13" s="61"/>
      <c r="B13" s="49" t="s">
        <v>322</v>
      </c>
      <c r="C13" s="49" t="s">
        <v>278</v>
      </c>
      <c r="D13" s="49" t="s">
        <v>279</v>
      </c>
      <c r="E13" s="49" t="s">
        <v>280</v>
      </c>
      <c r="F13" s="49" t="s">
        <v>281</v>
      </c>
      <c r="G13" s="49" t="s">
        <v>282</v>
      </c>
      <c r="H13" s="49" t="s">
        <v>579</v>
      </c>
      <c r="I13" s="236" t="s">
        <v>580</v>
      </c>
      <c r="J13" s="451" t="s">
        <v>683</v>
      </c>
      <c r="K13" s="452"/>
      <c r="L13" s="127"/>
      <c r="M13" s="127">
        <v>1</v>
      </c>
      <c r="N13" s="127"/>
      <c r="O13" s="127"/>
      <c r="P13" s="127"/>
      <c r="Q13" s="127"/>
      <c r="R13" s="127"/>
      <c r="S13" s="127"/>
      <c r="T13" s="127"/>
      <c r="U13" s="127"/>
      <c r="V13" s="127"/>
      <c r="W13" s="127">
        <v>1</v>
      </c>
      <c r="X13" s="127" t="s">
        <v>33</v>
      </c>
      <c r="Y13" s="64" t="s">
        <v>684</v>
      </c>
      <c r="Z13" s="64" t="s">
        <v>683</v>
      </c>
      <c r="AA13" s="330">
        <v>0.1429</v>
      </c>
      <c r="AB13" s="64">
        <f>+L13</f>
        <v>0</v>
      </c>
      <c r="AC13" s="136">
        <f t="shared" ref="AC13:AC16" si="11">IFERROR(AB13/SUM($L13:$W13)*100,0)</f>
        <v>0</v>
      </c>
      <c r="AD13" s="64"/>
      <c r="AE13" s="136">
        <f t="shared" ref="AE13:AE16" si="12">IFERROR(AD13/SUM($L13:$W13)*100,0)</f>
        <v>0</v>
      </c>
      <c r="AF13" s="64"/>
      <c r="AG13" s="63"/>
      <c r="AH13" s="132">
        <f t="shared" si="0"/>
        <v>1</v>
      </c>
      <c r="AI13" s="136">
        <f t="shared" ref="AI13:AI16" si="13">IFERROR(AH13/SUM($L13:$W13)*100,0)</f>
        <v>50</v>
      </c>
      <c r="AJ13" s="64"/>
      <c r="AK13" s="136">
        <f t="shared" ref="AK13:AK16" si="14">IFERROR(AJ13/SUM($L13:$W13)*100,0)</f>
        <v>0</v>
      </c>
      <c r="AL13" s="64"/>
      <c r="AM13" s="63"/>
      <c r="AN13" s="132">
        <f t="shared" si="1"/>
        <v>0</v>
      </c>
      <c r="AO13" s="136">
        <f t="shared" ref="AO13:AO16" si="15">IFERROR(AN13/SUM($L13:$W13)*100,0)</f>
        <v>0</v>
      </c>
      <c r="AP13" s="64"/>
      <c r="AQ13" s="136">
        <f t="shared" ref="AQ13:AQ16" si="16">IFERROR(AP13/SUM($L13:$W13)*100,0)</f>
        <v>0</v>
      </c>
      <c r="AR13" s="64"/>
      <c r="AS13" s="63"/>
      <c r="AT13" s="64">
        <f>+O13</f>
        <v>0</v>
      </c>
      <c r="AU13" s="136">
        <f t="shared" ref="AU13:AU16" si="17">IFERROR(AT13/SUM($L13:$W13)*100,0)</f>
        <v>0</v>
      </c>
      <c r="AV13" s="64"/>
      <c r="AW13" s="136">
        <f t="shared" ref="AW13:AW16" si="18">IFERROR(AV13/SUM($L13:$W13)*100,0)</f>
        <v>0</v>
      </c>
      <c r="AX13" s="64"/>
      <c r="AY13" s="63"/>
      <c r="AZ13" s="62">
        <f t="shared" si="2"/>
        <v>0</v>
      </c>
      <c r="BA13" s="136">
        <f t="shared" ref="BA13:BA16" si="19">IFERROR(AZ13/SUM($L13:$W13)*100,0)</f>
        <v>0</v>
      </c>
      <c r="BB13" s="164"/>
      <c r="BC13" s="136">
        <f t="shared" ref="BC13:BC16" si="20">IFERROR(BB13/SUM($L13:$W13)*100,0)</f>
        <v>0</v>
      </c>
      <c r="BD13" s="71"/>
      <c r="BE13" s="165"/>
      <c r="BF13" s="62">
        <f t="shared" si="3"/>
        <v>0</v>
      </c>
      <c r="BG13" s="136">
        <f>IFERROR(BF13/SUM($L13:$W13)*100,0)</f>
        <v>0</v>
      </c>
      <c r="BH13" s="62"/>
      <c r="BI13" s="136">
        <f>IFERROR(BH13/SUM($L13:$W13)*100,0)</f>
        <v>0</v>
      </c>
      <c r="BJ13" s="176"/>
      <c r="BK13" s="63"/>
      <c r="BL13" s="62">
        <f t="shared" si="4"/>
        <v>0</v>
      </c>
      <c r="BM13" s="136">
        <f t="shared" ref="BM13:BM16" si="21">IFERROR(BL13/SUM($L13:$W13)*100,0)</f>
        <v>0</v>
      </c>
      <c r="BN13" s="64"/>
      <c r="BO13" s="136">
        <f t="shared" ref="BO13:BO16" si="22">IFERROR(BN13/SUM($L13:$W13)*100,0)</f>
        <v>0</v>
      </c>
      <c r="BP13" s="63"/>
      <c r="BQ13" s="63"/>
      <c r="BR13" s="63">
        <f t="shared" si="5"/>
        <v>0</v>
      </c>
      <c r="BS13" s="136">
        <f t="shared" ref="BS13:BS16" si="23">IFERROR(BR13/SUM($L13:$W13)*100,0)</f>
        <v>0</v>
      </c>
      <c r="BT13" s="64"/>
      <c r="BU13" s="136">
        <f t="shared" ref="BU13:BU16" si="24">IFERROR(BT13/SUM($L13:$W13)*100,0)</f>
        <v>0</v>
      </c>
      <c r="BV13" s="165"/>
      <c r="BW13" s="165"/>
      <c r="BX13" s="63">
        <f t="shared" si="6"/>
        <v>0</v>
      </c>
      <c r="BY13" s="136">
        <f t="shared" ref="BY13:BY16" si="25">IFERROR(BX13/SUM($L13:$W13)*100,0)</f>
        <v>0</v>
      </c>
      <c r="BZ13" s="64"/>
      <c r="CA13" s="136">
        <f t="shared" ref="CA13:CA16" si="26">IFERROR(BZ13/SUM($L13:$W13)*100,0)</f>
        <v>0</v>
      </c>
      <c r="CB13" s="63"/>
      <c r="CC13" s="63"/>
      <c r="CD13" s="63">
        <f t="shared" si="7"/>
        <v>0</v>
      </c>
      <c r="CE13" s="136">
        <f t="shared" ref="CE13:CE16" si="27">IFERROR(CD13/SUM($L13:$W13)*100,0)</f>
        <v>0</v>
      </c>
      <c r="CF13" s="64"/>
      <c r="CG13" s="136">
        <f t="shared" ref="CG13:CG16" si="28">IFERROR(CF13/SUM($L13:$W13)*100,0)</f>
        <v>0</v>
      </c>
      <c r="CH13" s="63"/>
      <c r="CI13" s="63"/>
      <c r="CJ13" s="63">
        <f t="shared" si="8"/>
        <v>0</v>
      </c>
      <c r="CK13" s="136">
        <f t="shared" ref="CK13:CK16" si="29">IFERROR(CJ13/SUM($L13:$W13)*100,0)</f>
        <v>0</v>
      </c>
      <c r="CL13" s="64"/>
      <c r="CM13" s="136">
        <f t="shared" ref="CM13:CM16" si="30">IFERROR(CL13/SUM($L13:$W13)*100,0)</f>
        <v>0</v>
      </c>
      <c r="CN13" s="63"/>
      <c r="CO13" s="63"/>
      <c r="CP13" s="63">
        <f t="shared" si="9"/>
        <v>1</v>
      </c>
      <c r="CQ13" s="136">
        <f t="shared" ref="CQ13:CQ16" si="31">IFERROR(CP13/SUM($L13:$W13)*100,0)</f>
        <v>50</v>
      </c>
      <c r="CR13" s="64"/>
      <c r="CS13" s="136">
        <f t="shared" ref="CS13:CS16" si="32">IFERROR(CR13/SUM($L13:$W13)*100,0)</f>
        <v>0</v>
      </c>
      <c r="CT13" s="63"/>
      <c r="CU13" s="63"/>
      <c r="CV13" s="63">
        <f>SUM(CR13,CL13,CF13,BZ13,BT13,BN13,BH13,BB13,AV13,AP13,AJ13,AD13)</f>
        <v>0</v>
      </c>
      <c r="CW13" s="30">
        <f>SUM(CS13,CM13,CG13,CA13,BU13,BO13,BI13,BC13,AW13,AQ13,AK13,AE13)/100</f>
        <v>0</v>
      </c>
      <c r="CX13" s="121"/>
      <c r="CY13" s="155"/>
      <c r="CZ13" s="129"/>
      <c r="DA13" s="129"/>
      <c r="DB13" s="129"/>
      <c r="DC13" s="129"/>
      <c r="DD13" s="129"/>
      <c r="DE13" s="129"/>
      <c r="DF13" s="129"/>
      <c r="DG13" s="129"/>
      <c r="DH13" s="69"/>
      <c r="DI13" s="69"/>
      <c r="DJ13" s="65"/>
      <c r="DK13" s="65"/>
      <c r="DL13" s="179"/>
    </row>
    <row r="14" spans="1:116" ht="108.75" customHeight="1">
      <c r="A14" s="61"/>
      <c r="B14" s="49" t="s">
        <v>322</v>
      </c>
      <c r="C14" s="49" t="s">
        <v>278</v>
      </c>
      <c r="D14" s="49" t="s">
        <v>279</v>
      </c>
      <c r="E14" s="49" t="s">
        <v>280</v>
      </c>
      <c r="F14" s="49" t="s">
        <v>281</v>
      </c>
      <c r="G14" s="49" t="s">
        <v>282</v>
      </c>
      <c r="H14" s="49" t="s">
        <v>579</v>
      </c>
      <c r="I14" s="236" t="s">
        <v>580</v>
      </c>
      <c r="J14" s="451" t="s">
        <v>685</v>
      </c>
      <c r="K14" s="452"/>
      <c r="L14" s="127"/>
      <c r="M14" s="127"/>
      <c r="N14" s="127"/>
      <c r="O14" s="127">
        <v>1</v>
      </c>
      <c r="P14" s="127"/>
      <c r="Q14" s="127"/>
      <c r="R14" s="127"/>
      <c r="S14" s="127"/>
      <c r="T14" s="127"/>
      <c r="U14" s="127"/>
      <c r="V14" s="127"/>
      <c r="W14" s="127"/>
      <c r="X14" s="127" t="s">
        <v>575</v>
      </c>
      <c r="Y14" s="64" t="s">
        <v>686</v>
      </c>
      <c r="Z14" s="64" t="s">
        <v>687</v>
      </c>
      <c r="AA14" s="330">
        <v>0.1429</v>
      </c>
      <c r="AB14" s="64">
        <f>+L14</f>
        <v>0</v>
      </c>
      <c r="AC14" s="136">
        <f t="shared" si="11"/>
        <v>0</v>
      </c>
      <c r="AD14" s="64"/>
      <c r="AE14" s="136">
        <f t="shared" si="12"/>
        <v>0</v>
      </c>
      <c r="AF14" s="64"/>
      <c r="AG14" s="63"/>
      <c r="AH14" s="132">
        <f t="shared" si="0"/>
        <v>0</v>
      </c>
      <c r="AI14" s="136">
        <f t="shared" si="13"/>
        <v>0</v>
      </c>
      <c r="AJ14" s="64"/>
      <c r="AK14" s="136">
        <f t="shared" si="14"/>
        <v>0</v>
      </c>
      <c r="AL14" s="64"/>
      <c r="AM14" s="63"/>
      <c r="AN14" s="132">
        <f t="shared" si="1"/>
        <v>0</v>
      </c>
      <c r="AO14" s="136">
        <f t="shared" si="15"/>
        <v>0</v>
      </c>
      <c r="AP14" s="64"/>
      <c r="AQ14" s="136">
        <f t="shared" si="16"/>
        <v>0</v>
      </c>
      <c r="AR14" s="64"/>
      <c r="AS14" s="63"/>
      <c r="AT14" s="64">
        <f>+O14</f>
        <v>1</v>
      </c>
      <c r="AU14" s="136">
        <f t="shared" si="17"/>
        <v>100</v>
      </c>
      <c r="AV14" s="64"/>
      <c r="AW14" s="136">
        <f t="shared" si="18"/>
        <v>0</v>
      </c>
      <c r="AX14" s="64"/>
      <c r="AY14" s="63"/>
      <c r="AZ14" s="62">
        <f t="shared" si="2"/>
        <v>0</v>
      </c>
      <c r="BA14" s="136">
        <f t="shared" si="19"/>
        <v>0</v>
      </c>
      <c r="BB14" s="164"/>
      <c r="BC14" s="136">
        <f t="shared" si="20"/>
        <v>0</v>
      </c>
      <c r="BD14" s="71"/>
      <c r="BE14" s="165"/>
      <c r="BF14" s="62">
        <f t="shared" si="3"/>
        <v>0</v>
      </c>
      <c r="BH14" s="64"/>
      <c r="BI14" s="136">
        <f>IFERROR(BH14/SUM($L14:$W14)*100,0)</f>
        <v>0</v>
      </c>
      <c r="BJ14" s="71"/>
      <c r="BK14" s="63"/>
      <c r="BL14" s="62">
        <f t="shared" si="4"/>
        <v>0</v>
      </c>
      <c r="BM14" s="136">
        <f t="shared" si="21"/>
        <v>0</v>
      </c>
      <c r="BN14" s="64"/>
      <c r="BO14" s="136">
        <f t="shared" si="22"/>
        <v>0</v>
      </c>
      <c r="BP14" s="63"/>
      <c r="BQ14" s="63"/>
      <c r="BR14" s="63">
        <f t="shared" si="5"/>
        <v>0</v>
      </c>
      <c r="BS14" s="136">
        <f t="shared" si="23"/>
        <v>0</v>
      </c>
      <c r="BT14" s="64"/>
      <c r="BU14" s="136">
        <f t="shared" si="24"/>
        <v>0</v>
      </c>
      <c r="BV14" s="165"/>
      <c r="BW14" s="165"/>
      <c r="BX14" s="63">
        <f t="shared" si="6"/>
        <v>0</v>
      </c>
      <c r="BY14" s="136">
        <f t="shared" si="25"/>
        <v>0</v>
      </c>
      <c r="BZ14" s="64"/>
      <c r="CA14" s="136">
        <f t="shared" si="26"/>
        <v>0</v>
      </c>
      <c r="CB14" s="63"/>
      <c r="CC14" s="63"/>
      <c r="CD14" s="63">
        <f t="shared" si="7"/>
        <v>0</v>
      </c>
      <c r="CE14" s="136">
        <f t="shared" si="27"/>
        <v>0</v>
      </c>
      <c r="CF14" s="64"/>
      <c r="CG14" s="136">
        <f t="shared" si="28"/>
        <v>0</v>
      </c>
      <c r="CH14" s="63"/>
      <c r="CI14" s="63"/>
      <c r="CJ14" s="63">
        <f t="shared" si="8"/>
        <v>0</v>
      </c>
      <c r="CK14" s="136">
        <f t="shared" si="29"/>
        <v>0</v>
      </c>
      <c r="CL14" s="64"/>
      <c r="CM14" s="136">
        <f t="shared" si="30"/>
        <v>0</v>
      </c>
      <c r="CN14" s="63"/>
      <c r="CO14" s="63"/>
      <c r="CP14" s="63">
        <f t="shared" si="9"/>
        <v>0</v>
      </c>
      <c r="CQ14" s="136">
        <f t="shared" si="31"/>
        <v>0</v>
      </c>
      <c r="CR14" s="64"/>
      <c r="CS14" s="136">
        <f t="shared" si="32"/>
        <v>0</v>
      </c>
      <c r="CT14" s="63"/>
      <c r="CU14" s="63"/>
      <c r="CV14" s="63">
        <f t="shared" si="10"/>
        <v>0</v>
      </c>
      <c r="CW14" s="30">
        <f t="shared" ref="CW14:CW16" si="33">SUM(CS14,CM14,CG14,CA14,BU14,BO14,BI14,BC14,AW14,AQ14,AK14,AE14)/100</f>
        <v>0</v>
      </c>
      <c r="CX14" s="121"/>
      <c r="CY14" s="155"/>
      <c r="CZ14" s="129"/>
      <c r="DA14" s="129"/>
      <c r="DB14" s="129"/>
      <c r="DC14" s="129"/>
      <c r="DD14" s="129"/>
      <c r="DE14" s="129"/>
      <c r="DF14" s="129"/>
      <c r="DG14" s="129"/>
      <c r="DH14" s="69"/>
      <c r="DI14" s="69"/>
      <c r="DJ14" s="65"/>
      <c r="DK14" s="65"/>
      <c r="DL14" s="179"/>
    </row>
    <row r="15" spans="1:116" ht="167.25" customHeight="1">
      <c r="A15" s="61"/>
      <c r="B15" s="49" t="s">
        <v>322</v>
      </c>
      <c r="C15" s="49" t="s">
        <v>278</v>
      </c>
      <c r="D15" s="49" t="s">
        <v>279</v>
      </c>
      <c r="E15" s="49" t="s">
        <v>280</v>
      </c>
      <c r="F15" s="49" t="s">
        <v>281</v>
      </c>
      <c r="G15" s="49" t="s">
        <v>282</v>
      </c>
      <c r="H15" s="49" t="s">
        <v>579</v>
      </c>
      <c r="I15" s="236" t="s">
        <v>580</v>
      </c>
      <c r="J15" s="451" t="s">
        <v>688</v>
      </c>
      <c r="K15" s="452"/>
      <c r="L15" s="127"/>
      <c r="M15" s="127"/>
      <c r="N15" s="127"/>
      <c r="O15" s="127">
        <v>1</v>
      </c>
      <c r="P15" s="127"/>
      <c r="Q15" s="127"/>
      <c r="R15" s="127">
        <v>1</v>
      </c>
      <c r="S15" s="127"/>
      <c r="T15" s="127"/>
      <c r="U15" s="127"/>
      <c r="V15" s="127">
        <v>1</v>
      </c>
      <c r="W15" s="127"/>
      <c r="X15" s="127" t="s">
        <v>33</v>
      </c>
      <c r="Y15" s="64" t="s">
        <v>689</v>
      </c>
      <c r="Z15" s="64" t="s">
        <v>690</v>
      </c>
      <c r="AA15" s="330">
        <v>0.42859999999999998</v>
      </c>
      <c r="AB15" s="64">
        <f>+L15</f>
        <v>0</v>
      </c>
      <c r="AC15" s="136">
        <f t="shared" si="11"/>
        <v>0</v>
      </c>
      <c r="AD15" s="64"/>
      <c r="AE15" s="136">
        <f t="shared" si="12"/>
        <v>0</v>
      </c>
      <c r="AF15" s="64"/>
      <c r="AG15" s="63"/>
      <c r="AH15" s="132">
        <f t="shared" si="0"/>
        <v>0</v>
      </c>
      <c r="AI15" s="136">
        <f t="shared" si="13"/>
        <v>0</v>
      </c>
      <c r="AJ15" s="64"/>
      <c r="AK15" s="136">
        <f t="shared" si="14"/>
        <v>0</v>
      </c>
      <c r="AL15" s="64"/>
      <c r="AM15" s="63"/>
      <c r="AN15" s="132">
        <f t="shared" si="1"/>
        <v>0</v>
      </c>
      <c r="AO15" s="136">
        <f t="shared" si="15"/>
        <v>0</v>
      </c>
      <c r="AP15" s="64"/>
      <c r="AQ15" s="136">
        <f t="shared" si="16"/>
        <v>0</v>
      </c>
      <c r="AR15" s="64"/>
      <c r="AS15" s="63"/>
      <c r="AT15" s="64">
        <f>+O15</f>
        <v>1</v>
      </c>
      <c r="AU15" s="143">
        <f t="shared" si="17"/>
        <v>33.333333333333329</v>
      </c>
      <c r="AV15" s="64"/>
      <c r="AW15" s="136">
        <f t="shared" si="18"/>
        <v>0</v>
      </c>
      <c r="AX15" s="64"/>
      <c r="AY15" s="63"/>
      <c r="AZ15" s="62">
        <f t="shared" si="2"/>
        <v>0</v>
      </c>
      <c r="BA15" s="136">
        <f t="shared" si="19"/>
        <v>0</v>
      </c>
      <c r="BB15" s="164"/>
      <c r="BC15" s="136">
        <f t="shared" si="20"/>
        <v>0</v>
      </c>
      <c r="BD15" s="71"/>
      <c r="BE15" s="165"/>
      <c r="BF15" s="62">
        <f t="shared" si="3"/>
        <v>0</v>
      </c>
      <c r="BG15" s="136">
        <f t="shared" ref="BG15:BG16" si="34">IFERROR(BF15/SUM($L15:$W15)*100,0)</f>
        <v>0</v>
      </c>
      <c r="BH15" s="64"/>
      <c r="BI15" s="136">
        <f t="shared" ref="BI15:BI16" si="35">IFERROR(BH15/SUM($L15:$W15)*100,0)</f>
        <v>0</v>
      </c>
      <c r="BJ15" s="71"/>
      <c r="BK15" s="63"/>
      <c r="BL15" s="62">
        <f t="shared" si="4"/>
        <v>1</v>
      </c>
      <c r="BM15" s="143">
        <f t="shared" si="21"/>
        <v>33.333333333333329</v>
      </c>
      <c r="BN15" s="164"/>
      <c r="BO15" s="136">
        <f t="shared" si="22"/>
        <v>0</v>
      </c>
      <c r="BP15" s="169"/>
      <c r="BQ15" s="169"/>
      <c r="BR15" s="63">
        <f t="shared" si="5"/>
        <v>0</v>
      </c>
      <c r="BS15" s="143">
        <f t="shared" si="23"/>
        <v>0</v>
      </c>
      <c r="BT15" s="64"/>
      <c r="BU15" s="136">
        <f t="shared" si="24"/>
        <v>0</v>
      </c>
      <c r="BV15" s="165"/>
      <c r="BW15" s="165"/>
      <c r="BX15" s="63">
        <f t="shared" si="6"/>
        <v>0</v>
      </c>
      <c r="BY15" s="136">
        <f t="shared" si="25"/>
        <v>0</v>
      </c>
      <c r="BZ15" s="64"/>
      <c r="CA15" s="136">
        <f t="shared" si="26"/>
        <v>0</v>
      </c>
      <c r="CB15" s="63"/>
      <c r="CC15" s="63"/>
      <c r="CD15" s="63">
        <f t="shared" si="7"/>
        <v>0</v>
      </c>
      <c r="CE15" s="136">
        <f t="shared" si="27"/>
        <v>0</v>
      </c>
      <c r="CF15" s="64"/>
      <c r="CG15" s="136">
        <f t="shared" si="28"/>
        <v>0</v>
      </c>
      <c r="CH15" s="63"/>
      <c r="CI15" s="63"/>
      <c r="CJ15" s="301">
        <f t="shared" si="8"/>
        <v>1</v>
      </c>
      <c r="CK15" s="143">
        <f t="shared" si="29"/>
        <v>33.333333333333329</v>
      </c>
      <c r="CL15" s="64"/>
      <c r="CM15" s="136">
        <f t="shared" si="30"/>
        <v>0</v>
      </c>
      <c r="CN15" s="63"/>
      <c r="CO15" s="63"/>
      <c r="CP15" s="63">
        <f t="shared" si="9"/>
        <v>0</v>
      </c>
      <c r="CQ15" s="136">
        <f t="shared" si="31"/>
        <v>0</v>
      </c>
      <c r="CR15" s="64"/>
      <c r="CS15" s="136">
        <f t="shared" si="32"/>
        <v>0</v>
      </c>
      <c r="CT15" s="63"/>
      <c r="CU15" s="63"/>
      <c r="CV15" s="63">
        <f t="shared" si="10"/>
        <v>0</v>
      </c>
      <c r="CW15" s="30">
        <f t="shared" si="33"/>
        <v>0</v>
      </c>
      <c r="CX15" s="121"/>
      <c r="CZ15" s="129"/>
      <c r="DA15" s="129"/>
      <c r="DB15" s="129"/>
      <c r="DC15" s="129"/>
      <c r="DD15" s="129"/>
      <c r="DE15" s="129"/>
      <c r="DF15" s="129"/>
      <c r="DG15" s="129"/>
      <c r="DH15" s="69"/>
      <c r="DI15" s="69"/>
      <c r="DJ15" s="65"/>
      <c r="DK15" s="65"/>
      <c r="DL15" s="179"/>
    </row>
    <row r="16" spans="1:116" ht="288.75" customHeight="1">
      <c r="A16" s="61"/>
      <c r="B16" s="49" t="s">
        <v>322</v>
      </c>
      <c r="C16" s="49" t="s">
        <v>278</v>
      </c>
      <c r="D16" s="49" t="s">
        <v>279</v>
      </c>
      <c r="E16" s="49" t="s">
        <v>280</v>
      </c>
      <c r="F16" s="49" t="s">
        <v>281</v>
      </c>
      <c r="G16" s="49" t="s">
        <v>282</v>
      </c>
      <c r="H16" s="49" t="s">
        <v>579</v>
      </c>
      <c r="I16" s="236" t="s">
        <v>580</v>
      </c>
      <c r="J16" s="451" t="s">
        <v>691</v>
      </c>
      <c r="K16" s="452"/>
      <c r="L16" s="127"/>
      <c r="M16" s="127"/>
      <c r="N16" s="127"/>
      <c r="O16" s="127"/>
      <c r="P16" s="127"/>
      <c r="Q16" s="127"/>
      <c r="R16" s="127"/>
      <c r="S16" s="127"/>
      <c r="T16" s="127"/>
      <c r="U16" s="127"/>
      <c r="V16" s="127"/>
      <c r="W16" s="127">
        <v>1</v>
      </c>
      <c r="X16" s="127" t="s">
        <v>575</v>
      </c>
      <c r="Y16" s="64" t="s">
        <v>692</v>
      </c>
      <c r="Z16" s="64" t="s">
        <v>693</v>
      </c>
      <c r="AA16" s="330">
        <v>0.1429</v>
      </c>
      <c r="AB16" s="64">
        <f>+L16</f>
        <v>0</v>
      </c>
      <c r="AC16" s="136">
        <f t="shared" si="11"/>
        <v>0</v>
      </c>
      <c r="AD16" s="64"/>
      <c r="AE16" s="136">
        <f t="shared" si="12"/>
        <v>0</v>
      </c>
      <c r="AF16" s="64"/>
      <c r="AG16" s="63"/>
      <c r="AH16" s="132">
        <f t="shared" si="0"/>
        <v>0</v>
      </c>
      <c r="AI16" s="136">
        <f t="shared" si="13"/>
        <v>0</v>
      </c>
      <c r="AJ16" s="64"/>
      <c r="AK16" s="136">
        <f t="shared" si="14"/>
        <v>0</v>
      </c>
      <c r="AL16" s="64"/>
      <c r="AM16" s="63"/>
      <c r="AN16" s="132">
        <f t="shared" si="1"/>
        <v>0</v>
      </c>
      <c r="AO16" s="136">
        <f t="shared" si="15"/>
        <v>0</v>
      </c>
      <c r="AP16" s="64"/>
      <c r="AQ16" s="136">
        <f t="shared" si="16"/>
        <v>0</v>
      </c>
      <c r="AR16" s="64"/>
      <c r="AS16" s="63"/>
      <c r="AT16" s="64">
        <f>+O16</f>
        <v>0</v>
      </c>
      <c r="AU16" s="143">
        <f t="shared" si="17"/>
        <v>0</v>
      </c>
      <c r="AV16" s="64"/>
      <c r="AW16" s="136">
        <f t="shared" si="18"/>
        <v>0</v>
      </c>
      <c r="AX16" s="64"/>
      <c r="AY16" s="63"/>
      <c r="AZ16" s="62">
        <f t="shared" si="2"/>
        <v>0</v>
      </c>
      <c r="BA16" s="136">
        <f t="shared" si="19"/>
        <v>0</v>
      </c>
      <c r="BB16" s="164"/>
      <c r="BC16" s="136">
        <f t="shared" si="20"/>
        <v>0</v>
      </c>
      <c r="BD16" s="71"/>
      <c r="BE16" s="165"/>
      <c r="BF16" s="62">
        <f t="shared" si="3"/>
        <v>0</v>
      </c>
      <c r="BG16" s="136">
        <f t="shared" si="34"/>
        <v>0</v>
      </c>
      <c r="BH16" s="64"/>
      <c r="BI16" s="136">
        <f t="shared" si="35"/>
        <v>0</v>
      </c>
      <c r="BJ16" s="71"/>
      <c r="BK16" s="63"/>
      <c r="BL16" s="62">
        <f t="shared" si="4"/>
        <v>0</v>
      </c>
      <c r="BM16" s="136">
        <f t="shared" si="21"/>
        <v>0</v>
      </c>
      <c r="BN16" s="64"/>
      <c r="BO16" s="136">
        <f t="shared" si="22"/>
        <v>0</v>
      </c>
      <c r="BP16" s="63"/>
      <c r="BQ16" s="63"/>
      <c r="BR16" s="63">
        <f t="shared" si="5"/>
        <v>0</v>
      </c>
      <c r="BS16" s="136">
        <f t="shared" si="23"/>
        <v>0</v>
      </c>
      <c r="BT16" s="64"/>
      <c r="BU16" s="136">
        <f t="shared" si="24"/>
        <v>0</v>
      </c>
      <c r="BV16" s="165"/>
      <c r="BW16" s="165"/>
      <c r="BX16" s="63">
        <f t="shared" si="6"/>
        <v>0</v>
      </c>
      <c r="BY16" s="136">
        <f t="shared" si="25"/>
        <v>0</v>
      </c>
      <c r="BZ16" s="64"/>
      <c r="CA16" s="136">
        <f t="shared" si="26"/>
        <v>0</v>
      </c>
      <c r="CB16" s="63"/>
      <c r="CC16" s="63"/>
      <c r="CD16" s="63">
        <f t="shared" si="7"/>
        <v>0</v>
      </c>
      <c r="CE16" s="136">
        <f t="shared" si="27"/>
        <v>0</v>
      </c>
      <c r="CF16" s="64"/>
      <c r="CG16" s="136">
        <f t="shared" si="28"/>
        <v>0</v>
      </c>
      <c r="CH16" s="63"/>
      <c r="CI16" s="63"/>
      <c r="CJ16" s="63">
        <f t="shared" si="8"/>
        <v>0</v>
      </c>
      <c r="CK16" s="136">
        <f t="shared" si="29"/>
        <v>0</v>
      </c>
      <c r="CL16" s="64"/>
      <c r="CM16" s="136">
        <f t="shared" si="30"/>
        <v>0</v>
      </c>
      <c r="CN16" s="63"/>
      <c r="CO16" s="63"/>
      <c r="CP16" s="63">
        <f t="shared" si="9"/>
        <v>1</v>
      </c>
      <c r="CQ16" s="136">
        <f t="shared" si="31"/>
        <v>100</v>
      </c>
      <c r="CR16" s="64"/>
      <c r="CS16" s="136">
        <f t="shared" si="32"/>
        <v>0</v>
      </c>
      <c r="CT16" s="63"/>
      <c r="CU16" s="63"/>
      <c r="CV16" s="63">
        <f t="shared" si="10"/>
        <v>0</v>
      </c>
      <c r="CW16" s="30">
        <f t="shared" si="33"/>
        <v>0</v>
      </c>
      <c r="CX16" s="156"/>
      <c r="CY16" s="157"/>
      <c r="CZ16" s="129"/>
      <c r="DA16" s="129"/>
      <c r="DB16" s="129"/>
      <c r="DC16" s="129"/>
      <c r="DD16" s="129"/>
      <c r="DE16" s="129"/>
      <c r="DF16" s="129"/>
      <c r="DG16" s="129"/>
      <c r="DH16" s="69"/>
      <c r="DI16" s="69"/>
      <c r="DJ16" s="65"/>
      <c r="DK16" s="65"/>
      <c r="DL16" s="179"/>
    </row>
    <row r="17" spans="2:113" s="58" customFormat="1" ht="15.6">
      <c r="B17" s="130"/>
      <c r="C17" s="131"/>
      <c r="D17" s="131"/>
      <c r="E17" s="131"/>
      <c r="F17" s="131"/>
      <c r="G17" s="131"/>
      <c r="J17" s="443" t="s">
        <v>300</v>
      </c>
      <c r="K17" s="444"/>
      <c r="L17" s="153">
        <f t="shared" ref="L17:W17" si="36">SUM(L12:L16)</f>
        <v>0</v>
      </c>
      <c r="M17" s="153">
        <f t="shared" si="36"/>
        <v>1</v>
      </c>
      <c r="N17" s="153">
        <f t="shared" si="36"/>
        <v>0</v>
      </c>
      <c r="O17" s="153">
        <f t="shared" si="36"/>
        <v>2</v>
      </c>
      <c r="P17" s="153">
        <f t="shared" si="36"/>
        <v>0</v>
      </c>
      <c r="Q17" s="153">
        <f t="shared" si="36"/>
        <v>0</v>
      </c>
      <c r="R17" s="153">
        <f t="shared" si="36"/>
        <v>1</v>
      </c>
      <c r="S17" s="153">
        <f t="shared" si="36"/>
        <v>0</v>
      </c>
      <c r="T17" s="153">
        <f t="shared" si="36"/>
        <v>0</v>
      </c>
      <c r="U17" s="153">
        <f t="shared" si="36"/>
        <v>0</v>
      </c>
      <c r="V17" s="153">
        <f t="shared" si="36"/>
        <v>1</v>
      </c>
      <c r="W17" s="153">
        <f t="shared" si="36"/>
        <v>3</v>
      </c>
      <c r="Z17" s="137" t="s">
        <v>301</v>
      </c>
      <c r="AA17" s="331">
        <f>SUM(AA12:AA16)</f>
        <v>1.0002</v>
      </c>
      <c r="AB17" s="137">
        <f>SUM(AB12:AB16)</f>
        <v>0</v>
      </c>
      <c r="AC17" s="138">
        <f>IFERROR(AB17/SUM($L17:$W17),0)</f>
        <v>0</v>
      </c>
      <c r="AD17" s="137">
        <f>SUM(AD12:AD16)</f>
        <v>0</v>
      </c>
      <c r="AE17" s="139">
        <f>IFERROR(AD17/SUM($L17:$W17),0)</f>
        <v>0</v>
      </c>
      <c r="AF17" s="135"/>
      <c r="AG17" s="135"/>
      <c r="AH17" s="137">
        <f>SUM(AH12:AH16)</f>
        <v>1</v>
      </c>
      <c r="AI17" s="138">
        <f>IFERROR(AH17/SUM($L17:$W17),0)</f>
        <v>0.125</v>
      </c>
      <c r="AJ17" s="137">
        <f>SUM(AJ12:AJ16)</f>
        <v>0</v>
      </c>
      <c r="AK17" s="139">
        <f>IFERROR(AJ17/SUM($L17:$W17),0)</f>
        <v>0</v>
      </c>
      <c r="AL17" s="135"/>
      <c r="AM17" s="135"/>
      <c r="AN17" s="137">
        <f>SUM(AN12:AN16)</f>
        <v>0</v>
      </c>
      <c r="AO17" s="138">
        <f>IFERROR(AN17/SUM($L17:$W17),0)</f>
        <v>0</v>
      </c>
      <c r="AP17" s="137">
        <f>SUM(AP12:AP16)</f>
        <v>0</v>
      </c>
      <c r="AQ17" s="139">
        <f>IFERROR(AP17/SUM($L17:$W17),0)</f>
        <v>0</v>
      </c>
      <c r="AR17" s="135"/>
      <c r="AS17" s="135"/>
      <c r="AT17" s="137">
        <f>SUM(AT12:AT16)</f>
        <v>2</v>
      </c>
      <c r="AU17" s="138">
        <f>IFERROR(AT17/SUM($L17:$W17),0)</f>
        <v>0.25</v>
      </c>
      <c r="AV17" s="137">
        <f>SUM(AV12:AV16)</f>
        <v>0</v>
      </c>
      <c r="AW17" s="139">
        <f>IFERROR(AV17/SUM($L17:$W17),0)</f>
        <v>0</v>
      </c>
      <c r="AX17" s="135"/>
      <c r="AY17" s="135"/>
      <c r="AZ17" s="137">
        <f>SUM(AZ12:AZ16)</f>
        <v>0</v>
      </c>
      <c r="BA17" s="138">
        <f>IFERROR(AZ17/SUM($L17:$W17),0)</f>
        <v>0</v>
      </c>
      <c r="BB17" s="137">
        <f>SUM(BB12:BB16)</f>
        <v>0</v>
      </c>
      <c r="BC17" s="139">
        <f>IFERROR(BB17/SUM($L17:$W17),0)</f>
        <v>0</v>
      </c>
      <c r="BD17" s="135"/>
      <c r="BE17" s="135"/>
      <c r="BF17" s="137">
        <f>SUM(BF12:BF16)</f>
        <v>0</v>
      </c>
      <c r="BG17" s="138">
        <f>IFERROR(BF17/SUM($L17:$W17),0)</f>
        <v>0</v>
      </c>
      <c r="BH17" s="137">
        <f>SUM(BH12:BH16)</f>
        <v>0</v>
      </c>
      <c r="BI17" s="139">
        <f>IFERROR(BH17/SUM($L17:$W17),0)</f>
        <v>0</v>
      </c>
      <c r="BJ17" s="135"/>
      <c r="BK17" s="135"/>
      <c r="BL17" s="137">
        <f>SUM(BL12:BL16)</f>
        <v>1</v>
      </c>
      <c r="BM17" s="138">
        <f>IFERROR(BL17/SUM($L17:$W17),0)</f>
        <v>0.125</v>
      </c>
      <c r="BN17" s="137">
        <f>SUM(BN12:BN16)</f>
        <v>0</v>
      </c>
      <c r="BO17" s="139">
        <f>IFERROR(BN17/SUM($L17:$W17),0)</f>
        <v>0</v>
      </c>
      <c r="BP17" s="135"/>
      <c r="BQ17" s="135"/>
      <c r="BR17" s="137">
        <f>SUM(BR12:BR16)</f>
        <v>0</v>
      </c>
      <c r="BS17" s="138">
        <f>IFERROR(BR17/SUM($L17:$W17),0)</f>
        <v>0</v>
      </c>
      <c r="BT17" s="137">
        <f>SUM(BT12:BT16)</f>
        <v>0</v>
      </c>
      <c r="BU17" s="139">
        <f>IFERROR(BT17/SUM($L17:$W17),0)</f>
        <v>0</v>
      </c>
      <c r="BV17" s="135"/>
      <c r="BW17" s="135"/>
      <c r="BX17" s="137">
        <f>SUM(BX12:BX16)</f>
        <v>0</v>
      </c>
      <c r="BY17" s="138">
        <f>IFERROR(BX17/SUM($L17:$W17),0)</f>
        <v>0</v>
      </c>
      <c r="BZ17" s="137">
        <f>SUM(BZ12:BZ16)</f>
        <v>0</v>
      </c>
      <c r="CA17" s="139">
        <f>IFERROR(BZ17/SUM($L17:$W17),0)</f>
        <v>0</v>
      </c>
      <c r="CB17" s="135"/>
      <c r="CC17" s="135"/>
      <c r="CD17" s="137">
        <f>SUM(CD12:CD16)</f>
        <v>0</v>
      </c>
      <c r="CE17" s="138">
        <f>IFERROR(CD17/SUM($L17:$W17),0)</f>
        <v>0</v>
      </c>
      <c r="CF17" s="137">
        <f>SUM(CF12:CF16)</f>
        <v>0</v>
      </c>
      <c r="CG17" s="139">
        <f>IFERROR(CF17/SUM($L17:$W17),0)</f>
        <v>0</v>
      </c>
      <c r="CH17" s="135"/>
      <c r="CI17" s="135"/>
      <c r="CJ17" s="137">
        <f>SUM(CJ12:CJ16)</f>
        <v>1</v>
      </c>
      <c r="CK17" s="138">
        <f>IFERROR(CJ17/SUM($L17:$W17),0)</f>
        <v>0.125</v>
      </c>
      <c r="CL17" s="137">
        <f>SUM(CL12:CL16)</f>
        <v>0</v>
      </c>
      <c r="CM17" s="139">
        <f>IFERROR(CL17/SUM($L17:$W17),0)</f>
        <v>0</v>
      </c>
      <c r="CN17" s="135"/>
      <c r="CO17" s="135"/>
      <c r="CP17" s="137">
        <f>SUM(CP12:CP16)</f>
        <v>3</v>
      </c>
      <c r="CQ17" s="138">
        <f>IFERROR(CP17/SUM($L17:$W17),0)</f>
        <v>0.375</v>
      </c>
      <c r="CR17" s="137">
        <f>SUM(CR12:CR16)</f>
        <v>0</v>
      </c>
      <c r="CS17" s="139">
        <f>IFERROR(CR17/SUM($L17:$W17),0)</f>
        <v>0</v>
      </c>
      <c r="CT17" s="135"/>
      <c r="CU17" s="135"/>
      <c r="CV17" s="135"/>
      <c r="CW17" s="140">
        <f>SUM(CS17,CM17,CG17,CA17,BU17,BO17,BI17:BI17,BC17,AW17,AQ17,AK17,AE17)</f>
        <v>0</v>
      </c>
      <c r="CZ17" s="166"/>
      <c r="DE17" s="129"/>
      <c r="DH17" s="69"/>
      <c r="DI17" s="69"/>
    </row>
    <row r="18" spans="2:113" s="58" customFormat="1" ht="75" hidden="1">
      <c r="B18" s="35" t="s">
        <v>302</v>
      </c>
      <c r="C18" s="65" t="s">
        <v>303</v>
      </c>
      <c r="D18" s="35" t="s">
        <v>304</v>
      </c>
      <c r="E18" s="35" t="s">
        <v>305</v>
      </c>
      <c r="F18" s="35" t="s">
        <v>306</v>
      </c>
      <c r="G18" s="35" t="s">
        <v>307</v>
      </c>
      <c r="CZ18" s="66" t="s">
        <v>308</v>
      </c>
      <c r="DH18" s="69" t="s">
        <v>309</v>
      </c>
      <c r="DI18" s="69" t="s">
        <v>310</v>
      </c>
    </row>
    <row r="19" spans="2:113" s="58" customFormat="1" ht="129.6" hidden="1">
      <c r="B19" s="146" t="s">
        <v>311</v>
      </c>
      <c r="C19" s="150" t="s">
        <v>312</v>
      </c>
      <c r="D19" s="148" t="s">
        <v>313</v>
      </c>
      <c r="E19" s="78" t="s">
        <v>314</v>
      </c>
      <c r="F19" s="79" t="s">
        <v>315</v>
      </c>
      <c r="G19" s="86" t="s">
        <v>316</v>
      </c>
      <c r="CZ19" s="66" t="s">
        <v>308</v>
      </c>
      <c r="DH19" s="69" t="s">
        <v>309</v>
      </c>
      <c r="DI19" s="69" t="s">
        <v>310</v>
      </c>
    </row>
    <row r="20" spans="2:113" s="58" customFormat="1" ht="386.45" hidden="1">
      <c r="B20" s="146" t="s">
        <v>277</v>
      </c>
      <c r="C20" s="151" t="s">
        <v>317</v>
      </c>
      <c r="D20" s="149" t="s">
        <v>318</v>
      </c>
      <c r="E20" s="79" t="s">
        <v>319</v>
      </c>
      <c r="F20" s="82" t="s">
        <v>320</v>
      </c>
      <c r="G20" s="87" t="s">
        <v>321</v>
      </c>
      <c r="CZ20" s="66" t="s">
        <v>308</v>
      </c>
      <c r="DH20" s="69" t="s">
        <v>309</v>
      </c>
      <c r="DI20" s="69" t="s">
        <v>310</v>
      </c>
    </row>
    <row r="21" spans="2:113" s="58" customFormat="1" ht="230.45" hidden="1">
      <c r="B21" s="147" t="s">
        <v>322</v>
      </c>
      <c r="C21" s="150" t="s">
        <v>278</v>
      </c>
      <c r="D21" s="148" t="s">
        <v>323</v>
      </c>
      <c r="E21" s="80" t="s">
        <v>324</v>
      </c>
      <c r="F21" s="82" t="s">
        <v>325</v>
      </c>
      <c r="G21" s="87" t="s">
        <v>326</v>
      </c>
      <c r="CZ21" s="66" t="s">
        <v>308</v>
      </c>
      <c r="DH21" s="69" t="s">
        <v>309</v>
      </c>
      <c r="DI21" s="69" t="s">
        <v>310</v>
      </c>
    </row>
    <row r="22" spans="2:113" s="58" customFormat="1" ht="345" hidden="1">
      <c r="B22" s="74" t="s">
        <v>327</v>
      </c>
      <c r="C22" s="35"/>
      <c r="D22" s="77" t="s">
        <v>279</v>
      </c>
      <c r="E22" s="81" t="s">
        <v>328</v>
      </c>
      <c r="F22" s="82" t="s">
        <v>329</v>
      </c>
      <c r="G22" s="87" t="s">
        <v>330</v>
      </c>
      <c r="CZ22" s="66" t="s">
        <v>308</v>
      </c>
      <c r="DH22" s="69" t="s">
        <v>309</v>
      </c>
      <c r="DI22" s="69" t="s">
        <v>310</v>
      </c>
    </row>
    <row r="23" spans="2:113" s="58" customFormat="1" ht="129.6" hidden="1">
      <c r="B23" s="36"/>
      <c r="C23" s="35"/>
      <c r="D23" s="35"/>
      <c r="E23" s="95" t="s">
        <v>331</v>
      </c>
      <c r="F23" s="78" t="s">
        <v>281</v>
      </c>
      <c r="G23" s="87" t="s">
        <v>332</v>
      </c>
      <c r="CZ23" s="66" t="s">
        <v>308</v>
      </c>
      <c r="DH23" s="69" t="s">
        <v>309</v>
      </c>
      <c r="DI23" s="69" t="s">
        <v>310</v>
      </c>
    </row>
    <row r="24" spans="2:113" s="58" customFormat="1" ht="124.15" hidden="1">
      <c r="B24" s="35"/>
      <c r="C24" s="35"/>
      <c r="D24" s="35"/>
      <c r="E24" s="83" t="s">
        <v>333</v>
      </c>
      <c r="F24" s="78" t="s">
        <v>334</v>
      </c>
      <c r="G24" s="87" t="s">
        <v>335</v>
      </c>
      <c r="CZ24" s="66" t="s">
        <v>308</v>
      </c>
      <c r="DH24" s="69" t="s">
        <v>309</v>
      </c>
      <c r="DI24" s="69" t="s">
        <v>310</v>
      </c>
    </row>
    <row r="25" spans="2:113" s="58" customFormat="1" ht="129.6" hidden="1">
      <c r="B25" s="35"/>
      <c r="C25" s="35"/>
      <c r="D25" s="35"/>
      <c r="E25" s="85" t="s">
        <v>336</v>
      </c>
      <c r="F25" s="78" t="s">
        <v>337</v>
      </c>
      <c r="G25" s="87" t="s">
        <v>338</v>
      </c>
      <c r="CZ25" s="66" t="s">
        <v>308</v>
      </c>
      <c r="DH25" s="69" t="s">
        <v>309</v>
      </c>
      <c r="DI25" s="69" t="s">
        <v>310</v>
      </c>
    </row>
    <row r="26" spans="2:113" s="58" customFormat="1" ht="172.9" hidden="1">
      <c r="B26" s="35"/>
      <c r="C26" s="35"/>
      <c r="D26" s="35"/>
      <c r="E26" s="81" t="s">
        <v>339</v>
      </c>
      <c r="F26" s="35"/>
      <c r="G26" s="87" t="s">
        <v>340</v>
      </c>
      <c r="CZ26" s="66" t="s">
        <v>308</v>
      </c>
      <c r="DH26" s="69" t="s">
        <v>309</v>
      </c>
      <c r="DI26" s="69" t="s">
        <v>310</v>
      </c>
    </row>
    <row r="27" spans="2:113" s="58" customFormat="1" ht="158.44999999999999" hidden="1">
      <c r="B27" s="35"/>
      <c r="C27" s="35"/>
      <c r="D27" s="35"/>
      <c r="E27" s="78" t="s">
        <v>341</v>
      </c>
      <c r="F27" s="35"/>
      <c r="G27" s="87" t="s">
        <v>342</v>
      </c>
      <c r="CZ27" s="66" t="s">
        <v>308</v>
      </c>
      <c r="DH27" s="69" t="s">
        <v>309</v>
      </c>
      <c r="DI27" s="69" t="s">
        <v>310</v>
      </c>
    </row>
    <row r="28" spans="2:113" s="58" customFormat="1" ht="86.45" hidden="1">
      <c r="B28" s="35"/>
      <c r="C28" s="35"/>
      <c r="D28" s="35"/>
      <c r="E28" s="78" t="s">
        <v>343</v>
      </c>
      <c r="F28" s="35"/>
      <c r="G28" s="87" t="s">
        <v>344</v>
      </c>
      <c r="CZ28" s="66" t="s">
        <v>308</v>
      </c>
      <c r="DH28" s="69" t="s">
        <v>309</v>
      </c>
      <c r="DI28" s="69" t="s">
        <v>310</v>
      </c>
    </row>
    <row r="29" spans="2:113" s="58" customFormat="1" ht="216" hidden="1">
      <c r="B29" s="35"/>
      <c r="C29" s="35"/>
      <c r="D29" s="35"/>
      <c r="E29" s="84" t="s">
        <v>280</v>
      </c>
      <c r="F29" s="35"/>
      <c r="G29" s="87" t="s">
        <v>345</v>
      </c>
      <c r="CZ29" s="66" t="s">
        <v>308</v>
      </c>
      <c r="DH29" s="69" t="s">
        <v>309</v>
      </c>
      <c r="DI29" s="69" t="s">
        <v>310</v>
      </c>
    </row>
    <row r="30" spans="2:113" s="58" customFormat="1" ht="86.45" hidden="1">
      <c r="B30" s="35"/>
      <c r="C30" s="35"/>
      <c r="D30" s="35"/>
      <c r="E30" s="80" t="s">
        <v>346</v>
      </c>
      <c r="F30" s="35"/>
      <c r="G30" s="88" t="s">
        <v>347</v>
      </c>
      <c r="CZ30" s="66" t="s">
        <v>308</v>
      </c>
      <c r="DH30" s="69" t="s">
        <v>309</v>
      </c>
      <c r="DI30" s="69" t="s">
        <v>310</v>
      </c>
    </row>
    <row r="31" spans="2:113" s="58" customFormat="1" ht="86.45" hidden="1">
      <c r="B31" s="35"/>
      <c r="C31" s="35"/>
      <c r="D31" s="35"/>
      <c r="E31" s="35"/>
      <c r="F31" s="35"/>
      <c r="G31" s="88" t="s">
        <v>282</v>
      </c>
      <c r="CZ31" s="66" t="s">
        <v>308</v>
      </c>
      <c r="DH31" s="69" t="s">
        <v>309</v>
      </c>
      <c r="DI31" s="69" t="s">
        <v>310</v>
      </c>
    </row>
    <row r="32" spans="2:113" s="58" customFormat="1" ht="86.45" hidden="1">
      <c r="B32" s="35"/>
      <c r="C32" s="35"/>
      <c r="D32" s="35"/>
      <c r="E32" s="35"/>
      <c r="F32" s="35"/>
      <c r="G32" s="88" t="s">
        <v>348</v>
      </c>
      <c r="CZ32" s="66" t="s">
        <v>308</v>
      </c>
      <c r="DH32" s="69" t="s">
        <v>309</v>
      </c>
      <c r="DI32" s="69" t="s">
        <v>310</v>
      </c>
    </row>
    <row r="33" spans="2:113" s="58" customFormat="1" ht="100.9" hidden="1">
      <c r="B33" s="35"/>
      <c r="C33" s="35"/>
      <c r="D33" s="35"/>
      <c r="E33" s="35"/>
      <c r="F33" s="35"/>
      <c r="G33" s="88" t="s">
        <v>349</v>
      </c>
      <c r="CZ33" s="66" t="s">
        <v>308</v>
      </c>
      <c r="DH33" s="69" t="s">
        <v>309</v>
      </c>
      <c r="DI33" s="69" t="s">
        <v>310</v>
      </c>
    </row>
    <row r="34" spans="2:113" s="58" customFormat="1" ht="100.9" hidden="1">
      <c r="B34" s="35"/>
      <c r="C34" s="35"/>
      <c r="D34" s="35"/>
      <c r="E34" s="35"/>
      <c r="F34" s="35"/>
      <c r="G34" s="88" t="s">
        <v>350</v>
      </c>
      <c r="CZ34" s="66" t="s">
        <v>308</v>
      </c>
      <c r="DH34" s="69" t="s">
        <v>309</v>
      </c>
      <c r="DI34" s="69" t="s">
        <v>310</v>
      </c>
    </row>
    <row r="35" spans="2:113" s="58" customFormat="1" ht="75" hidden="1">
      <c r="B35" s="35"/>
      <c r="C35" s="35"/>
      <c r="D35" s="35"/>
      <c r="E35" s="35"/>
      <c r="F35" s="35"/>
      <c r="G35" s="88" t="s">
        <v>351</v>
      </c>
      <c r="CZ35" s="66" t="s">
        <v>308</v>
      </c>
      <c r="DH35" s="69" t="s">
        <v>309</v>
      </c>
      <c r="DI35" s="69" t="s">
        <v>310</v>
      </c>
    </row>
    <row r="36" spans="2:113" s="58" customFormat="1" ht="86.45" hidden="1">
      <c r="B36" s="35"/>
      <c r="C36" s="35"/>
      <c r="D36" s="35"/>
      <c r="E36" s="35"/>
      <c r="F36" s="35"/>
      <c r="G36" s="88" t="s">
        <v>352</v>
      </c>
      <c r="CZ36" s="66" t="s">
        <v>308</v>
      </c>
      <c r="DH36" s="69" t="s">
        <v>309</v>
      </c>
      <c r="DI36" s="69" t="s">
        <v>310</v>
      </c>
    </row>
    <row r="37" spans="2:113" s="58" customFormat="1" ht="100.9" hidden="1">
      <c r="B37" s="35"/>
      <c r="C37" s="35"/>
      <c r="D37" s="35"/>
      <c r="E37" s="35"/>
      <c r="F37" s="35"/>
      <c r="G37" s="88" t="s">
        <v>353</v>
      </c>
      <c r="CZ37" s="66" t="s">
        <v>308</v>
      </c>
      <c r="DH37" s="69" t="s">
        <v>309</v>
      </c>
      <c r="DI37" s="69" t="s">
        <v>310</v>
      </c>
    </row>
    <row r="38" spans="2:113" s="58" customFormat="1" ht="75" hidden="1">
      <c r="B38" s="35"/>
      <c r="C38" s="35"/>
      <c r="D38" s="35"/>
      <c r="E38" s="35"/>
      <c r="F38" s="35"/>
      <c r="G38" s="88" t="s">
        <v>354</v>
      </c>
      <c r="CZ38" s="66" t="s">
        <v>308</v>
      </c>
      <c r="DH38" s="69" t="s">
        <v>309</v>
      </c>
      <c r="DI38" s="69" t="s">
        <v>310</v>
      </c>
    </row>
    <row r="39" spans="2:113" s="58" customFormat="1" ht="75" hidden="1">
      <c r="B39" s="35"/>
      <c r="C39" s="35"/>
      <c r="D39" s="35"/>
      <c r="E39" s="35"/>
      <c r="F39" s="35"/>
      <c r="G39" s="88" t="s">
        <v>355</v>
      </c>
      <c r="CZ39" s="66" t="s">
        <v>308</v>
      </c>
      <c r="DH39" s="69" t="s">
        <v>309</v>
      </c>
      <c r="DI39" s="69" t="s">
        <v>310</v>
      </c>
    </row>
    <row r="40" spans="2:113" s="58" customFormat="1"/>
    <row r="41" spans="2:113" s="58" customFormat="1"/>
    <row r="42" spans="2:113" s="58" customFormat="1"/>
    <row r="43" spans="2:113" s="58" customFormat="1"/>
    <row r="44" spans="2:113" s="58" customFormat="1"/>
    <row r="45" spans="2:113" s="58" customFormat="1"/>
    <row r="46" spans="2:113" s="58" customFormat="1"/>
    <row r="47" spans="2:113" s="58" customFormat="1"/>
    <row r="48" spans="2:113"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row r="92" s="58" customFormat="1"/>
    <row r="93" s="58" customFormat="1"/>
    <row r="94" s="58" customFormat="1"/>
    <row r="95" s="58" customFormat="1"/>
  </sheetData>
  <sheetProtection sort="0" autoFilter="0"/>
  <mergeCells count="74">
    <mergeCell ref="C3:AE3"/>
    <mergeCell ref="AF3:AL3"/>
    <mergeCell ref="BG3:BZ3"/>
    <mergeCell ref="CA3:CG3"/>
    <mergeCell ref="CJ3:CM3"/>
    <mergeCell ref="B1:AE1"/>
    <mergeCell ref="AH1:AK1"/>
    <mergeCell ref="BF1:BZ1"/>
    <mergeCell ref="CB1:CF1"/>
    <mergeCell ref="CH1:CM1"/>
    <mergeCell ref="D7:AH7"/>
    <mergeCell ref="AI7:AO7"/>
    <mergeCell ref="BJ7:CC7"/>
    <mergeCell ref="CD7:CJ7"/>
    <mergeCell ref="CM7:CP7"/>
    <mergeCell ref="C5:AH5"/>
    <mergeCell ref="AK5:AN5"/>
    <mergeCell ref="BI5:CC5"/>
    <mergeCell ref="CE5:CI5"/>
    <mergeCell ref="CK5:CP5"/>
    <mergeCell ref="C8:AO8"/>
    <mergeCell ref="BI8:CJ8"/>
    <mergeCell ref="CK8:CP8"/>
    <mergeCell ref="B9:B11"/>
    <mergeCell ref="C9:C11"/>
    <mergeCell ref="D9:D11"/>
    <mergeCell ref="E9:E11"/>
    <mergeCell ref="F9:F11"/>
    <mergeCell ref="G9:G11"/>
    <mergeCell ref="H9:H11"/>
    <mergeCell ref="I9:I11"/>
    <mergeCell ref="J9:K11"/>
    <mergeCell ref="L9:W10"/>
    <mergeCell ref="X9:X11"/>
    <mergeCell ref="Y9:Y11"/>
    <mergeCell ref="Z9:Z11"/>
    <mergeCell ref="DL9:DL11"/>
    <mergeCell ref="AB10:AG10"/>
    <mergeCell ref="AH10:AM10"/>
    <mergeCell ref="AN10:AS10"/>
    <mergeCell ref="AT10:AY10"/>
    <mergeCell ref="DH10:DH11"/>
    <mergeCell ref="DI10:DI11"/>
    <mergeCell ref="DJ10:DJ11"/>
    <mergeCell ref="DK10:DK11"/>
    <mergeCell ref="DF10:DF11"/>
    <mergeCell ref="DG10:DG11"/>
    <mergeCell ref="BF10:BK10"/>
    <mergeCell ref="BL10:BP10"/>
    <mergeCell ref="BR10:BW10"/>
    <mergeCell ref="BX10:CC10"/>
    <mergeCell ref="CD10:CI10"/>
    <mergeCell ref="AA9:AA11"/>
    <mergeCell ref="AB9:CW9"/>
    <mergeCell ref="CX9:CX11"/>
    <mergeCell ref="CY9:CY11"/>
    <mergeCell ref="CZ9:DK9"/>
    <mergeCell ref="DE10:DE11"/>
    <mergeCell ref="DB10:DB11"/>
    <mergeCell ref="DC10:DC11"/>
    <mergeCell ref="DD10:DD11"/>
    <mergeCell ref="CJ10:CO10"/>
    <mergeCell ref="CP10:CT10"/>
    <mergeCell ref="CV10:CV11"/>
    <mergeCell ref="CW10:CW11"/>
    <mergeCell ref="CZ10:CZ11"/>
    <mergeCell ref="DA10:DA11"/>
    <mergeCell ref="AZ10:BE10"/>
    <mergeCell ref="J14:K14"/>
    <mergeCell ref="J15:K15"/>
    <mergeCell ref="J16:K16"/>
    <mergeCell ref="J17:K17"/>
    <mergeCell ref="J12:K12"/>
    <mergeCell ref="J13:K13"/>
  </mergeCells>
  <conditionalFormatting sqref="CW12:CX16">
    <cfRule type="cellIs" dxfId="6" priority="1" operator="equal">
      <formula>1</formula>
    </cfRule>
    <cfRule type="colorScale" priority="2">
      <colorScale>
        <cfvo type="num" val="0"/>
        <cfvo type="num" val="0.6"/>
        <cfvo type="num" val="0.99"/>
        <color rgb="FFC00000"/>
        <color rgb="FFFFEB84"/>
        <color rgb="FF1DA275"/>
      </colorScale>
    </cfRule>
  </conditionalFormatting>
  <dataValidations count="13">
    <dataValidation type="whole" showInputMessage="1" showErrorMessage="1" error="SUPERA LA META PROGRAMADA" sqref="AD12:AD14 AD16 AJ12:AJ14 AJ16 AP12:AP14 AP16 AV12:AV14 AV16 BB12:BB14 BB16 CR16 BH16 BN12:BN14 BN16 BT12:BT14 BT16 BZ12:BZ14 BZ16 CF12:CF14 CF16 CL12:CL14 CL16 CR12:CR14 BH12 BH14" xr:uid="{5F287DBA-CE79-4F75-9148-94FB8AF6378E}">
      <formula1>0</formula1>
      <formula2>#REF!-AB12</formula2>
    </dataValidation>
    <dataValidation type="list" allowBlank="1" showInputMessage="1" showErrorMessage="1" sqref="B17" xr:uid="{97E4AE9F-8E0F-499A-9C02-42A25E64CBE4}">
      <formula1>$B$19:$B$22</formula1>
    </dataValidation>
    <dataValidation type="list" allowBlank="1" showInputMessage="1" showErrorMessage="1" sqref="C17" xr:uid="{283D9DDE-021C-47A9-BEFF-5F041738CDC4}">
      <formula1>$C$19:$C$21</formula1>
    </dataValidation>
    <dataValidation type="list" allowBlank="1" showInputMessage="1" showErrorMessage="1" sqref="D17" xr:uid="{F813ED4D-7ADB-43B6-855A-EBDD77D0ADC2}">
      <formula1>$D$19:$D$22</formula1>
    </dataValidation>
    <dataValidation type="list" allowBlank="1" showInputMessage="1" showErrorMessage="1" sqref="E17" xr:uid="{16DC8EC1-8757-4030-B298-D1B7CF3EBC28}">
      <formula1>$E$19:$E$30</formula1>
    </dataValidation>
    <dataValidation type="list" allowBlank="1" showInputMessage="1" showErrorMessage="1" sqref="F17" xr:uid="{A6FFF3F3-D1C7-44FB-931F-8D4F23A3A464}">
      <formula1>$F$19:$F$25</formula1>
    </dataValidation>
    <dataValidation type="list" allowBlank="1" showInputMessage="1" showErrorMessage="1" sqref="G17" xr:uid="{4392DC79-AAC0-4600-9095-2BC9F93827FD}">
      <formula1>$G$19:$G$39</formula1>
    </dataValidation>
    <dataValidation type="list" allowBlank="1" showInputMessage="1" showErrorMessage="1" sqref="G12:G16" xr:uid="{98B3AAC5-1026-4031-B0E2-CA29C2285047}">
      <formula1>$G$16:$G$35</formula1>
    </dataValidation>
    <dataValidation type="list" allowBlank="1" showInputMessage="1" showErrorMessage="1" sqref="B12:B16" xr:uid="{7361D25C-6A9A-4008-872E-EA3B76BFB995}">
      <formula1>$B$16:$B$18</formula1>
    </dataValidation>
    <dataValidation type="list" allowBlank="1" showInputMessage="1" showErrorMessage="1" sqref="C12:C16" xr:uid="{0FA0A9BD-9FCB-4440-AF73-0E96EB09B989}">
      <formula1>$C$16:$C$17</formula1>
    </dataValidation>
    <dataValidation type="list" allowBlank="1" showInputMessage="1" showErrorMessage="1" sqref="D12:D16" xr:uid="{C66B8C67-D564-4A5D-BA5F-1B478AA7618B}">
      <formula1>$D$16:$D$18</formula1>
    </dataValidation>
    <dataValidation type="list" allowBlank="1" showInputMessage="1" showErrorMessage="1" sqref="E12:E16" xr:uid="{56E53FC3-3586-4D87-B355-DBCDED61423D}">
      <formula1>$E$16:$E$26</formula1>
    </dataValidation>
    <dataValidation type="list" allowBlank="1" showInputMessage="1" showErrorMessage="1" sqref="F12:F16" xr:uid="{FE92F80B-CB61-4AF5-A174-912218A81CA1}">
      <formula1>$F$16:$F$21</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C3367-509F-400B-9D04-A41C3F7415CD}">
  <sheetPr>
    <tabColor rgb="FF92D050"/>
  </sheetPr>
  <dimension ref="A1:DL94"/>
  <sheetViews>
    <sheetView topLeftCell="M5" zoomScale="70" zoomScaleNormal="70" zoomScaleSheetLayoutView="55" zoomScalePageLayoutView="60" workbookViewId="0">
      <pane ySplit="7" topLeftCell="A12" activePane="bottomLeft" state="frozen"/>
      <selection pane="bottomLeft" activeCell="BW13" sqref="BW13"/>
      <selection activeCell="BW13" sqref="BW13"/>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694</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08.75" customHeight="1">
      <c r="A12" s="61"/>
      <c r="B12" s="227" t="s">
        <v>322</v>
      </c>
      <c r="C12" s="212" t="s">
        <v>317</v>
      </c>
      <c r="D12" s="227" t="s">
        <v>279</v>
      </c>
      <c r="E12" s="227" t="s">
        <v>280</v>
      </c>
      <c r="F12" s="227" t="s">
        <v>281</v>
      </c>
      <c r="G12" s="227" t="s">
        <v>347</v>
      </c>
      <c r="H12" s="233" t="s">
        <v>695</v>
      </c>
      <c r="I12" s="233" t="s">
        <v>696</v>
      </c>
      <c r="J12" s="484" t="s">
        <v>697</v>
      </c>
      <c r="K12" s="485"/>
      <c r="L12" s="234"/>
      <c r="M12" s="234">
        <v>1</v>
      </c>
      <c r="N12" s="234"/>
      <c r="O12" s="234"/>
      <c r="P12" s="234"/>
      <c r="Q12" s="234"/>
      <c r="R12" s="234"/>
      <c r="S12" s="234"/>
      <c r="T12" s="234"/>
      <c r="U12" s="234"/>
      <c r="V12" s="234"/>
      <c r="W12" s="234"/>
      <c r="X12" s="234" t="s">
        <v>87</v>
      </c>
      <c r="Y12" s="141" t="s">
        <v>698</v>
      </c>
      <c r="Z12" s="141" t="s">
        <v>698</v>
      </c>
      <c r="AA12" s="67">
        <v>0.1</v>
      </c>
      <c r="AB12" s="132">
        <f>+L12</f>
        <v>0</v>
      </c>
      <c r="AC12" s="136">
        <f>IFERROR(AB12/SUM($L12:$W12)*100,0)</f>
        <v>0</v>
      </c>
      <c r="AD12" s="136"/>
      <c r="AE12" s="136">
        <f>IFERROR(AD12/SUM($L12:$W12)*100,0)</f>
        <v>0</v>
      </c>
      <c r="AF12" s="64"/>
      <c r="AG12" s="63"/>
      <c r="AH12" s="132">
        <f t="shared" ref="AH12:AH15" si="0">+M12</f>
        <v>1</v>
      </c>
      <c r="AI12" s="136">
        <f>IFERROR(AH12/SUM($L12:$W12)*100,0)</f>
        <v>100</v>
      </c>
      <c r="AJ12" s="136"/>
      <c r="AK12" s="136">
        <f>IFERROR(AJ12/SUM($L12:$W12)*100,0)</f>
        <v>0</v>
      </c>
      <c r="AL12" s="64"/>
      <c r="AM12" s="63"/>
      <c r="AN12" s="132">
        <f t="shared" ref="AN12:AN15" si="1">+N12</f>
        <v>0</v>
      </c>
      <c r="AO12" s="136">
        <f>IFERROR(AN12/SUM($L12:$W12)*100,0)</f>
        <v>0</v>
      </c>
      <c r="AP12" s="136"/>
      <c r="AQ12" s="136">
        <f>IFERROR(AP12/SUM($L12:$W12)*100,0)</f>
        <v>0</v>
      </c>
      <c r="AR12" s="64"/>
      <c r="AS12" s="63"/>
      <c r="AT12" s="64">
        <f>+O12</f>
        <v>0</v>
      </c>
      <c r="AU12" s="136">
        <f>IFERROR(AT12/SUM($L12:$W12)*100,0)</f>
        <v>0</v>
      </c>
      <c r="AV12" s="136"/>
      <c r="AW12" s="136">
        <f>IFERROR(AV12/SUM($L12:$W12)*100,0)</f>
        <v>0</v>
      </c>
      <c r="AX12" s="64"/>
      <c r="AY12" s="63"/>
      <c r="AZ12" s="62">
        <f t="shared" ref="AZ12:AZ15" si="2">+P12</f>
        <v>0</v>
      </c>
      <c r="BA12" s="136">
        <f>IFERROR(AZ12/SUM($L12:$W12)*100,0)</f>
        <v>0</v>
      </c>
      <c r="BB12" s="167"/>
      <c r="BC12" s="136">
        <f>IFERROR(BB12/SUM($L12:$W12)*100,0)</f>
        <v>0</v>
      </c>
      <c r="BD12" s="71"/>
      <c r="BE12" s="165"/>
      <c r="BF12" s="62">
        <f t="shared" ref="BF12:BF15" si="3">+Q12</f>
        <v>0</v>
      </c>
      <c r="BG12" s="136">
        <f>IFERROR(BF12/SUM($L12:$W12)*100,0)</f>
        <v>0</v>
      </c>
      <c r="BH12" s="136"/>
      <c r="BI12" s="136">
        <f>IFERROR(BH12/SUM($L12:$W12)*100,0)</f>
        <v>0</v>
      </c>
      <c r="BJ12" s="71"/>
      <c r="BK12" s="63"/>
      <c r="BL12" s="62">
        <f t="shared" ref="BL12:BL15" si="4">+R12</f>
        <v>0</v>
      </c>
      <c r="BM12" s="136">
        <f>IFERROR(BL12/SUM($L12:$W12)*100,0)</f>
        <v>0</v>
      </c>
      <c r="BN12" s="136"/>
      <c r="BO12" s="136">
        <f>IFERROR(BN12/SUM($L12:$W12)*100,0)</f>
        <v>0</v>
      </c>
      <c r="BP12" s="63"/>
      <c r="BQ12" s="63"/>
      <c r="BR12" s="63">
        <f t="shared" ref="BR12:BR15" si="5">+S12</f>
        <v>0</v>
      </c>
      <c r="BS12" s="136">
        <f>IFERROR(BR12/SUM($L12:$W12)*100,0)</f>
        <v>0</v>
      </c>
      <c r="BT12" s="136"/>
      <c r="BU12" s="136">
        <f>IFERROR(BT12/SUM($L12:$W12)*100,0)</f>
        <v>0</v>
      </c>
      <c r="BV12" s="165"/>
      <c r="BW12" s="165"/>
      <c r="BX12" s="63">
        <f t="shared" ref="BX12:BX15" si="6">+T12</f>
        <v>0</v>
      </c>
      <c r="BY12" s="136">
        <f>IFERROR(BX12/SUM($L12:$W12)*100,0)</f>
        <v>0</v>
      </c>
      <c r="BZ12" s="136"/>
      <c r="CA12" s="136">
        <f>IFERROR(BZ12/SUM($L12:$W12)*100,0)</f>
        <v>0</v>
      </c>
      <c r="CB12" s="63"/>
      <c r="CC12" s="63"/>
      <c r="CD12" s="63">
        <f t="shared" ref="CD12:CD15" si="7">+U12</f>
        <v>0</v>
      </c>
      <c r="CE12" s="136">
        <f>IFERROR(CD12/SUM($L12:$W12)*100,0)</f>
        <v>0</v>
      </c>
      <c r="CF12" s="136"/>
      <c r="CG12" s="136">
        <f>IFERROR(CF12/SUM($L12:$W12)*100,0)</f>
        <v>0</v>
      </c>
      <c r="CH12" s="63"/>
      <c r="CI12" s="63"/>
      <c r="CJ12" s="63">
        <f t="shared" ref="CJ12:CJ15" si="8">+V12</f>
        <v>0</v>
      </c>
      <c r="CK12" s="136">
        <f>IFERROR(CJ12/SUM($L12:$W12)*100,0)</f>
        <v>0</v>
      </c>
      <c r="CL12" s="136"/>
      <c r="CM12" s="136">
        <f>IFERROR(CL12/SUM($L12:$W12)*100,0)</f>
        <v>0</v>
      </c>
      <c r="CN12" s="63"/>
      <c r="CO12" s="63"/>
      <c r="CP12" s="63">
        <f t="shared" ref="CP12:CP15" si="9">+W12</f>
        <v>0</v>
      </c>
      <c r="CQ12" s="136">
        <f>IFERROR(CP12/SUM($L12:$W12)*100,0)</f>
        <v>0</v>
      </c>
      <c r="CR12" s="136"/>
      <c r="CS12" s="136">
        <f>IFERROR(CR12/SUM($L12:$W12)*100,0)</f>
        <v>0</v>
      </c>
      <c r="CT12" s="63"/>
      <c r="CU12" s="63"/>
      <c r="CV12" s="63">
        <f t="shared" ref="CV12:CV15"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ht="330">
      <c r="A13" s="61"/>
      <c r="B13" s="227" t="s">
        <v>322</v>
      </c>
      <c r="C13" s="212" t="s">
        <v>317</v>
      </c>
      <c r="D13" s="227" t="s">
        <v>279</v>
      </c>
      <c r="E13" s="227" t="s">
        <v>280</v>
      </c>
      <c r="F13" s="227" t="s">
        <v>281</v>
      </c>
      <c r="G13" s="227" t="s">
        <v>347</v>
      </c>
      <c r="H13" s="233" t="s">
        <v>695</v>
      </c>
      <c r="I13" s="235" t="s">
        <v>696</v>
      </c>
      <c r="J13" s="484" t="s">
        <v>699</v>
      </c>
      <c r="K13" s="485"/>
      <c r="L13" s="234"/>
      <c r="M13" s="234"/>
      <c r="N13" s="234">
        <v>1</v>
      </c>
      <c r="O13" s="234"/>
      <c r="P13" s="234"/>
      <c r="Q13" s="234">
        <v>1</v>
      </c>
      <c r="R13" s="234"/>
      <c r="S13" s="234"/>
      <c r="T13" s="234">
        <v>1</v>
      </c>
      <c r="U13" s="234"/>
      <c r="V13" s="234"/>
      <c r="W13" s="234">
        <v>1</v>
      </c>
      <c r="X13" s="234" t="s">
        <v>87</v>
      </c>
      <c r="Y13" s="141" t="s">
        <v>700</v>
      </c>
      <c r="Z13" s="141" t="s">
        <v>701</v>
      </c>
      <c r="AA13" s="67">
        <v>0.6</v>
      </c>
      <c r="AB13" s="64">
        <f>+L13</f>
        <v>0</v>
      </c>
      <c r="AC13" s="136">
        <f t="shared" ref="AC13:AC15" si="11">IFERROR(AB13/SUM($L13:$W13)*100,0)</f>
        <v>0</v>
      </c>
      <c r="AD13" s="64"/>
      <c r="AE13" s="136">
        <f t="shared" ref="AE13:AE15" si="12">IFERROR(AD13/SUM($L13:$W13)*100,0)</f>
        <v>0</v>
      </c>
      <c r="AF13" s="64"/>
      <c r="AG13" s="63"/>
      <c r="AH13" s="132">
        <f t="shared" si="0"/>
        <v>0</v>
      </c>
      <c r="AI13" s="136">
        <f t="shared" ref="AI13:AI15" si="13">IFERROR(AH13/SUM($L13:$W13)*100,0)</f>
        <v>0</v>
      </c>
      <c r="AJ13" s="64"/>
      <c r="AK13" s="136">
        <f t="shared" ref="AK13:AK15" si="14">IFERROR(AJ13/SUM($L13:$W13)*100,0)</f>
        <v>0</v>
      </c>
      <c r="AL13" s="64"/>
      <c r="AM13" s="63"/>
      <c r="AN13" s="132">
        <f t="shared" si="1"/>
        <v>1</v>
      </c>
      <c r="AO13" s="136">
        <f t="shared" ref="AO13:AO15" si="15">IFERROR(AN13/SUM($L13:$W13)*100,0)</f>
        <v>25</v>
      </c>
      <c r="AP13" s="64"/>
      <c r="AQ13" s="136">
        <f t="shared" ref="AQ13:AQ15" si="16">IFERROR(AP13/SUM($L13:$W13)*100,0)</f>
        <v>0</v>
      </c>
      <c r="AR13" s="64"/>
      <c r="AS13" s="63"/>
      <c r="AT13" s="64">
        <f>+O13</f>
        <v>0</v>
      </c>
      <c r="AU13" s="136">
        <f t="shared" ref="AU13:AU15" si="17">IFERROR(AT13/SUM($L13:$W13)*100,0)</f>
        <v>0</v>
      </c>
      <c r="AV13" s="64"/>
      <c r="AW13" s="136">
        <f t="shared" ref="AW13:AW15" si="18">IFERROR(AV13/SUM($L13:$W13)*100,0)</f>
        <v>0</v>
      </c>
      <c r="AX13" s="64"/>
      <c r="AY13" s="63"/>
      <c r="AZ13" s="62">
        <f t="shared" si="2"/>
        <v>0</v>
      </c>
      <c r="BA13" s="136">
        <f t="shared" ref="BA13:BA15" si="19">IFERROR(AZ13/SUM($L13:$W13)*100,0)</f>
        <v>0</v>
      </c>
      <c r="BB13" s="164"/>
      <c r="BC13" s="136">
        <f t="shared" ref="BC13:BC15" si="20">IFERROR(BB13/SUM($L13:$W13)*100,0)</f>
        <v>0</v>
      </c>
      <c r="BD13" s="71"/>
      <c r="BE13" s="165"/>
      <c r="BF13" s="62">
        <f t="shared" si="3"/>
        <v>1</v>
      </c>
      <c r="BG13" s="136">
        <f>IFERROR(BF13/SUM($L13:$W13)*100,0)</f>
        <v>25</v>
      </c>
      <c r="BH13" s="62"/>
      <c r="BI13" s="136">
        <f>IFERROR(BH13/SUM($L13:$W13)*100,0)</f>
        <v>0</v>
      </c>
      <c r="BJ13" s="176"/>
      <c r="BK13" s="63"/>
      <c r="BL13" s="62">
        <f t="shared" si="4"/>
        <v>0</v>
      </c>
      <c r="BM13" s="136">
        <f t="shared" ref="BM13:BM15" si="21">IFERROR(BL13/SUM($L13:$W13)*100,0)</f>
        <v>0</v>
      </c>
      <c r="BN13" s="64"/>
      <c r="BO13" s="136">
        <f t="shared" ref="BO13:BO15" si="22">IFERROR(BN13/SUM($L13:$W13)*100,0)</f>
        <v>0</v>
      </c>
      <c r="BP13" s="63"/>
      <c r="BQ13" s="63"/>
      <c r="BR13" s="63">
        <f t="shared" si="5"/>
        <v>0</v>
      </c>
      <c r="BS13" s="136">
        <f t="shared" ref="BS13:BS15" si="23">IFERROR(BR13/SUM($L13:$W13)*100,0)</f>
        <v>0</v>
      </c>
      <c r="BT13" s="64"/>
      <c r="BU13" s="136">
        <f t="shared" ref="BU13:BU15" si="24">IFERROR(BT13/SUM($L13:$W13)*100,0)</f>
        <v>0</v>
      </c>
      <c r="BV13" s="165"/>
      <c r="BW13" s="165"/>
      <c r="BX13" s="63">
        <f t="shared" si="6"/>
        <v>1</v>
      </c>
      <c r="BY13" s="136">
        <f t="shared" ref="BY13:BY15" si="25">IFERROR(BX13/SUM($L13:$W13)*100,0)</f>
        <v>25</v>
      </c>
      <c r="BZ13" s="64"/>
      <c r="CA13" s="136">
        <f t="shared" ref="CA13:CA15" si="26">IFERROR(BZ13/SUM($L13:$W13)*100,0)</f>
        <v>0</v>
      </c>
      <c r="CB13" s="63"/>
      <c r="CC13" s="63"/>
      <c r="CD13" s="63">
        <f t="shared" si="7"/>
        <v>0</v>
      </c>
      <c r="CE13" s="136">
        <f t="shared" ref="CE13:CE15" si="27">IFERROR(CD13/SUM($L13:$W13)*100,0)</f>
        <v>0</v>
      </c>
      <c r="CF13" s="64"/>
      <c r="CG13" s="136">
        <f t="shared" ref="CG13:CG15" si="28">IFERROR(CF13/SUM($L13:$W13)*100,0)</f>
        <v>0</v>
      </c>
      <c r="CH13" s="63"/>
      <c r="CI13" s="63"/>
      <c r="CJ13" s="63">
        <f t="shared" si="8"/>
        <v>0</v>
      </c>
      <c r="CK13" s="136">
        <f t="shared" ref="CK13:CK15" si="29">IFERROR(CJ13/SUM($L13:$W13)*100,0)</f>
        <v>0</v>
      </c>
      <c r="CL13" s="64"/>
      <c r="CM13" s="136">
        <f t="shared" ref="CM13:CM15" si="30">IFERROR(CL13/SUM($L13:$W13)*100,0)</f>
        <v>0</v>
      </c>
      <c r="CN13" s="63"/>
      <c r="CO13" s="63"/>
      <c r="CP13" s="63">
        <f t="shared" si="9"/>
        <v>1</v>
      </c>
      <c r="CQ13" s="136">
        <f t="shared" ref="CQ13:CQ15" si="31">IFERROR(CP13/SUM($L13:$W13)*100,0)</f>
        <v>25</v>
      </c>
      <c r="CR13" s="64"/>
      <c r="CS13" s="136">
        <f t="shared" ref="CS13:CS15" si="32">IFERROR(CR13/SUM($L13:$W13)*100,0)</f>
        <v>0</v>
      </c>
      <c r="CT13" s="63"/>
      <c r="CU13" s="63"/>
      <c r="CV13" s="63">
        <f>SUM(CR13,CL13,CF13,BZ13,BT13,BN13,BH13,BB13,AV13,AP13,AJ13,AD13)</f>
        <v>0</v>
      </c>
      <c r="CW13" s="30">
        <f>SUM(CS13,CM13,CG13,CA13,BU13,BO13,BI13,BC13,AW13,AQ13,AK13,AE13)/100</f>
        <v>0</v>
      </c>
      <c r="CX13" s="121"/>
      <c r="CY13" s="155"/>
      <c r="CZ13" s="129"/>
      <c r="DA13" s="129"/>
      <c r="DB13" s="129"/>
      <c r="DC13" s="129"/>
      <c r="DD13" s="129"/>
      <c r="DE13" s="129"/>
      <c r="DF13" s="129"/>
      <c r="DG13" s="129"/>
      <c r="DH13" s="69"/>
      <c r="DI13" s="69"/>
      <c r="DJ13" s="65"/>
      <c r="DK13" s="65"/>
      <c r="DL13" s="179"/>
    </row>
    <row r="14" spans="1:116" ht="108.75" customHeight="1">
      <c r="A14" s="61"/>
      <c r="B14" s="227" t="s">
        <v>322</v>
      </c>
      <c r="C14" s="212" t="s">
        <v>317</v>
      </c>
      <c r="D14" s="227" t="s">
        <v>279</v>
      </c>
      <c r="E14" s="134" t="s">
        <v>702</v>
      </c>
      <c r="F14" s="227"/>
      <c r="G14" s="227" t="s">
        <v>347</v>
      </c>
      <c r="H14" s="233" t="s">
        <v>695</v>
      </c>
      <c r="I14" s="236" t="s">
        <v>703</v>
      </c>
      <c r="J14" s="484" t="s">
        <v>704</v>
      </c>
      <c r="K14" s="485"/>
      <c r="L14" s="234"/>
      <c r="M14" s="234"/>
      <c r="N14" s="234">
        <v>1</v>
      </c>
      <c r="O14" s="234"/>
      <c r="P14" s="234"/>
      <c r="Q14" s="234"/>
      <c r="R14" s="234"/>
      <c r="S14" s="234"/>
      <c r="T14" s="234"/>
      <c r="U14" s="234"/>
      <c r="V14" s="234"/>
      <c r="W14" s="234"/>
      <c r="X14" s="234" t="s">
        <v>87</v>
      </c>
      <c r="Y14" s="141" t="s">
        <v>705</v>
      </c>
      <c r="Z14" s="141" t="s">
        <v>705</v>
      </c>
      <c r="AA14" s="67">
        <v>0.1</v>
      </c>
      <c r="AB14" s="64">
        <f>+L14</f>
        <v>0</v>
      </c>
      <c r="AC14" s="136">
        <f t="shared" si="11"/>
        <v>0</v>
      </c>
      <c r="AD14" s="64"/>
      <c r="AE14" s="136">
        <f t="shared" si="12"/>
        <v>0</v>
      </c>
      <c r="AF14" s="64"/>
      <c r="AG14" s="63"/>
      <c r="AH14" s="132">
        <f t="shared" si="0"/>
        <v>0</v>
      </c>
      <c r="AI14" s="136">
        <f t="shared" si="13"/>
        <v>0</v>
      </c>
      <c r="AJ14" s="64"/>
      <c r="AK14" s="136">
        <f t="shared" si="14"/>
        <v>0</v>
      </c>
      <c r="AL14" s="64"/>
      <c r="AM14" s="63"/>
      <c r="AN14" s="132">
        <f t="shared" si="1"/>
        <v>1</v>
      </c>
      <c r="AO14" s="136">
        <f t="shared" si="15"/>
        <v>100</v>
      </c>
      <c r="AP14" s="64"/>
      <c r="AQ14" s="136">
        <f t="shared" si="16"/>
        <v>0</v>
      </c>
      <c r="AR14" s="64"/>
      <c r="AS14" s="63"/>
      <c r="AT14" s="64">
        <f>+O14</f>
        <v>0</v>
      </c>
      <c r="AU14" s="136">
        <f t="shared" si="17"/>
        <v>0</v>
      </c>
      <c r="AV14" s="64"/>
      <c r="AW14" s="136">
        <f t="shared" si="18"/>
        <v>0</v>
      </c>
      <c r="AX14" s="64"/>
      <c r="AY14" s="63"/>
      <c r="AZ14" s="62">
        <f t="shared" si="2"/>
        <v>0</v>
      </c>
      <c r="BA14" s="136">
        <f t="shared" si="19"/>
        <v>0</v>
      </c>
      <c r="BB14" s="164"/>
      <c r="BC14" s="136">
        <f t="shared" si="20"/>
        <v>0</v>
      </c>
      <c r="BD14" s="71"/>
      <c r="BE14" s="165"/>
      <c r="BF14" s="62">
        <f t="shared" si="3"/>
        <v>0</v>
      </c>
      <c r="BH14" s="64"/>
      <c r="BI14" s="136">
        <f>IFERROR(BH14/SUM($L14:$W14)*100,0)</f>
        <v>0</v>
      </c>
      <c r="BJ14" s="71"/>
      <c r="BK14" s="63"/>
      <c r="BL14" s="62">
        <f t="shared" si="4"/>
        <v>0</v>
      </c>
      <c r="BM14" s="136">
        <f t="shared" si="21"/>
        <v>0</v>
      </c>
      <c r="BN14" s="64"/>
      <c r="BO14" s="136">
        <f t="shared" si="22"/>
        <v>0</v>
      </c>
      <c r="BP14" s="63"/>
      <c r="BQ14" s="63"/>
      <c r="BR14" s="63">
        <f t="shared" si="5"/>
        <v>0</v>
      </c>
      <c r="BS14" s="136">
        <f t="shared" si="23"/>
        <v>0</v>
      </c>
      <c r="BT14" s="64"/>
      <c r="BU14" s="136">
        <f t="shared" si="24"/>
        <v>0</v>
      </c>
      <c r="BV14" s="165"/>
      <c r="BW14" s="165"/>
      <c r="BX14" s="63">
        <f t="shared" si="6"/>
        <v>0</v>
      </c>
      <c r="BY14" s="136">
        <f t="shared" si="25"/>
        <v>0</v>
      </c>
      <c r="BZ14" s="64"/>
      <c r="CA14" s="136">
        <f t="shared" si="26"/>
        <v>0</v>
      </c>
      <c r="CB14" s="63"/>
      <c r="CC14" s="63"/>
      <c r="CD14" s="63">
        <f t="shared" si="7"/>
        <v>0</v>
      </c>
      <c r="CE14" s="136">
        <f t="shared" si="27"/>
        <v>0</v>
      </c>
      <c r="CF14" s="64"/>
      <c r="CG14" s="136">
        <f t="shared" si="28"/>
        <v>0</v>
      </c>
      <c r="CH14" s="63"/>
      <c r="CI14" s="63"/>
      <c r="CJ14" s="63">
        <f t="shared" si="8"/>
        <v>0</v>
      </c>
      <c r="CK14" s="136">
        <f t="shared" si="29"/>
        <v>0</v>
      </c>
      <c r="CL14" s="64"/>
      <c r="CM14" s="136">
        <f t="shared" si="30"/>
        <v>0</v>
      </c>
      <c r="CN14" s="63"/>
      <c r="CO14" s="63"/>
      <c r="CP14" s="63">
        <f t="shared" si="9"/>
        <v>0</v>
      </c>
      <c r="CQ14" s="136">
        <f t="shared" si="31"/>
        <v>0</v>
      </c>
      <c r="CR14" s="64"/>
      <c r="CS14" s="136">
        <f t="shared" si="32"/>
        <v>0</v>
      </c>
      <c r="CT14" s="63"/>
      <c r="CU14" s="63"/>
      <c r="CV14" s="63">
        <f t="shared" si="10"/>
        <v>0</v>
      </c>
      <c r="CW14" s="30">
        <f t="shared" ref="CW14:CW15" si="33">SUM(CS14,CM14,CG14,CA14,BU14,BO14,BI14,BC14,AW14,AQ14,AK14,AE14)/100</f>
        <v>0</v>
      </c>
      <c r="CX14" s="121"/>
      <c r="CY14" s="155"/>
      <c r="CZ14" s="129"/>
      <c r="DA14" s="129"/>
      <c r="DB14" s="129"/>
      <c r="DC14" s="129"/>
      <c r="DD14" s="129"/>
      <c r="DE14" s="129"/>
      <c r="DF14" s="129"/>
      <c r="DG14" s="129"/>
      <c r="DH14" s="69"/>
      <c r="DI14" s="69"/>
      <c r="DJ14" s="65"/>
      <c r="DK14" s="65"/>
      <c r="DL14" s="179"/>
    </row>
    <row r="15" spans="1:116" ht="167.25" customHeight="1">
      <c r="A15" s="61"/>
      <c r="B15" s="227" t="s">
        <v>322</v>
      </c>
      <c r="C15" s="212" t="s">
        <v>317</v>
      </c>
      <c r="D15" s="227" t="s">
        <v>279</v>
      </c>
      <c r="E15" s="134" t="s">
        <v>706</v>
      </c>
      <c r="F15" s="134" t="s">
        <v>707</v>
      </c>
      <c r="G15" s="227" t="s">
        <v>347</v>
      </c>
      <c r="H15" s="233" t="s">
        <v>695</v>
      </c>
      <c r="I15" s="236" t="s">
        <v>703</v>
      </c>
      <c r="J15" s="484" t="s">
        <v>708</v>
      </c>
      <c r="K15" s="485"/>
      <c r="L15" s="234"/>
      <c r="M15" s="234"/>
      <c r="N15" s="234"/>
      <c r="O15" s="234"/>
      <c r="P15" s="234"/>
      <c r="Q15" s="234">
        <v>1</v>
      </c>
      <c r="R15" s="234"/>
      <c r="S15" s="234"/>
      <c r="T15" s="234"/>
      <c r="U15" s="234"/>
      <c r="V15" s="234">
        <v>1</v>
      </c>
      <c r="W15" s="234"/>
      <c r="X15" s="234" t="s">
        <v>87</v>
      </c>
      <c r="Y15" s="141" t="s">
        <v>709</v>
      </c>
      <c r="Z15" s="141" t="s">
        <v>701</v>
      </c>
      <c r="AA15" s="67">
        <v>0.2</v>
      </c>
      <c r="AB15" s="64">
        <f>+L15</f>
        <v>0</v>
      </c>
      <c r="AC15" s="136">
        <f t="shared" si="11"/>
        <v>0</v>
      </c>
      <c r="AD15" s="64"/>
      <c r="AE15" s="136">
        <f t="shared" si="12"/>
        <v>0</v>
      </c>
      <c r="AF15" s="64"/>
      <c r="AG15" s="63"/>
      <c r="AH15" s="132">
        <f t="shared" si="0"/>
        <v>0</v>
      </c>
      <c r="AI15" s="136">
        <f t="shared" si="13"/>
        <v>0</v>
      </c>
      <c r="AJ15" s="64"/>
      <c r="AK15" s="136">
        <f t="shared" si="14"/>
        <v>0</v>
      </c>
      <c r="AL15" s="64"/>
      <c r="AM15" s="63"/>
      <c r="AN15" s="132">
        <f t="shared" si="1"/>
        <v>0</v>
      </c>
      <c r="AO15" s="136">
        <f t="shared" si="15"/>
        <v>0</v>
      </c>
      <c r="AP15" s="64"/>
      <c r="AQ15" s="136">
        <f t="shared" si="16"/>
        <v>0</v>
      </c>
      <c r="AR15" s="64"/>
      <c r="AS15" s="63"/>
      <c r="AT15" s="64">
        <f>+O15</f>
        <v>0</v>
      </c>
      <c r="AU15" s="136">
        <f t="shared" si="17"/>
        <v>0</v>
      </c>
      <c r="AV15" s="64"/>
      <c r="AW15" s="136">
        <f t="shared" si="18"/>
        <v>0</v>
      </c>
      <c r="AX15" s="64"/>
      <c r="AY15" s="63"/>
      <c r="AZ15" s="62">
        <f t="shared" si="2"/>
        <v>0</v>
      </c>
      <c r="BA15" s="136">
        <f t="shared" si="19"/>
        <v>0</v>
      </c>
      <c r="BB15" s="164"/>
      <c r="BC15" s="136">
        <f t="shared" si="20"/>
        <v>0</v>
      </c>
      <c r="BD15" s="71"/>
      <c r="BE15" s="165"/>
      <c r="BF15" s="62">
        <f t="shared" si="3"/>
        <v>1</v>
      </c>
      <c r="BG15" s="136">
        <f t="shared" ref="BG15" si="34">IFERROR(BF15/SUM($L15:$W15)*100,0)</f>
        <v>50</v>
      </c>
      <c r="BH15" s="64"/>
      <c r="BI15" s="136">
        <f t="shared" ref="BI15" si="35">IFERROR(BH15/SUM($L15:$W15)*100,0)</f>
        <v>0</v>
      </c>
      <c r="BJ15" s="71"/>
      <c r="BK15" s="63"/>
      <c r="BL15" s="62">
        <f t="shared" si="4"/>
        <v>0</v>
      </c>
      <c r="BM15" s="143">
        <f t="shared" si="21"/>
        <v>0</v>
      </c>
      <c r="BN15" s="164"/>
      <c r="BO15" s="136">
        <f t="shared" si="22"/>
        <v>0</v>
      </c>
      <c r="BP15" s="169"/>
      <c r="BQ15" s="169"/>
      <c r="BR15" s="63">
        <f t="shared" si="5"/>
        <v>0</v>
      </c>
      <c r="BS15" s="143">
        <f t="shared" si="23"/>
        <v>0</v>
      </c>
      <c r="BT15" s="64"/>
      <c r="BU15" s="136">
        <f t="shared" si="24"/>
        <v>0</v>
      </c>
      <c r="BV15" s="165"/>
      <c r="BW15" s="165"/>
      <c r="BX15" s="63">
        <f t="shared" si="6"/>
        <v>0</v>
      </c>
      <c r="BY15" s="136">
        <f t="shared" si="25"/>
        <v>0</v>
      </c>
      <c r="BZ15" s="64"/>
      <c r="CA15" s="136">
        <f t="shared" si="26"/>
        <v>0</v>
      </c>
      <c r="CB15" s="63"/>
      <c r="CC15" s="63"/>
      <c r="CD15" s="63">
        <f t="shared" si="7"/>
        <v>0</v>
      </c>
      <c r="CE15" s="136">
        <f t="shared" si="27"/>
        <v>0</v>
      </c>
      <c r="CF15" s="64"/>
      <c r="CG15" s="136">
        <f t="shared" si="28"/>
        <v>0</v>
      </c>
      <c r="CH15" s="63"/>
      <c r="CI15" s="63"/>
      <c r="CJ15" s="63">
        <f t="shared" si="8"/>
        <v>1</v>
      </c>
      <c r="CK15" s="136">
        <f t="shared" si="29"/>
        <v>50</v>
      </c>
      <c r="CL15" s="64"/>
      <c r="CM15" s="136">
        <f t="shared" si="30"/>
        <v>0</v>
      </c>
      <c r="CN15" s="63"/>
      <c r="CO15" s="63"/>
      <c r="CP15" s="63">
        <f t="shared" si="9"/>
        <v>0</v>
      </c>
      <c r="CQ15" s="136">
        <f t="shared" si="31"/>
        <v>0</v>
      </c>
      <c r="CR15" s="64"/>
      <c r="CS15" s="136">
        <f t="shared" si="32"/>
        <v>0</v>
      </c>
      <c r="CT15" s="63"/>
      <c r="CU15" s="63"/>
      <c r="CV15" s="63">
        <f t="shared" si="10"/>
        <v>0</v>
      </c>
      <c r="CW15" s="30">
        <f t="shared" si="33"/>
        <v>0</v>
      </c>
      <c r="CX15" s="121"/>
      <c r="CZ15" s="129"/>
      <c r="DA15" s="129"/>
      <c r="DB15" s="129"/>
      <c r="DC15" s="129"/>
      <c r="DD15" s="129"/>
      <c r="DE15" s="129"/>
      <c r="DF15" s="129"/>
      <c r="DG15" s="129"/>
      <c r="DH15" s="69"/>
      <c r="DI15" s="69"/>
      <c r="DJ15" s="65"/>
      <c r="DK15" s="65"/>
      <c r="DL15" s="179"/>
    </row>
    <row r="16" spans="1:116" s="58" customFormat="1" ht="15.6">
      <c r="B16" s="130"/>
      <c r="C16" s="131"/>
      <c r="D16" s="131"/>
      <c r="E16" s="131"/>
      <c r="F16" s="131"/>
      <c r="G16" s="131"/>
      <c r="J16" s="443" t="s">
        <v>300</v>
      </c>
      <c r="K16" s="444"/>
      <c r="L16" s="153">
        <f t="shared" ref="L16:W16" si="36">SUM(L12:L15)</f>
        <v>0</v>
      </c>
      <c r="M16" s="153">
        <f t="shared" si="36"/>
        <v>1</v>
      </c>
      <c r="N16" s="153">
        <f t="shared" si="36"/>
        <v>2</v>
      </c>
      <c r="O16" s="153">
        <f t="shared" si="36"/>
        <v>0</v>
      </c>
      <c r="P16" s="153">
        <f t="shared" si="36"/>
        <v>0</v>
      </c>
      <c r="Q16" s="153">
        <f t="shared" si="36"/>
        <v>2</v>
      </c>
      <c r="R16" s="153">
        <f t="shared" si="36"/>
        <v>0</v>
      </c>
      <c r="S16" s="153">
        <f t="shared" si="36"/>
        <v>0</v>
      </c>
      <c r="T16" s="153">
        <f t="shared" si="36"/>
        <v>1</v>
      </c>
      <c r="U16" s="153">
        <f t="shared" si="36"/>
        <v>0</v>
      </c>
      <c r="V16" s="153">
        <f t="shared" si="36"/>
        <v>1</v>
      </c>
      <c r="W16" s="153">
        <f t="shared" si="36"/>
        <v>1</v>
      </c>
      <c r="AA16" s="137" t="s">
        <v>301</v>
      </c>
      <c r="AB16" s="137">
        <f>SUM(AB12:AB15)</f>
        <v>0</v>
      </c>
      <c r="AC16" s="138">
        <f>IFERROR(AB16/SUM($L16:$W16),0)</f>
        <v>0</v>
      </c>
      <c r="AD16" s="137">
        <f>SUM(AD12:AD15)</f>
        <v>0</v>
      </c>
      <c r="AE16" s="139">
        <f>IFERROR(AD16/SUM($L16:$W16),0)</f>
        <v>0</v>
      </c>
      <c r="AF16" s="135"/>
      <c r="AG16" s="135"/>
      <c r="AH16" s="137">
        <f>SUM(AH12:AH15)</f>
        <v>1</v>
      </c>
      <c r="AI16" s="138">
        <f>IFERROR(AH16/SUM($L16:$W16),0)</f>
        <v>0.125</v>
      </c>
      <c r="AJ16" s="137">
        <f>SUM(AJ12:AJ15)</f>
        <v>0</v>
      </c>
      <c r="AK16" s="139">
        <f>IFERROR(AJ16/SUM($L16:$W16),0)</f>
        <v>0</v>
      </c>
      <c r="AL16" s="135"/>
      <c r="AM16" s="135"/>
      <c r="AN16" s="137">
        <f>SUM(AN12:AN15)</f>
        <v>2</v>
      </c>
      <c r="AO16" s="138">
        <f>IFERROR(AN16/SUM($L16:$W16),0)</f>
        <v>0.25</v>
      </c>
      <c r="AP16" s="137">
        <f>SUM(AP12:AP15)</f>
        <v>0</v>
      </c>
      <c r="AQ16" s="139">
        <f>IFERROR(AP16/SUM($L16:$W16),0)</f>
        <v>0</v>
      </c>
      <c r="AR16" s="135"/>
      <c r="AS16" s="135"/>
      <c r="AT16" s="137">
        <f>SUM(AT12:AT15)</f>
        <v>0</v>
      </c>
      <c r="AU16" s="138">
        <f>IFERROR(AT16/SUM($L16:$W16),0)</f>
        <v>0</v>
      </c>
      <c r="AV16" s="137">
        <f>SUM(AV12:AV15)</f>
        <v>0</v>
      </c>
      <c r="AW16" s="139">
        <f>IFERROR(AV16/SUM($L16:$W16),0)</f>
        <v>0</v>
      </c>
      <c r="AX16" s="135"/>
      <c r="AY16" s="135"/>
      <c r="AZ16" s="137">
        <f>SUM(AZ12:AZ15)</f>
        <v>0</v>
      </c>
      <c r="BA16" s="138">
        <f>IFERROR(AZ16/SUM($L16:$W16),0)</f>
        <v>0</v>
      </c>
      <c r="BB16" s="137">
        <f>SUM(BB12:BB15)</f>
        <v>0</v>
      </c>
      <c r="BC16" s="139">
        <f>IFERROR(BB16/SUM($L16:$W16),0)</f>
        <v>0</v>
      </c>
      <c r="BD16" s="135"/>
      <c r="BE16" s="135"/>
      <c r="BF16" s="137">
        <f>SUM(BF12:BF15)</f>
        <v>2</v>
      </c>
      <c r="BG16" s="138">
        <f>IFERROR(BF16/SUM($L16:$W16),0)</f>
        <v>0.25</v>
      </c>
      <c r="BH16" s="137">
        <f>SUM(BH12:BH15)</f>
        <v>0</v>
      </c>
      <c r="BI16" s="139">
        <f>IFERROR(BH16/SUM($L16:$W16),0)</f>
        <v>0</v>
      </c>
      <c r="BJ16" s="135"/>
      <c r="BK16" s="135"/>
      <c r="BL16" s="137">
        <f>SUM(BL12:BL15)</f>
        <v>0</v>
      </c>
      <c r="BM16" s="138">
        <f>IFERROR(BL16/SUM($L16:$W16),0)</f>
        <v>0</v>
      </c>
      <c r="BN16" s="137">
        <f>SUM(BN12:BN15)</f>
        <v>0</v>
      </c>
      <c r="BO16" s="139">
        <f>IFERROR(BN16/SUM($L16:$W16),0)</f>
        <v>0</v>
      </c>
      <c r="BP16" s="135"/>
      <c r="BQ16" s="135"/>
      <c r="BR16" s="137">
        <f>SUM(BR12:BR15)</f>
        <v>0</v>
      </c>
      <c r="BS16" s="138">
        <f>IFERROR(BR16/SUM($L16:$W16),0)</f>
        <v>0</v>
      </c>
      <c r="BT16" s="137">
        <f>SUM(BT12:BT15)</f>
        <v>0</v>
      </c>
      <c r="BU16" s="139">
        <f>IFERROR(BT16/SUM($L16:$W16),0)</f>
        <v>0</v>
      </c>
      <c r="BV16" s="135"/>
      <c r="BW16" s="135"/>
      <c r="BX16" s="137">
        <f>SUM(BX12:BX15)</f>
        <v>1</v>
      </c>
      <c r="BY16" s="138">
        <f>IFERROR(BX16/SUM($L16:$W16),0)</f>
        <v>0.125</v>
      </c>
      <c r="BZ16" s="137">
        <f>SUM(BZ12:BZ15)</f>
        <v>0</v>
      </c>
      <c r="CA16" s="139">
        <f>IFERROR(BZ16/SUM($L16:$W16),0)</f>
        <v>0</v>
      </c>
      <c r="CB16" s="135"/>
      <c r="CC16" s="135"/>
      <c r="CD16" s="137">
        <f>SUM(CD12:CD15)</f>
        <v>0</v>
      </c>
      <c r="CE16" s="138">
        <f>IFERROR(CD16/SUM($L16:$W16),0)</f>
        <v>0</v>
      </c>
      <c r="CF16" s="137">
        <f>SUM(CF12:CF15)</f>
        <v>0</v>
      </c>
      <c r="CG16" s="139">
        <f>IFERROR(CF16/SUM($L16:$W16),0)</f>
        <v>0</v>
      </c>
      <c r="CH16" s="135"/>
      <c r="CI16" s="135"/>
      <c r="CJ16" s="137">
        <f>SUM(CJ12:CJ15)</f>
        <v>1</v>
      </c>
      <c r="CK16" s="138">
        <f>IFERROR(CJ16/SUM($L16:$W16),0)</f>
        <v>0.125</v>
      </c>
      <c r="CL16" s="137">
        <f>SUM(CL12:CL15)</f>
        <v>0</v>
      </c>
      <c r="CM16" s="139">
        <f>IFERROR(CL16/SUM($L16:$W16),0)</f>
        <v>0</v>
      </c>
      <c r="CN16" s="135"/>
      <c r="CO16" s="135"/>
      <c r="CP16" s="137">
        <f>SUM(CP12:CP15)</f>
        <v>1</v>
      </c>
      <c r="CQ16" s="138">
        <f>IFERROR(CP16/SUM($L16:$W16),0)</f>
        <v>0.125</v>
      </c>
      <c r="CR16" s="137">
        <f>SUM(CR12:CR15)</f>
        <v>0</v>
      </c>
      <c r="CS16" s="139">
        <f>IFERROR(CR16/SUM($L16:$W16),0)</f>
        <v>0</v>
      </c>
      <c r="CT16" s="135"/>
      <c r="CU16" s="135"/>
      <c r="CV16" s="135"/>
      <c r="CW16" s="140">
        <f>SUM(CS16,CM16,CG16,CA16,BU16,BO16,BI16:BI16,BC16,AW16,AQ16,AK16,AE16)</f>
        <v>0</v>
      </c>
      <c r="CZ16" s="166"/>
      <c r="DE16" s="129"/>
      <c r="DH16" s="69"/>
      <c r="DI16" s="69"/>
    </row>
    <row r="17" spans="2:113" s="58" customFormat="1" ht="75" hidden="1">
      <c r="B17" s="35" t="s">
        <v>302</v>
      </c>
      <c r="C17" s="65" t="s">
        <v>303</v>
      </c>
      <c r="D17" s="35" t="s">
        <v>304</v>
      </c>
      <c r="E17" s="35" t="s">
        <v>305</v>
      </c>
      <c r="F17" s="35" t="s">
        <v>306</v>
      </c>
      <c r="G17" s="35" t="s">
        <v>307</v>
      </c>
      <c r="CZ17" s="66" t="s">
        <v>308</v>
      </c>
      <c r="DH17" s="69" t="s">
        <v>309</v>
      </c>
      <c r="DI17" s="69" t="s">
        <v>310</v>
      </c>
    </row>
    <row r="18" spans="2:113" s="58" customFormat="1" ht="129.6" hidden="1">
      <c r="B18" s="146" t="s">
        <v>311</v>
      </c>
      <c r="C18" s="150" t="s">
        <v>312</v>
      </c>
      <c r="D18" s="148" t="s">
        <v>313</v>
      </c>
      <c r="E18" s="78" t="s">
        <v>314</v>
      </c>
      <c r="F18" s="79" t="s">
        <v>315</v>
      </c>
      <c r="G18" s="86" t="s">
        <v>316</v>
      </c>
      <c r="CZ18" s="66" t="s">
        <v>308</v>
      </c>
      <c r="DH18" s="69" t="s">
        <v>309</v>
      </c>
      <c r="DI18" s="69" t="s">
        <v>310</v>
      </c>
    </row>
    <row r="19" spans="2:113" s="58" customFormat="1" ht="386.45" hidden="1">
      <c r="B19" s="146" t="s">
        <v>277</v>
      </c>
      <c r="C19" s="151" t="s">
        <v>317</v>
      </c>
      <c r="D19" s="149" t="s">
        <v>318</v>
      </c>
      <c r="E19" s="79" t="s">
        <v>319</v>
      </c>
      <c r="F19" s="82" t="s">
        <v>320</v>
      </c>
      <c r="G19" s="87" t="s">
        <v>321</v>
      </c>
      <c r="CZ19" s="66" t="s">
        <v>308</v>
      </c>
      <c r="DH19" s="69" t="s">
        <v>309</v>
      </c>
      <c r="DI19" s="69" t="s">
        <v>310</v>
      </c>
    </row>
    <row r="20" spans="2:113" s="58" customFormat="1" ht="230.45" hidden="1">
      <c r="B20" s="147" t="s">
        <v>322</v>
      </c>
      <c r="C20" s="150" t="s">
        <v>278</v>
      </c>
      <c r="D20" s="148" t="s">
        <v>323</v>
      </c>
      <c r="E20" s="80" t="s">
        <v>324</v>
      </c>
      <c r="F20" s="82" t="s">
        <v>325</v>
      </c>
      <c r="G20" s="87" t="s">
        <v>326</v>
      </c>
      <c r="CZ20" s="66" t="s">
        <v>308</v>
      </c>
      <c r="DH20" s="69" t="s">
        <v>309</v>
      </c>
      <c r="DI20" s="69" t="s">
        <v>310</v>
      </c>
    </row>
    <row r="21" spans="2:113" s="58" customFormat="1" ht="345" hidden="1">
      <c r="B21" s="74" t="s">
        <v>327</v>
      </c>
      <c r="C21" s="35"/>
      <c r="D21" s="77" t="s">
        <v>279</v>
      </c>
      <c r="E21" s="81" t="s">
        <v>328</v>
      </c>
      <c r="F21" s="82" t="s">
        <v>329</v>
      </c>
      <c r="G21" s="87" t="s">
        <v>330</v>
      </c>
      <c r="CZ21" s="66" t="s">
        <v>308</v>
      </c>
      <c r="DH21" s="69" t="s">
        <v>309</v>
      </c>
      <c r="DI21" s="69" t="s">
        <v>310</v>
      </c>
    </row>
    <row r="22" spans="2:113" s="58" customFormat="1" ht="129.6" hidden="1">
      <c r="B22" s="36"/>
      <c r="C22" s="35"/>
      <c r="D22" s="35"/>
      <c r="E22" s="95" t="s">
        <v>331</v>
      </c>
      <c r="F22" s="78" t="s">
        <v>281</v>
      </c>
      <c r="G22" s="87" t="s">
        <v>332</v>
      </c>
      <c r="CZ22" s="66" t="s">
        <v>308</v>
      </c>
      <c r="DH22" s="69" t="s">
        <v>309</v>
      </c>
      <c r="DI22" s="69" t="s">
        <v>310</v>
      </c>
    </row>
    <row r="23" spans="2:113" s="58" customFormat="1" ht="124.15" hidden="1">
      <c r="B23" s="35"/>
      <c r="C23" s="35"/>
      <c r="D23" s="35"/>
      <c r="E23" s="83" t="s">
        <v>333</v>
      </c>
      <c r="F23" s="78" t="s">
        <v>334</v>
      </c>
      <c r="G23" s="87" t="s">
        <v>335</v>
      </c>
      <c r="CZ23" s="66" t="s">
        <v>308</v>
      </c>
      <c r="DH23" s="69" t="s">
        <v>309</v>
      </c>
      <c r="DI23" s="69" t="s">
        <v>310</v>
      </c>
    </row>
    <row r="24" spans="2:113" s="58" customFormat="1" ht="129.6" hidden="1">
      <c r="B24" s="35"/>
      <c r="C24" s="35"/>
      <c r="D24" s="35"/>
      <c r="E24" s="85" t="s">
        <v>336</v>
      </c>
      <c r="F24" s="78" t="s">
        <v>337</v>
      </c>
      <c r="G24" s="87" t="s">
        <v>338</v>
      </c>
      <c r="CZ24" s="66" t="s">
        <v>308</v>
      </c>
      <c r="DH24" s="69" t="s">
        <v>309</v>
      </c>
      <c r="DI24" s="69" t="s">
        <v>310</v>
      </c>
    </row>
    <row r="25" spans="2:113" s="58" customFormat="1" ht="172.9" hidden="1">
      <c r="B25" s="35"/>
      <c r="C25" s="35"/>
      <c r="D25" s="35"/>
      <c r="E25" s="81" t="s">
        <v>339</v>
      </c>
      <c r="F25" s="35"/>
      <c r="G25" s="87" t="s">
        <v>340</v>
      </c>
      <c r="CZ25" s="66" t="s">
        <v>308</v>
      </c>
      <c r="DH25" s="69" t="s">
        <v>309</v>
      </c>
      <c r="DI25" s="69" t="s">
        <v>310</v>
      </c>
    </row>
    <row r="26" spans="2:113" s="58" customFormat="1" ht="158.44999999999999" hidden="1">
      <c r="B26" s="35"/>
      <c r="C26" s="35"/>
      <c r="D26" s="35"/>
      <c r="E26" s="78" t="s">
        <v>341</v>
      </c>
      <c r="F26" s="35"/>
      <c r="G26" s="87" t="s">
        <v>342</v>
      </c>
      <c r="CZ26" s="66" t="s">
        <v>308</v>
      </c>
      <c r="DH26" s="69" t="s">
        <v>309</v>
      </c>
      <c r="DI26" s="69" t="s">
        <v>310</v>
      </c>
    </row>
    <row r="27" spans="2:113" s="58" customFormat="1" ht="86.45" hidden="1">
      <c r="B27" s="35"/>
      <c r="C27" s="35"/>
      <c r="D27" s="35"/>
      <c r="E27" s="78" t="s">
        <v>343</v>
      </c>
      <c r="F27" s="35"/>
      <c r="G27" s="87" t="s">
        <v>344</v>
      </c>
      <c r="CZ27" s="66" t="s">
        <v>308</v>
      </c>
      <c r="DH27" s="69" t="s">
        <v>309</v>
      </c>
      <c r="DI27" s="69" t="s">
        <v>310</v>
      </c>
    </row>
    <row r="28" spans="2:113" s="58" customFormat="1" ht="216" hidden="1">
      <c r="B28" s="35"/>
      <c r="C28" s="35"/>
      <c r="D28" s="35"/>
      <c r="E28" s="84" t="s">
        <v>280</v>
      </c>
      <c r="F28" s="35"/>
      <c r="G28" s="87" t="s">
        <v>345</v>
      </c>
      <c r="CZ28" s="66" t="s">
        <v>308</v>
      </c>
      <c r="DH28" s="69" t="s">
        <v>309</v>
      </c>
      <c r="DI28" s="69" t="s">
        <v>310</v>
      </c>
    </row>
    <row r="29" spans="2:113" s="58" customFormat="1" ht="86.45" hidden="1">
      <c r="B29" s="35"/>
      <c r="C29" s="35"/>
      <c r="D29" s="35"/>
      <c r="E29" s="80" t="s">
        <v>346</v>
      </c>
      <c r="F29" s="35"/>
      <c r="G29" s="88" t="s">
        <v>347</v>
      </c>
      <c r="CZ29" s="66" t="s">
        <v>308</v>
      </c>
      <c r="DH29" s="69" t="s">
        <v>309</v>
      </c>
      <c r="DI29" s="69" t="s">
        <v>310</v>
      </c>
    </row>
    <row r="30" spans="2:113" s="58" customFormat="1" ht="86.45" hidden="1">
      <c r="B30" s="35"/>
      <c r="C30" s="35"/>
      <c r="D30" s="35"/>
      <c r="E30" s="35"/>
      <c r="F30" s="35"/>
      <c r="G30" s="88" t="s">
        <v>282</v>
      </c>
      <c r="CZ30" s="66" t="s">
        <v>308</v>
      </c>
      <c r="DH30" s="69" t="s">
        <v>309</v>
      </c>
      <c r="DI30" s="69" t="s">
        <v>310</v>
      </c>
    </row>
    <row r="31" spans="2:113" s="58" customFormat="1" ht="86.45" hidden="1">
      <c r="B31" s="35"/>
      <c r="C31" s="35"/>
      <c r="D31" s="35"/>
      <c r="E31" s="35"/>
      <c r="F31" s="35"/>
      <c r="G31" s="88" t="s">
        <v>348</v>
      </c>
      <c r="CZ31" s="66" t="s">
        <v>308</v>
      </c>
      <c r="DH31" s="69" t="s">
        <v>309</v>
      </c>
      <c r="DI31" s="69" t="s">
        <v>310</v>
      </c>
    </row>
    <row r="32" spans="2:113" s="58" customFormat="1" ht="100.9" hidden="1">
      <c r="B32" s="35"/>
      <c r="C32" s="35"/>
      <c r="D32" s="35"/>
      <c r="E32" s="35"/>
      <c r="F32" s="35"/>
      <c r="G32" s="88" t="s">
        <v>349</v>
      </c>
      <c r="CZ32" s="66" t="s">
        <v>308</v>
      </c>
      <c r="DH32" s="69" t="s">
        <v>309</v>
      </c>
      <c r="DI32" s="69" t="s">
        <v>310</v>
      </c>
    </row>
    <row r="33" spans="2:113" s="58" customFormat="1" ht="100.9" hidden="1">
      <c r="B33" s="35"/>
      <c r="C33" s="35"/>
      <c r="D33" s="35"/>
      <c r="E33" s="35"/>
      <c r="F33" s="35"/>
      <c r="G33" s="88" t="s">
        <v>350</v>
      </c>
      <c r="CZ33" s="66" t="s">
        <v>308</v>
      </c>
      <c r="DH33" s="69" t="s">
        <v>309</v>
      </c>
      <c r="DI33" s="69" t="s">
        <v>310</v>
      </c>
    </row>
    <row r="34" spans="2:113" s="58" customFormat="1" ht="75" hidden="1">
      <c r="B34" s="35"/>
      <c r="C34" s="35"/>
      <c r="D34" s="35"/>
      <c r="E34" s="35"/>
      <c r="F34" s="35"/>
      <c r="G34" s="88" t="s">
        <v>351</v>
      </c>
      <c r="CZ34" s="66" t="s">
        <v>308</v>
      </c>
      <c r="DH34" s="69" t="s">
        <v>309</v>
      </c>
      <c r="DI34" s="69" t="s">
        <v>310</v>
      </c>
    </row>
    <row r="35" spans="2:113" s="58" customFormat="1" ht="86.45" hidden="1">
      <c r="B35" s="35"/>
      <c r="C35" s="35"/>
      <c r="D35" s="35"/>
      <c r="E35" s="35"/>
      <c r="F35" s="35"/>
      <c r="G35" s="88" t="s">
        <v>352</v>
      </c>
      <c r="CZ35" s="66" t="s">
        <v>308</v>
      </c>
      <c r="DH35" s="69" t="s">
        <v>309</v>
      </c>
      <c r="DI35" s="69" t="s">
        <v>310</v>
      </c>
    </row>
    <row r="36" spans="2:113" s="58" customFormat="1" ht="100.9" hidden="1">
      <c r="B36" s="35"/>
      <c r="C36" s="35"/>
      <c r="D36" s="35"/>
      <c r="E36" s="35"/>
      <c r="F36" s="35"/>
      <c r="G36" s="88" t="s">
        <v>353</v>
      </c>
      <c r="CZ36" s="66" t="s">
        <v>308</v>
      </c>
      <c r="DH36" s="69" t="s">
        <v>309</v>
      </c>
      <c r="DI36" s="69" t="s">
        <v>310</v>
      </c>
    </row>
    <row r="37" spans="2:113" s="58" customFormat="1" ht="75" hidden="1">
      <c r="B37" s="35"/>
      <c r="C37" s="35"/>
      <c r="D37" s="35"/>
      <c r="E37" s="35"/>
      <c r="F37" s="35"/>
      <c r="G37" s="88" t="s">
        <v>354</v>
      </c>
      <c r="CZ37" s="66" t="s">
        <v>308</v>
      </c>
      <c r="DH37" s="69" t="s">
        <v>309</v>
      </c>
      <c r="DI37" s="69" t="s">
        <v>310</v>
      </c>
    </row>
    <row r="38" spans="2:113" s="58" customFormat="1" ht="75" hidden="1">
      <c r="B38" s="35"/>
      <c r="C38" s="35"/>
      <c r="D38" s="35"/>
      <c r="E38" s="35"/>
      <c r="F38" s="35"/>
      <c r="G38" s="88" t="s">
        <v>355</v>
      </c>
      <c r="CZ38" s="66" t="s">
        <v>308</v>
      </c>
      <c r="DH38" s="69" t="s">
        <v>309</v>
      </c>
      <c r="DI38" s="69" t="s">
        <v>310</v>
      </c>
    </row>
    <row r="39" spans="2:113" s="58" customFormat="1"/>
    <row r="40" spans="2:113" s="58" customFormat="1"/>
    <row r="41" spans="2:113" s="58" customFormat="1"/>
    <row r="42" spans="2:113" s="58" customFormat="1"/>
    <row r="43" spans="2:113" s="58" customFormat="1"/>
    <row r="44" spans="2:113" s="58" customFormat="1"/>
    <row r="45" spans="2:113" s="58" customFormat="1"/>
    <row r="46" spans="2:113" s="58" customFormat="1"/>
    <row r="47" spans="2:113" s="58" customFormat="1"/>
    <row r="48" spans="2:113"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row r="92" s="58" customFormat="1"/>
    <row r="93" s="58" customFormat="1"/>
    <row r="94" s="58" customFormat="1"/>
  </sheetData>
  <sheetProtection sort="0" autoFilter="0"/>
  <mergeCells count="73">
    <mergeCell ref="C3:AE3"/>
    <mergeCell ref="AF3:AL3"/>
    <mergeCell ref="BG3:BZ3"/>
    <mergeCell ref="CA3:CG3"/>
    <mergeCell ref="CJ3:CM3"/>
    <mergeCell ref="B1:AE1"/>
    <mergeCell ref="AH1:AK1"/>
    <mergeCell ref="BF1:BZ1"/>
    <mergeCell ref="CB1:CF1"/>
    <mergeCell ref="CH1:CM1"/>
    <mergeCell ref="D7:AH7"/>
    <mergeCell ref="AI7:AO7"/>
    <mergeCell ref="BJ7:CC7"/>
    <mergeCell ref="CD7:CJ7"/>
    <mergeCell ref="CM7:CP7"/>
    <mergeCell ref="C5:AH5"/>
    <mergeCell ref="AK5:AN5"/>
    <mergeCell ref="BI5:CC5"/>
    <mergeCell ref="CE5:CI5"/>
    <mergeCell ref="CK5:CP5"/>
    <mergeCell ref="C8:AO8"/>
    <mergeCell ref="BI8:CJ8"/>
    <mergeCell ref="CK8:CP8"/>
    <mergeCell ref="B9:B11"/>
    <mergeCell ref="C9:C11"/>
    <mergeCell ref="D9:D11"/>
    <mergeCell ref="E9:E11"/>
    <mergeCell ref="F9:F11"/>
    <mergeCell ref="G9:G11"/>
    <mergeCell ref="H9:H11"/>
    <mergeCell ref="I9:I11"/>
    <mergeCell ref="J9:K11"/>
    <mergeCell ref="L9:W10"/>
    <mergeCell ref="X9:X11"/>
    <mergeCell ref="Y9:Y11"/>
    <mergeCell ref="AA9:AA11"/>
    <mergeCell ref="DL9:DL11"/>
    <mergeCell ref="AB10:AG10"/>
    <mergeCell ref="AH10:AM10"/>
    <mergeCell ref="AN10:AS10"/>
    <mergeCell ref="AT10:AY10"/>
    <mergeCell ref="DH10:DH11"/>
    <mergeCell ref="DI10:DI11"/>
    <mergeCell ref="DJ10:DJ11"/>
    <mergeCell ref="DK10:DK11"/>
    <mergeCell ref="DG10:DG11"/>
    <mergeCell ref="CD10:CI10"/>
    <mergeCell ref="AB9:CW9"/>
    <mergeCell ref="CX9:CX11"/>
    <mergeCell ref="CY9:CY11"/>
    <mergeCell ref="CZ9:DK9"/>
    <mergeCell ref="DB10:DB11"/>
    <mergeCell ref="CJ10:CO10"/>
    <mergeCell ref="CP10:CT10"/>
    <mergeCell ref="CV10:CV11"/>
    <mergeCell ref="CW10:CW11"/>
    <mergeCell ref="CZ10:CZ11"/>
    <mergeCell ref="J14:K14"/>
    <mergeCell ref="J15:K15"/>
    <mergeCell ref="J16:K16"/>
    <mergeCell ref="J12:K12"/>
    <mergeCell ref="DF10:DF11"/>
    <mergeCell ref="Z9:Z11"/>
    <mergeCell ref="J13:K13"/>
    <mergeCell ref="DA10:DA11"/>
    <mergeCell ref="AZ10:BE10"/>
    <mergeCell ref="BF10:BK10"/>
    <mergeCell ref="BL10:BP10"/>
    <mergeCell ref="BR10:BW10"/>
    <mergeCell ref="BX10:CC10"/>
    <mergeCell ref="DC10:DC11"/>
    <mergeCell ref="DD10:DD11"/>
    <mergeCell ref="DE10:DE11"/>
  </mergeCells>
  <conditionalFormatting sqref="CW12:CX15">
    <cfRule type="cellIs" dxfId="5" priority="1" operator="equal">
      <formula>1</formula>
    </cfRule>
    <cfRule type="colorScale" priority="2">
      <colorScale>
        <cfvo type="num" val="0"/>
        <cfvo type="num" val="0.6"/>
        <cfvo type="num" val="0.99"/>
        <color rgb="FFC00000"/>
        <color rgb="FFFFEB84"/>
        <color rgb="FF1DA275"/>
      </colorScale>
    </cfRule>
  </conditionalFormatting>
  <dataValidations count="13">
    <dataValidation type="list" allowBlank="1" showInputMessage="1" showErrorMessage="1" sqref="G16" xr:uid="{3FCEBFC3-FE17-472E-B771-F00B322BE2C0}">
      <formula1>$G$18:$G$38</formula1>
    </dataValidation>
    <dataValidation type="list" allowBlank="1" showInputMessage="1" showErrorMessage="1" sqref="F16" xr:uid="{215AC16B-FB38-4C63-81C4-5688444B8125}">
      <formula1>$F$18:$F$24</formula1>
    </dataValidation>
    <dataValidation type="list" allowBlank="1" showInputMessage="1" showErrorMessage="1" sqref="E16" xr:uid="{B25EE4E0-8C76-4A39-9546-26CAD5DBDAA3}">
      <formula1>$E$18:$E$29</formula1>
    </dataValidation>
    <dataValidation type="list" allowBlank="1" showInputMessage="1" showErrorMessage="1" sqref="D16" xr:uid="{4EBFCF1E-7C1E-4FA9-8A93-A97DD0B00F4C}">
      <formula1>$D$18:$D$21</formula1>
    </dataValidation>
    <dataValidation type="list" allowBlank="1" showInputMessage="1" showErrorMessage="1" sqref="C16" xr:uid="{3B741F54-5290-4B34-8FA8-819B6A37E115}">
      <formula1>$C$18:$C$20</formula1>
    </dataValidation>
    <dataValidation type="list" allowBlank="1" showInputMessage="1" showErrorMessage="1" sqref="B16" xr:uid="{3025A698-C416-4604-B21D-5BD8AA218FCF}">
      <formula1>$B$18:$B$21</formula1>
    </dataValidation>
    <dataValidation type="whole" showInputMessage="1" showErrorMessage="1" error="SUPERA LA META PROGRAMADA" sqref="AD12:AD14 AJ12:AJ14 AP12:AP14 AV12:AV14 BB12:BB14 BN12:BN14 BT12:BT14 BZ12:BZ14 CF12:CF14 CL12:CL14 CR12:CR14 BH12 BH14" xr:uid="{3DD16C6A-4CD1-4C72-9864-31224718EFD5}">
      <formula1>0</formula1>
      <formula2>#REF!-AB12</formula2>
    </dataValidation>
    <dataValidation type="list" allowBlank="1" showInputMessage="1" showErrorMessage="1" sqref="C12:C15" xr:uid="{6939C72B-9009-4B87-BD1A-4DA6C5C92F12}">
      <formula1>$C$14:$C$15</formula1>
    </dataValidation>
    <dataValidation type="list" allowBlank="1" showInputMessage="1" showErrorMessage="1" sqref="D12:D15" xr:uid="{A753A672-3CC4-4FCB-97D3-FF85ADE96CB6}">
      <formula1>$D$14:$D$15</formula1>
    </dataValidation>
    <dataValidation type="list" allowBlank="1" showInputMessage="1" showErrorMessage="1" sqref="B12:B15" xr:uid="{1A6AFAA5-2D62-4D49-BC27-911AD3763C71}">
      <formula1>$B$14:$B$15</formula1>
    </dataValidation>
    <dataValidation type="list" allowBlank="1" showInputMessage="1" showErrorMessage="1" sqref="G12:G15" xr:uid="{5DF22617-8899-49BF-9479-422F5856D999}">
      <formula1>$G$14:$G$31</formula1>
    </dataValidation>
    <dataValidation type="list" allowBlank="1" showInputMessage="1" showErrorMessage="1" sqref="F12:F14" xr:uid="{0104FD3D-57E8-4770-9693-3494F838F672}">
      <formula1>$F$14:$F$17</formula1>
    </dataValidation>
    <dataValidation type="list" allowBlank="1" showInputMessage="1" showErrorMessage="1" sqref="E12:E13" xr:uid="{F1BB6058-C002-4B72-A88D-07EAE07C009C}">
      <formula1>$E$14:$E$22</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E6A7F-E008-4616-BB29-530AFA5CE08F}">
  <sheetPr>
    <tabColor rgb="FF92D050"/>
  </sheetPr>
  <dimension ref="A1:DN94"/>
  <sheetViews>
    <sheetView topLeftCell="Q13" zoomScale="70" zoomScaleNormal="70" zoomScaleSheetLayoutView="90" zoomScalePageLayoutView="60" workbookViewId="0">
      <selection activeCell="BW13" sqref="BW13"/>
    </sheetView>
  </sheetViews>
  <sheetFormatPr defaultColWidth="11.42578125" defaultRowHeight="15"/>
  <cols>
    <col min="1" max="1" width="5.140625" style="35" customWidth="1"/>
    <col min="2" max="2" width="21.42578125" style="35" customWidth="1"/>
    <col min="3" max="3" width="36" style="35" customWidth="1"/>
    <col min="4" max="4" width="23.42578125" style="35" customWidth="1"/>
    <col min="5" max="5" width="31.85546875" style="35" customWidth="1"/>
    <col min="6" max="6" width="21" style="35" customWidth="1"/>
    <col min="7" max="7" width="20.140625" style="35" customWidth="1"/>
    <col min="8" max="8" width="19.7109375" style="35" customWidth="1"/>
    <col min="9" max="10" width="25.85546875" style="35" customWidth="1"/>
    <col min="11" max="11" width="33" style="35" customWidth="1"/>
    <col min="12"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9.42578125" style="58" customWidth="1"/>
    <col min="57" max="57" width="20.28515625" style="35" customWidth="1"/>
    <col min="58" max="58" width="16.7109375" style="35" customWidth="1"/>
    <col min="59" max="59" width="17" style="35" customWidth="1"/>
    <col min="60" max="61" width="12.42578125" style="35" customWidth="1"/>
    <col min="62" max="62" width="16.8554687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18.14062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710</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210"/>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t="s">
        <v>234</v>
      </c>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24.75" customHeight="1">
      <c r="A4" s="58"/>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c r="AG4" s="462"/>
      <c r="AH4" s="462"/>
      <c r="AI4" s="462"/>
      <c r="AJ4" s="462"/>
      <c r="AK4" s="462"/>
      <c r="AL4" s="462"/>
      <c r="AM4" s="58"/>
      <c r="AS4" s="58"/>
      <c r="AY4" s="58"/>
      <c r="BE4" s="58"/>
      <c r="BF4" s="462"/>
      <c r="BG4" s="462"/>
      <c r="BH4" s="462"/>
      <c r="BI4" s="462"/>
      <c r="BJ4" s="462"/>
      <c r="BK4" s="462"/>
      <c r="BL4" s="462"/>
      <c r="BM4" s="462"/>
      <c r="BN4" s="462"/>
      <c r="BO4" s="462"/>
      <c r="BP4" s="462"/>
      <c r="BQ4" s="462"/>
      <c r="BR4" s="462"/>
      <c r="BS4" s="462"/>
      <c r="BT4" s="462"/>
      <c r="BU4" s="462"/>
      <c r="BV4" s="462"/>
      <c r="BW4" s="462"/>
      <c r="BX4" s="462"/>
      <c r="BY4" s="462"/>
      <c r="BZ4" s="462"/>
      <c r="CA4" s="462"/>
      <c r="CB4" s="462"/>
      <c r="CC4" s="462"/>
      <c r="CD4" s="462"/>
      <c r="CE4" s="462"/>
      <c r="CF4" s="462"/>
      <c r="CG4" s="462"/>
      <c r="CH4" s="462"/>
      <c r="CI4" s="462"/>
      <c r="CJ4" s="462"/>
      <c r="CK4" s="462"/>
      <c r="CL4" s="462"/>
      <c r="CM4" s="462"/>
    </row>
    <row r="5" spans="1:116" ht="16.149999999999999" thickBot="1">
      <c r="A5" s="58"/>
      <c r="B5" s="61"/>
      <c r="C5" s="61"/>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S5" s="58"/>
      <c r="AY5" s="58"/>
      <c r="BE5" s="58"/>
      <c r="BF5" s="411"/>
      <c r="BG5" s="411"/>
      <c r="BH5" s="411"/>
      <c r="BI5" s="411"/>
      <c r="BJ5" s="411"/>
      <c r="BK5" s="411"/>
      <c r="BL5" s="411"/>
      <c r="BM5" s="411"/>
      <c r="BN5" s="411"/>
      <c r="BO5" s="411"/>
      <c r="BP5" s="411"/>
      <c r="BQ5" s="411"/>
      <c r="BR5" s="411"/>
      <c r="BS5" s="411"/>
      <c r="BT5" s="411"/>
      <c r="BU5" s="411"/>
      <c r="BV5" s="411"/>
      <c r="BW5" s="411"/>
      <c r="BX5" s="411"/>
      <c r="BY5" s="411"/>
      <c r="BZ5" s="411"/>
      <c r="CA5" s="59"/>
      <c r="CB5" s="412"/>
      <c r="CC5" s="412"/>
      <c r="CD5" s="412"/>
      <c r="CE5" s="412"/>
      <c r="CF5" s="412"/>
      <c r="CG5" s="59"/>
      <c r="CH5" s="411"/>
      <c r="CI5" s="411"/>
      <c r="CJ5" s="411"/>
      <c r="CK5" s="411"/>
      <c r="CL5" s="411"/>
      <c r="CM5" s="411"/>
    </row>
    <row r="6" spans="1:116" ht="15" customHeight="1" thickBot="1">
      <c r="A6" s="61"/>
      <c r="B6" s="421" t="s">
        <v>242</v>
      </c>
      <c r="C6" s="421" t="s">
        <v>367</v>
      </c>
      <c r="D6" s="421" t="s">
        <v>244</v>
      </c>
      <c r="E6" s="421" t="s">
        <v>67</v>
      </c>
      <c r="F6" s="421" t="s">
        <v>368</v>
      </c>
      <c r="G6" s="421" t="s">
        <v>369</v>
      </c>
      <c r="H6" s="449" t="s">
        <v>247</v>
      </c>
      <c r="I6" s="449" t="s">
        <v>71</v>
      </c>
      <c r="J6" s="454" t="s">
        <v>370</v>
      </c>
      <c r="K6" s="454" t="s">
        <v>371</v>
      </c>
      <c r="L6" s="440" t="s">
        <v>249</v>
      </c>
      <c r="M6" s="440"/>
      <c r="N6" s="440"/>
      <c r="O6" s="440"/>
      <c r="P6" s="440"/>
      <c r="Q6" s="440"/>
      <c r="R6" s="440"/>
      <c r="S6" s="440"/>
      <c r="T6" s="440"/>
      <c r="U6" s="440"/>
      <c r="V6" s="440"/>
      <c r="W6" s="440"/>
      <c r="X6" s="440" t="s">
        <v>250</v>
      </c>
      <c r="Y6" s="431" t="s">
        <v>251</v>
      </c>
      <c r="Z6" s="431" t="s">
        <v>252</v>
      </c>
      <c r="AA6" s="431" t="s">
        <v>253</v>
      </c>
      <c r="AB6" s="431" t="s">
        <v>254</v>
      </c>
      <c r="AC6" s="431"/>
      <c r="AD6" s="431"/>
      <c r="AE6" s="431"/>
      <c r="AF6" s="431"/>
      <c r="AG6" s="431"/>
      <c r="AH6" s="431"/>
      <c r="AI6" s="431"/>
      <c r="AJ6" s="431"/>
      <c r="AK6" s="431"/>
      <c r="AL6" s="431"/>
      <c r="AM6" s="431"/>
      <c r="AN6" s="431"/>
      <c r="AO6" s="431"/>
      <c r="AP6" s="431"/>
      <c r="AQ6" s="431"/>
      <c r="AR6" s="431"/>
      <c r="AS6" s="431"/>
      <c r="AT6" s="431"/>
      <c r="AU6" s="431"/>
      <c r="AV6" s="431"/>
      <c r="AW6" s="431"/>
      <c r="AX6" s="431"/>
      <c r="AY6" s="431"/>
      <c r="AZ6" s="431"/>
      <c r="BA6" s="431"/>
      <c r="BB6" s="431"/>
      <c r="BC6" s="431"/>
      <c r="BD6" s="431"/>
      <c r="BE6" s="431"/>
      <c r="BF6" s="431"/>
      <c r="BG6" s="431"/>
      <c r="BH6" s="431"/>
      <c r="BI6" s="431"/>
      <c r="BJ6" s="431"/>
      <c r="BK6" s="431"/>
      <c r="BL6" s="431"/>
      <c r="BM6" s="431"/>
      <c r="BN6" s="431"/>
      <c r="BO6" s="431"/>
      <c r="BP6" s="431"/>
      <c r="BQ6" s="431"/>
      <c r="BR6" s="431"/>
      <c r="BS6" s="431"/>
      <c r="BT6" s="431"/>
      <c r="BU6" s="431"/>
      <c r="BV6" s="431"/>
      <c r="BW6" s="431"/>
      <c r="BX6" s="431"/>
      <c r="BY6" s="431"/>
      <c r="BZ6" s="431"/>
      <c r="CA6" s="431"/>
      <c r="CB6" s="431"/>
      <c r="CC6" s="431"/>
      <c r="CD6" s="431"/>
      <c r="CE6" s="431"/>
      <c r="CF6" s="431"/>
      <c r="CG6" s="431"/>
      <c r="CH6" s="431"/>
      <c r="CI6" s="431"/>
      <c r="CJ6" s="431"/>
      <c r="CK6" s="431"/>
      <c r="CL6" s="431"/>
      <c r="CM6" s="431"/>
      <c r="CN6" s="431"/>
      <c r="CO6" s="431"/>
      <c r="CP6" s="431"/>
      <c r="CQ6" s="431"/>
      <c r="CR6" s="431"/>
      <c r="CS6" s="431"/>
      <c r="CT6" s="431"/>
      <c r="CU6" s="431"/>
      <c r="CV6" s="431"/>
      <c r="CW6" s="463"/>
      <c r="CX6" s="457" t="s">
        <v>255</v>
      </c>
      <c r="CY6" s="435" t="s">
        <v>256</v>
      </c>
      <c r="CZ6" s="437" t="s">
        <v>180</v>
      </c>
      <c r="DA6" s="438"/>
      <c r="DB6" s="438"/>
      <c r="DC6" s="438"/>
      <c r="DD6" s="438"/>
      <c r="DE6" s="438"/>
      <c r="DF6" s="438"/>
      <c r="DG6" s="438"/>
      <c r="DH6" s="438"/>
      <c r="DI6" s="438"/>
      <c r="DJ6" s="438"/>
      <c r="DK6" s="439"/>
      <c r="DL6" s="422" t="s">
        <v>257</v>
      </c>
    </row>
    <row r="7" spans="1:116" ht="15" customHeight="1">
      <c r="A7" s="61"/>
      <c r="B7" s="421"/>
      <c r="C7" s="421"/>
      <c r="D7" s="421"/>
      <c r="E7" s="421"/>
      <c r="F7" s="421"/>
      <c r="G7" s="421"/>
      <c r="H7" s="449"/>
      <c r="I7" s="449"/>
      <c r="J7" s="455"/>
      <c r="K7" s="455"/>
      <c r="L7" s="440"/>
      <c r="M7" s="440"/>
      <c r="N7" s="440"/>
      <c r="O7" s="440"/>
      <c r="P7" s="440"/>
      <c r="Q7" s="440"/>
      <c r="R7" s="440"/>
      <c r="S7" s="440"/>
      <c r="T7" s="440"/>
      <c r="U7" s="440"/>
      <c r="V7" s="440"/>
      <c r="W7" s="440"/>
      <c r="X7" s="440"/>
      <c r="Y7" s="431"/>
      <c r="Z7" s="431"/>
      <c r="AA7" s="431"/>
      <c r="AB7" s="431" t="s">
        <v>186</v>
      </c>
      <c r="AC7" s="431"/>
      <c r="AD7" s="431"/>
      <c r="AE7" s="431"/>
      <c r="AF7" s="431"/>
      <c r="AG7" s="431"/>
      <c r="AH7" s="430" t="s">
        <v>187</v>
      </c>
      <c r="AI7" s="430"/>
      <c r="AJ7" s="430"/>
      <c r="AK7" s="430"/>
      <c r="AL7" s="430"/>
      <c r="AM7" s="430"/>
      <c r="AN7" s="431" t="s">
        <v>188</v>
      </c>
      <c r="AO7" s="431"/>
      <c r="AP7" s="431"/>
      <c r="AQ7" s="431"/>
      <c r="AR7" s="431"/>
      <c r="AS7" s="431"/>
      <c r="AT7" s="430" t="s">
        <v>189</v>
      </c>
      <c r="AU7" s="430"/>
      <c r="AV7" s="430"/>
      <c r="AW7" s="430"/>
      <c r="AX7" s="430"/>
      <c r="AY7" s="430"/>
      <c r="AZ7" s="431" t="s">
        <v>190</v>
      </c>
      <c r="BA7" s="431"/>
      <c r="BB7" s="431"/>
      <c r="BC7" s="431"/>
      <c r="BD7" s="431"/>
      <c r="BE7" s="431"/>
      <c r="BF7" s="430" t="s">
        <v>191</v>
      </c>
      <c r="BG7" s="430"/>
      <c r="BH7" s="430"/>
      <c r="BI7" s="430"/>
      <c r="BJ7" s="430"/>
      <c r="BK7" s="430"/>
      <c r="BL7" s="431" t="s">
        <v>192</v>
      </c>
      <c r="BM7" s="431"/>
      <c r="BN7" s="431"/>
      <c r="BO7" s="431"/>
      <c r="BP7" s="431"/>
      <c r="BQ7" s="119"/>
      <c r="BR7" s="430" t="s">
        <v>193</v>
      </c>
      <c r="BS7" s="430"/>
      <c r="BT7" s="430"/>
      <c r="BU7" s="430"/>
      <c r="BV7" s="430"/>
      <c r="BW7" s="430"/>
      <c r="BX7" s="431" t="s">
        <v>194</v>
      </c>
      <c r="BY7" s="431"/>
      <c r="BZ7" s="431"/>
      <c r="CA7" s="431"/>
      <c r="CB7" s="431"/>
      <c r="CC7" s="431"/>
      <c r="CD7" s="430" t="s">
        <v>195</v>
      </c>
      <c r="CE7" s="430"/>
      <c r="CF7" s="430"/>
      <c r="CG7" s="430"/>
      <c r="CH7" s="430"/>
      <c r="CI7" s="430"/>
      <c r="CJ7" s="431" t="s">
        <v>196</v>
      </c>
      <c r="CK7" s="431"/>
      <c r="CL7" s="431"/>
      <c r="CM7" s="431"/>
      <c r="CN7" s="431"/>
      <c r="CO7" s="431"/>
      <c r="CP7" s="430" t="s">
        <v>197</v>
      </c>
      <c r="CQ7" s="430"/>
      <c r="CR7" s="430"/>
      <c r="CS7" s="430"/>
      <c r="CT7" s="430"/>
      <c r="CU7" s="91"/>
      <c r="CV7" s="431" t="s">
        <v>258</v>
      </c>
      <c r="CW7" s="460" t="s">
        <v>259</v>
      </c>
      <c r="CX7" s="458"/>
      <c r="CY7" s="436"/>
      <c r="CZ7" s="441" t="s">
        <v>186</v>
      </c>
      <c r="DA7" s="426" t="s">
        <v>187</v>
      </c>
      <c r="DB7" s="426" t="s">
        <v>188</v>
      </c>
      <c r="DC7" s="426" t="s">
        <v>189</v>
      </c>
      <c r="DD7" s="426" t="s">
        <v>190</v>
      </c>
      <c r="DE7" s="426" t="s">
        <v>191</v>
      </c>
      <c r="DF7" s="426" t="s">
        <v>192</v>
      </c>
      <c r="DG7" s="426" t="s">
        <v>193</v>
      </c>
      <c r="DH7" s="426" t="s">
        <v>194</v>
      </c>
      <c r="DI7" s="426" t="s">
        <v>195</v>
      </c>
      <c r="DJ7" s="426" t="s">
        <v>196</v>
      </c>
      <c r="DK7" s="428" t="s">
        <v>197</v>
      </c>
      <c r="DL7" s="423"/>
    </row>
    <row r="8" spans="1:116" ht="94.15" thickBot="1">
      <c r="A8" s="61"/>
      <c r="B8" s="421"/>
      <c r="C8" s="421"/>
      <c r="D8" s="421"/>
      <c r="E8" s="421"/>
      <c r="F8" s="421"/>
      <c r="G8" s="421"/>
      <c r="H8" s="449"/>
      <c r="I8" s="449"/>
      <c r="J8" s="456"/>
      <c r="K8" s="456"/>
      <c r="L8" s="124" t="s">
        <v>179</v>
      </c>
      <c r="M8" s="124" t="s">
        <v>260</v>
      </c>
      <c r="N8" s="124" t="s">
        <v>261</v>
      </c>
      <c r="O8" s="124" t="s">
        <v>262</v>
      </c>
      <c r="P8" s="124" t="s">
        <v>263</v>
      </c>
      <c r="Q8" s="124" t="s">
        <v>264</v>
      </c>
      <c r="R8" s="124" t="s">
        <v>265</v>
      </c>
      <c r="S8" s="124" t="s">
        <v>266</v>
      </c>
      <c r="T8" s="124" t="s">
        <v>267</v>
      </c>
      <c r="U8" s="124" t="s">
        <v>268</v>
      </c>
      <c r="V8" s="124" t="s">
        <v>269</v>
      </c>
      <c r="W8" s="124" t="s">
        <v>270</v>
      </c>
      <c r="X8" s="440"/>
      <c r="Y8" s="431"/>
      <c r="Z8" s="431"/>
      <c r="AA8" s="431"/>
      <c r="AB8" s="119" t="s">
        <v>271</v>
      </c>
      <c r="AC8" s="119" t="s">
        <v>272</v>
      </c>
      <c r="AD8" s="119" t="s">
        <v>273</v>
      </c>
      <c r="AE8" s="119" t="s">
        <v>274</v>
      </c>
      <c r="AF8" s="119" t="s">
        <v>275</v>
      </c>
      <c r="AG8" s="119" t="s">
        <v>276</v>
      </c>
      <c r="AH8" s="91" t="s">
        <v>271</v>
      </c>
      <c r="AI8" s="91" t="s">
        <v>272</v>
      </c>
      <c r="AJ8" s="91" t="s">
        <v>273</v>
      </c>
      <c r="AK8" s="91" t="s">
        <v>274</v>
      </c>
      <c r="AL8" s="91" t="s">
        <v>275</v>
      </c>
      <c r="AM8" s="91" t="s">
        <v>276</v>
      </c>
      <c r="AN8" s="119" t="s">
        <v>271</v>
      </c>
      <c r="AO8" s="119" t="s">
        <v>272</v>
      </c>
      <c r="AP8" s="119" t="s">
        <v>273</v>
      </c>
      <c r="AQ8" s="119" t="s">
        <v>274</v>
      </c>
      <c r="AR8" s="119" t="s">
        <v>275</v>
      </c>
      <c r="AS8" s="119" t="s">
        <v>276</v>
      </c>
      <c r="AT8" s="91" t="s">
        <v>271</v>
      </c>
      <c r="AU8" s="91" t="s">
        <v>272</v>
      </c>
      <c r="AV8" s="91" t="s">
        <v>273</v>
      </c>
      <c r="AW8" s="91" t="s">
        <v>274</v>
      </c>
      <c r="AX8" s="91" t="s">
        <v>275</v>
      </c>
      <c r="AY8" s="91" t="s">
        <v>276</v>
      </c>
      <c r="AZ8" s="119" t="s">
        <v>271</v>
      </c>
      <c r="BA8" s="119" t="s">
        <v>272</v>
      </c>
      <c r="BB8" s="119" t="s">
        <v>273</v>
      </c>
      <c r="BC8" s="119" t="s">
        <v>274</v>
      </c>
      <c r="BD8" s="119" t="s">
        <v>275</v>
      </c>
      <c r="BE8" s="119" t="s">
        <v>276</v>
      </c>
      <c r="BF8" s="91" t="s">
        <v>271</v>
      </c>
      <c r="BG8" s="91" t="s">
        <v>272</v>
      </c>
      <c r="BH8" s="91" t="s">
        <v>273</v>
      </c>
      <c r="BI8" s="91" t="s">
        <v>274</v>
      </c>
      <c r="BJ8" s="91" t="s">
        <v>275</v>
      </c>
      <c r="BK8" s="91" t="s">
        <v>276</v>
      </c>
      <c r="BL8" s="119" t="s">
        <v>271</v>
      </c>
      <c r="BM8" s="119" t="s">
        <v>272</v>
      </c>
      <c r="BN8" s="119" t="s">
        <v>273</v>
      </c>
      <c r="BO8" s="119" t="s">
        <v>274</v>
      </c>
      <c r="BP8" s="119" t="s">
        <v>275</v>
      </c>
      <c r="BQ8" s="119" t="s">
        <v>276</v>
      </c>
      <c r="BR8" s="91" t="s">
        <v>271</v>
      </c>
      <c r="BS8" s="125" t="s">
        <v>272</v>
      </c>
      <c r="BT8" s="91" t="s">
        <v>273</v>
      </c>
      <c r="BU8" s="91" t="s">
        <v>274</v>
      </c>
      <c r="BV8" s="91" t="s">
        <v>275</v>
      </c>
      <c r="BW8" s="91" t="s">
        <v>276</v>
      </c>
      <c r="BX8" s="119" t="s">
        <v>271</v>
      </c>
      <c r="BY8" s="119" t="s">
        <v>272</v>
      </c>
      <c r="BZ8" s="119" t="s">
        <v>273</v>
      </c>
      <c r="CA8" s="126" t="s">
        <v>274</v>
      </c>
      <c r="CB8" s="119" t="s">
        <v>275</v>
      </c>
      <c r="CC8" s="119" t="s">
        <v>276</v>
      </c>
      <c r="CD8" s="91" t="s">
        <v>271</v>
      </c>
      <c r="CE8" s="91" t="s">
        <v>272</v>
      </c>
      <c r="CF8" s="91" t="s">
        <v>273</v>
      </c>
      <c r="CG8" s="91" t="s">
        <v>274</v>
      </c>
      <c r="CH8" s="91" t="s">
        <v>275</v>
      </c>
      <c r="CI8" s="91" t="s">
        <v>276</v>
      </c>
      <c r="CJ8" s="119" t="s">
        <v>271</v>
      </c>
      <c r="CK8" s="119" t="s">
        <v>272</v>
      </c>
      <c r="CL8" s="119" t="s">
        <v>273</v>
      </c>
      <c r="CM8" s="119" t="s">
        <v>274</v>
      </c>
      <c r="CN8" s="119" t="s">
        <v>275</v>
      </c>
      <c r="CO8" s="119" t="s">
        <v>276</v>
      </c>
      <c r="CP8" s="91" t="s">
        <v>271</v>
      </c>
      <c r="CQ8" s="91" t="s">
        <v>272</v>
      </c>
      <c r="CR8" s="91" t="s">
        <v>273</v>
      </c>
      <c r="CS8" s="91" t="s">
        <v>274</v>
      </c>
      <c r="CT8" s="119" t="s">
        <v>275</v>
      </c>
      <c r="CU8" s="119" t="s">
        <v>276</v>
      </c>
      <c r="CV8" s="431"/>
      <c r="CW8" s="461"/>
      <c r="CX8" s="459"/>
      <c r="CY8" s="436"/>
      <c r="CZ8" s="442"/>
      <c r="DA8" s="427"/>
      <c r="DB8" s="427"/>
      <c r="DC8" s="427"/>
      <c r="DD8" s="427"/>
      <c r="DE8" s="427"/>
      <c r="DF8" s="427"/>
      <c r="DG8" s="427"/>
      <c r="DH8" s="427"/>
      <c r="DI8" s="427"/>
      <c r="DJ8" s="427"/>
      <c r="DK8" s="429"/>
      <c r="DL8" s="424"/>
    </row>
    <row r="9" spans="1:116" ht="173.45" customHeight="1">
      <c r="A9" s="61"/>
      <c r="B9" s="49" t="s">
        <v>277</v>
      </c>
      <c r="C9" s="49" t="s">
        <v>278</v>
      </c>
      <c r="D9" s="49" t="s">
        <v>279</v>
      </c>
      <c r="E9" s="49" t="s">
        <v>280</v>
      </c>
      <c r="F9" s="49" t="s">
        <v>281</v>
      </c>
      <c r="G9" s="49" t="s">
        <v>282</v>
      </c>
      <c r="H9" s="49" t="s">
        <v>357</v>
      </c>
      <c r="I9" s="49" t="s">
        <v>711</v>
      </c>
      <c r="J9" s="319" t="s">
        <v>712</v>
      </c>
      <c r="K9" s="319" t="s">
        <v>713</v>
      </c>
      <c r="L9" s="127">
        <v>1</v>
      </c>
      <c r="M9" s="127"/>
      <c r="N9" s="127"/>
      <c r="O9" s="127">
        <v>1</v>
      </c>
      <c r="P9" s="127"/>
      <c r="Q9" s="127"/>
      <c r="R9" s="127"/>
      <c r="S9" s="127"/>
      <c r="T9" s="127"/>
      <c r="U9" s="127"/>
      <c r="V9" s="127"/>
      <c r="W9" s="127"/>
      <c r="X9" s="49" t="s">
        <v>714</v>
      </c>
      <c r="Y9" s="158" t="s">
        <v>715</v>
      </c>
      <c r="Z9" s="49" t="s">
        <v>716</v>
      </c>
      <c r="AA9" s="324">
        <v>0.1</v>
      </c>
      <c r="AB9" s="64">
        <f t="shared" ref="AB9:AB16" si="0">+L9</f>
        <v>1</v>
      </c>
      <c r="AC9" s="143">
        <f>IFERROR(AB9/SUM($L9:$W9)*100,0)</f>
        <v>50</v>
      </c>
      <c r="AD9" s="136"/>
      <c r="AE9" s="136">
        <f>IFERROR(AD9/SUM($L9:$W9)*100,0)</f>
        <v>0</v>
      </c>
      <c r="AF9" s="64"/>
      <c r="AG9" s="63"/>
      <c r="AH9" s="141">
        <f t="shared" ref="AH9:AH16" si="1">+M9</f>
        <v>0</v>
      </c>
      <c r="AI9" s="142">
        <f>IFERROR(AH9/SUM($L9:$W9)*100,0)</f>
        <v>0</v>
      </c>
      <c r="AJ9" s="141"/>
      <c r="AK9" s="143">
        <f>IFERROR(AJ9/SUM($L9:$W9)*100,0)</f>
        <v>0</v>
      </c>
      <c r="AL9" s="64"/>
      <c r="AM9" s="127"/>
      <c r="AN9" s="64">
        <f t="shared" ref="AN9:AN16" si="2">+N9</f>
        <v>0</v>
      </c>
      <c r="AO9" s="142">
        <f>IFERROR(AN9/SUM($L9:$W9)*100,0)</f>
        <v>0</v>
      </c>
      <c r="AP9" s="163"/>
      <c r="AQ9" s="143">
        <f>IFERROR(AP9/SUM($L9:$W9)*100,0)</f>
        <v>0</v>
      </c>
      <c r="AR9" s="164"/>
      <c r="AS9" s="63"/>
      <c r="AT9" s="64">
        <f t="shared" ref="AT9:AT16" si="3">+O9</f>
        <v>1</v>
      </c>
      <c r="AU9" s="142">
        <f>IFERROR(AT9/SUM($L9:$W9)*100,0)</f>
        <v>50</v>
      </c>
      <c r="AV9" s="141"/>
      <c r="AW9" s="143">
        <f>IFERROR(AV9/SUM($L9:$W9)*100,0)</f>
        <v>0</v>
      </c>
      <c r="AX9" s="64"/>
      <c r="AY9" s="63"/>
      <c r="AZ9" s="62">
        <f t="shared" ref="AZ9:AZ16" si="4">+P9</f>
        <v>0</v>
      </c>
      <c r="BA9" s="142">
        <f>IFERROR(AZ9/SUM($L9:$W9)*100,0)</f>
        <v>0</v>
      </c>
      <c r="BB9" s="163"/>
      <c r="BC9" s="143">
        <f>IFERROR(BB9/SUM($L9:$W9)*100,0)</f>
        <v>0</v>
      </c>
      <c r="BD9" s="71"/>
      <c r="BE9" s="165"/>
      <c r="BF9" s="62">
        <f t="shared" ref="BF9:BF16" si="5">+Q9</f>
        <v>0</v>
      </c>
      <c r="BG9" s="142">
        <f>IFERROR(BF9/SUM($L9:$W9)*100,0)</f>
        <v>0</v>
      </c>
      <c r="BH9" s="163"/>
      <c r="BI9" s="143">
        <f>IFERROR(BH9/SUM($L9:$W9)*100,0)</f>
        <v>0</v>
      </c>
      <c r="BJ9" s="71"/>
      <c r="BK9" s="165"/>
      <c r="BL9" s="62">
        <f t="shared" ref="BL9:BL16" si="6">+R9</f>
        <v>0</v>
      </c>
      <c r="BM9" s="142">
        <f>IFERROR(BL9/SUM($L9:$W9)*100,0)</f>
        <v>0</v>
      </c>
      <c r="BN9" s="141"/>
      <c r="BO9" s="143">
        <f>IFERROR(BN9/SUM($L9:$W9)*100,0)</f>
        <v>0</v>
      </c>
      <c r="BP9" s="63"/>
      <c r="BQ9" s="63"/>
      <c r="BR9" s="63">
        <f t="shared" ref="BR9:BR16" si="7">+S9</f>
        <v>0</v>
      </c>
      <c r="BS9" s="142">
        <f>IFERROR(BR9/SUM($L9:$W9)*100,0)</f>
        <v>0</v>
      </c>
      <c r="BT9" s="163"/>
      <c r="BU9" s="143">
        <f>IFERROR(BT9/SUM($L9:$W9)*100,0)</f>
        <v>0</v>
      </c>
      <c r="BV9" s="63"/>
      <c r="BW9" s="63"/>
      <c r="BX9" s="63">
        <f t="shared" ref="BX9:BX16" si="8">+T9</f>
        <v>0</v>
      </c>
      <c r="BY9" s="142">
        <f>IFERROR(BX9/SUM($L9:$W9)*100,0)</f>
        <v>0</v>
      </c>
      <c r="BZ9" s="163"/>
      <c r="CA9" s="143">
        <f>IFERROR(BZ9/SUM($L9:$W9)*100,0)</f>
        <v>0</v>
      </c>
      <c r="CB9" s="165"/>
      <c r="CC9" s="165"/>
      <c r="CD9" s="63">
        <f t="shared" ref="CD9:CD16" si="9">+U9</f>
        <v>0</v>
      </c>
      <c r="CE9" s="142">
        <f>IFERROR(CD9/SUM($L9:$W9)*100,0)</f>
        <v>0</v>
      </c>
      <c r="CF9" s="163"/>
      <c r="CG9" s="143">
        <f t="shared" ref="CG9:CG16" si="10">IFERROR(CF9/SUM($L9:$W9)*100,0)</f>
        <v>0</v>
      </c>
      <c r="CH9" s="165"/>
      <c r="CI9" s="165"/>
      <c r="CJ9" s="142">
        <f t="shared" ref="CJ9:CJ16" si="11">+V9</f>
        <v>0</v>
      </c>
      <c r="CK9" s="142">
        <f t="shared" ref="CK9:CK16" si="12">IFERROR(CJ9/SUM($L9:$W9)*100,0)</f>
        <v>0</v>
      </c>
      <c r="CL9" s="141"/>
      <c r="CM9" s="143">
        <f>IFERROR(CL9/SUM($L9:$W9)*100,0)</f>
        <v>0</v>
      </c>
      <c r="CN9" s="63"/>
      <c r="CO9" s="63"/>
      <c r="CP9" s="63">
        <f t="shared" ref="CP9:CP16" si="13">+W9</f>
        <v>0</v>
      </c>
      <c r="CQ9" s="142">
        <f>IFERROR(CP9/SUM($L9:$W9)*100,0)</f>
        <v>0</v>
      </c>
      <c r="CR9" s="141"/>
      <c r="CS9" s="143">
        <f>IFERROR(CR9/SUM($L9:$W9)*100,0)</f>
        <v>0</v>
      </c>
      <c r="CT9" s="63"/>
      <c r="CU9" s="63"/>
      <c r="CV9" s="63">
        <f t="shared" ref="CV9:CW17" si="14">SUM(CR9,CL9,CF9,BZ9,BT9,BN9,BH9,BB9,AV9,AP9,AJ9,AD9)</f>
        <v>0</v>
      </c>
      <c r="CW9" s="122">
        <f>SUM(CS9,CM9,CG9,CA9,BU9,BO9,BI9,BC9,AW9,AQ9,AK9,AE9)/100</f>
        <v>0</v>
      </c>
      <c r="CX9" s="92"/>
      <c r="CY9" s="155"/>
      <c r="CZ9" s="129"/>
      <c r="DA9" s="129"/>
      <c r="DB9" s="129"/>
      <c r="DC9" s="129"/>
      <c r="DD9" s="129"/>
      <c r="DE9" s="129"/>
      <c r="DF9" s="129"/>
      <c r="DG9" s="129"/>
      <c r="DH9" s="69"/>
      <c r="DI9" s="69"/>
      <c r="DJ9" s="65"/>
      <c r="DK9" s="65"/>
      <c r="DL9" s="177"/>
    </row>
    <row r="10" spans="1:116" ht="147" customHeight="1">
      <c r="A10" s="61"/>
      <c r="B10" s="49" t="s">
        <v>277</v>
      </c>
      <c r="C10" s="49" t="s">
        <v>278</v>
      </c>
      <c r="D10" s="49" t="s">
        <v>279</v>
      </c>
      <c r="E10" s="49" t="s">
        <v>280</v>
      </c>
      <c r="F10" s="49" t="s">
        <v>281</v>
      </c>
      <c r="G10" s="49" t="s">
        <v>282</v>
      </c>
      <c r="H10" s="49" t="s">
        <v>357</v>
      </c>
      <c r="I10" s="49" t="s">
        <v>711</v>
      </c>
      <c r="J10" s="319" t="s">
        <v>712</v>
      </c>
      <c r="K10" s="319" t="s">
        <v>717</v>
      </c>
      <c r="L10" s="127"/>
      <c r="M10" s="127">
        <v>1</v>
      </c>
      <c r="N10" s="127"/>
      <c r="O10" s="127"/>
      <c r="P10" s="127">
        <v>1</v>
      </c>
      <c r="Q10" s="127"/>
      <c r="R10" s="127"/>
      <c r="S10" s="127">
        <v>1</v>
      </c>
      <c r="T10" s="127"/>
      <c r="U10" s="127"/>
      <c r="V10" s="127">
        <v>1</v>
      </c>
      <c r="W10" s="127"/>
      <c r="X10" s="49" t="s">
        <v>714</v>
      </c>
      <c r="Y10" s="158" t="s">
        <v>718</v>
      </c>
      <c r="Z10" s="49" t="s">
        <v>719</v>
      </c>
      <c r="AA10" s="324">
        <v>0.1</v>
      </c>
      <c r="AB10" s="64">
        <f t="shared" si="0"/>
        <v>0</v>
      </c>
      <c r="AC10" s="143">
        <f t="shared" ref="AC10:AC16" si="15">IFERROR(AB10/SUM($L10:$W10)*100,0)</f>
        <v>0</v>
      </c>
      <c r="AD10" s="64"/>
      <c r="AE10" s="29">
        <f>IFERROR(AD10/#REF!,0)</f>
        <v>0</v>
      </c>
      <c r="AF10" s="64"/>
      <c r="AG10" s="63"/>
      <c r="AH10" s="141">
        <f t="shared" si="1"/>
        <v>1</v>
      </c>
      <c r="AI10" s="142">
        <f t="shared" ref="AI10:AI16" si="16">IFERROR(AH10/SUM($L10:$W10)*100,0)</f>
        <v>25</v>
      </c>
      <c r="AJ10" s="141"/>
      <c r="AK10" s="143">
        <f t="shared" ref="AK10:AK16" si="17">IFERROR(AJ10/SUM($L10:$W10)*100,0)</f>
        <v>0</v>
      </c>
      <c r="AL10" s="64"/>
      <c r="AM10" s="127"/>
      <c r="AN10" s="64">
        <f t="shared" si="2"/>
        <v>0</v>
      </c>
      <c r="AO10" s="142">
        <f t="shared" ref="AO10:AO16" si="18">IFERROR(AN10/SUM($L10:$W10)*100,0)</f>
        <v>0</v>
      </c>
      <c r="AP10" s="163"/>
      <c r="AQ10" s="143">
        <f t="shared" ref="AQ10:AQ16" si="19">IFERROR(AP10/SUM($L10:$W10)*100,0)</f>
        <v>0</v>
      </c>
      <c r="AR10" s="164"/>
      <c r="AS10" s="63"/>
      <c r="AT10" s="64">
        <f t="shared" si="3"/>
        <v>0</v>
      </c>
      <c r="AU10" s="142">
        <f t="shared" ref="AU10:AU16" si="20">IFERROR(AT10/SUM($L10:$W10)*100,0)</f>
        <v>0</v>
      </c>
      <c r="AV10" s="141"/>
      <c r="AW10" s="143">
        <f t="shared" ref="AW10:AW11" si="21">IFERROR(AV10/SUM($L10:$W10)*100,0)</f>
        <v>0</v>
      </c>
      <c r="AX10" s="64"/>
      <c r="AY10" s="63"/>
      <c r="AZ10" s="62">
        <f t="shared" si="4"/>
        <v>1</v>
      </c>
      <c r="BA10" s="142">
        <f t="shared" ref="BA10:BA16" si="22">IFERROR(AZ10/SUM($L10:$W10)*100,0)</f>
        <v>25</v>
      </c>
      <c r="BB10" s="163"/>
      <c r="BC10" s="143">
        <f t="shared" ref="BC10:BC16" si="23">IFERROR(BB10/SUM($L10:$W10)*100,0)</f>
        <v>0</v>
      </c>
      <c r="BD10" s="171"/>
      <c r="BE10" s="169"/>
      <c r="BF10" s="62">
        <f t="shared" si="5"/>
        <v>0</v>
      </c>
      <c r="BG10" s="142">
        <f t="shared" ref="BG10:BG11" si="24">IFERROR(BF10/SUM($L10:$W10)*100,0)</f>
        <v>0</v>
      </c>
      <c r="BH10" s="163"/>
      <c r="BI10" s="143">
        <f t="shared" ref="BI10:BI11" si="25">IFERROR(BH10/SUM($L10:$W10)*100,0)</f>
        <v>0</v>
      </c>
      <c r="BJ10" s="71"/>
      <c r="BK10" s="165"/>
      <c r="BL10" s="62">
        <f t="shared" si="6"/>
        <v>0</v>
      </c>
      <c r="BM10" s="142">
        <f t="shared" ref="BM10:BM16" si="26">IFERROR(BL10/SUM($L10:$W10)*100,0)</f>
        <v>0</v>
      </c>
      <c r="BN10" s="141"/>
      <c r="BO10" s="143">
        <f>IFERROR(BN10/SUM($L10:$W10)*100,0)</f>
        <v>0</v>
      </c>
      <c r="BP10" s="127"/>
      <c r="BQ10" s="127"/>
      <c r="BR10" s="63">
        <f t="shared" si="7"/>
        <v>1</v>
      </c>
      <c r="BS10" s="142">
        <f t="shared" ref="BS10:BS16" si="27">IFERROR(BR10/SUM($L10:$W10)*100,0)</f>
        <v>25</v>
      </c>
      <c r="BT10" s="163"/>
      <c r="BU10" s="143">
        <f t="shared" ref="BU10:BU16" si="28">IFERROR(BT10/SUM($L10:$W10)*100,0)</f>
        <v>0</v>
      </c>
      <c r="BV10" s="133"/>
      <c r="BW10" s="133"/>
      <c r="BX10" s="63">
        <f t="shared" si="8"/>
        <v>0</v>
      </c>
      <c r="BY10" s="142">
        <f t="shared" ref="BY10:BY16" si="29">IFERROR(BX10/SUM($L10:$W10)*100,0)</f>
        <v>0</v>
      </c>
      <c r="BZ10" s="163"/>
      <c r="CA10" s="142">
        <f>IFERROR(BZ10/#REF!,0)</f>
        <v>0</v>
      </c>
      <c r="CB10" s="165"/>
      <c r="CC10" s="165"/>
      <c r="CD10" s="63">
        <f t="shared" si="9"/>
        <v>0</v>
      </c>
      <c r="CE10" s="142">
        <f t="shared" ref="CE10:CE16" si="30">IFERROR(CD10/SUM($L10:$W10)*100,0)</f>
        <v>0</v>
      </c>
      <c r="CF10" s="163"/>
      <c r="CG10" s="143">
        <f t="shared" si="10"/>
        <v>0</v>
      </c>
      <c r="CH10" s="127"/>
      <c r="CI10" s="127"/>
      <c r="CJ10" s="142">
        <f t="shared" si="11"/>
        <v>1</v>
      </c>
      <c r="CK10" s="142">
        <f t="shared" si="12"/>
        <v>25</v>
      </c>
      <c r="CL10" s="141"/>
      <c r="CM10" s="142">
        <f>IFERROR(CL10/#REF!,0)</f>
        <v>0</v>
      </c>
      <c r="CN10" s="63"/>
      <c r="CO10" s="63"/>
      <c r="CP10" s="63">
        <f t="shared" si="13"/>
        <v>0</v>
      </c>
      <c r="CQ10" s="142">
        <f t="shared" ref="CQ10:CQ16" si="31">IFERROR(CP10/SUM($L10:$W10)*100,0)</f>
        <v>0</v>
      </c>
      <c r="CR10" s="141"/>
      <c r="CS10" s="142">
        <f>IFERROR(CR10/#REF!,0)</f>
        <v>0</v>
      </c>
      <c r="CT10" s="63"/>
      <c r="CU10" s="63"/>
      <c r="CV10" s="63">
        <f t="shared" si="14"/>
        <v>0</v>
      </c>
      <c r="CW10" s="122">
        <f t="shared" ref="CW10:CW16" si="32">SUM(CS10,CM10,CG10,CA10,BU10,BO10,BI10,BC10,AW10,AQ10,AK10,AE10)/100</f>
        <v>0</v>
      </c>
      <c r="CX10" s="30"/>
      <c r="CY10" s="155"/>
      <c r="CZ10" s="129"/>
      <c r="DA10" s="129"/>
      <c r="DB10" s="129"/>
      <c r="DC10" s="129"/>
      <c r="DD10" s="129"/>
      <c r="DE10" s="129"/>
      <c r="DF10" s="152"/>
      <c r="DG10" s="152"/>
      <c r="DH10" s="69"/>
      <c r="DI10" s="69"/>
      <c r="DJ10" s="65"/>
      <c r="DK10" s="65"/>
      <c r="DL10" s="177"/>
    </row>
    <row r="11" spans="1:116" ht="144.75" customHeight="1">
      <c r="A11" s="61"/>
      <c r="B11" s="49" t="s">
        <v>277</v>
      </c>
      <c r="C11" s="49" t="s">
        <v>278</v>
      </c>
      <c r="D11" s="49" t="s">
        <v>279</v>
      </c>
      <c r="E11" s="49" t="s">
        <v>280</v>
      </c>
      <c r="F11" s="49" t="s">
        <v>281</v>
      </c>
      <c r="G11" s="49" t="s">
        <v>282</v>
      </c>
      <c r="H11" s="49" t="s">
        <v>357</v>
      </c>
      <c r="I11" s="49" t="s">
        <v>711</v>
      </c>
      <c r="J11" s="319" t="s">
        <v>720</v>
      </c>
      <c r="K11" s="319" t="s">
        <v>721</v>
      </c>
      <c r="L11" s="127"/>
      <c r="M11" s="127">
        <v>1</v>
      </c>
      <c r="N11" s="127">
        <v>1</v>
      </c>
      <c r="O11" s="127">
        <v>1</v>
      </c>
      <c r="P11" s="127">
        <v>1</v>
      </c>
      <c r="Q11" s="127">
        <v>1</v>
      </c>
      <c r="R11" s="127">
        <v>1</v>
      </c>
      <c r="S11" s="127">
        <v>1</v>
      </c>
      <c r="T11" s="127">
        <v>1</v>
      </c>
      <c r="U11" s="127">
        <v>1</v>
      </c>
      <c r="V11" s="127">
        <v>1</v>
      </c>
      <c r="W11" s="127"/>
      <c r="X11" s="49" t="s">
        <v>714</v>
      </c>
      <c r="Y11" s="158" t="s">
        <v>380</v>
      </c>
      <c r="Z11" s="49" t="s">
        <v>381</v>
      </c>
      <c r="AA11" s="324">
        <v>0.2</v>
      </c>
      <c r="AB11" s="64">
        <f t="shared" si="0"/>
        <v>0</v>
      </c>
      <c r="AC11" s="143">
        <f t="shared" si="15"/>
        <v>0</v>
      </c>
      <c r="AD11" s="64"/>
      <c r="AE11" s="29">
        <f>IFERROR(AD11/#REF!,0)</f>
        <v>0</v>
      </c>
      <c r="AF11" s="64"/>
      <c r="AG11" s="63"/>
      <c r="AH11" s="141">
        <f t="shared" si="1"/>
        <v>1</v>
      </c>
      <c r="AI11" s="142">
        <f t="shared" si="16"/>
        <v>10</v>
      </c>
      <c r="AJ11" s="141"/>
      <c r="AK11" s="143">
        <f t="shared" si="17"/>
        <v>0</v>
      </c>
      <c r="AL11" s="64"/>
      <c r="AM11" s="63"/>
      <c r="AN11" s="64">
        <f t="shared" si="2"/>
        <v>1</v>
      </c>
      <c r="AO11" s="142">
        <f t="shared" si="18"/>
        <v>10</v>
      </c>
      <c r="AP11" s="163"/>
      <c r="AQ11" s="143">
        <f t="shared" si="19"/>
        <v>0</v>
      </c>
      <c r="AR11" s="164"/>
      <c r="AS11" s="63"/>
      <c r="AT11" s="64">
        <f t="shared" si="3"/>
        <v>1</v>
      </c>
      <c r="AU11" s="142">
        <f t="shared" si="20"/>
        <v>10</v>
      </c>
      <c r="AV11" s="141"/>
      <c r="AW11" s="143">
        <f t="shared" si="21"/>
        <v>0</v>
      </c>
      <c r="AX11" s="64"/>
      <c r="AY11" s="63"/>
      <c r="AZ11" s="62">
        <f t="shared" si="4"/>
        <v>1</v>
      </c>
      <c r="BA11" s="142">
        <f t="shared" si="22"/>
        <v>10</v>
      </c>
      <c r="BB11" s="163"/>
      <c r="BC11" s="143">
        <f t="shared" si="23"/>
        <v>0</v>
      </c>
      <c r="BD11" s="71"/>
      <c r="BE11" s="165"/>
      <c r="BF11" s="62">
        <f t="shared" si="5"/>
        <v>1</v>
      </c>
      <c r="BG11" s="142">
        <f t="shared" si="24"/>
        <v>10</v>
      </c>
      <c r="BH11" s="163"/>
      <c r="BI11" s="143">
        <f t="shared" si="25"/>
        <v>0</v>
      </c>
      <c r="BJ11" s="71"/>
      <c r="BK11" s="165"/>
      <c r="BL11" s="62">
        <f t="shared" si="6"/>
        <v>1</v>
      </c>
      <c r="BM11" s="142">
        <f t="shared" si="26"/>
        <v>10</v>
      </c>
      <c r="BN11" s="141"/>
      <c r="BO11" s="143">
        <f t="shared" ref="BO11:BO16" si="33">IFERROR(BN11/SUM($L11:$W11)*100,0)</f>
        <v>0</v>
      </c>
      <c r="BP11" s="63"/>
      <c r="BQ11" s="63"/>
      <c r="BR11" s="63">
        <f t="shared" si="7"/>
        <v>1</v>
      </c>
      <c r="BS11" s="142">
        <f t="shared" si="27"/>
        <v>10</v>
      </c>
      <c r="BT11" s="163"/>
      <c r="BU11" s="143">
        <f t="shared" si="28"/>
        <v>0</v>
      </c>
      <c r="BV11" s="127"/>
      <c r="BW11" s="127"/>
      <c r="BX11" s="63">
        <f t="shared" si="8"/>
        <v>1</v>
      </c>
      <c r="BY11" s="142">
        <f t="shared" si="29"/>
        <v>10</v>
      </c>
      <c r="BZ11" s="163"/>
      <c r="CA11" s="142">
        <f>IFERROR(BZ11/#REF!,0)</f>
        <v>0</v>
      </c>
      <c r="CB11" s="169"/>
      <c r="CC11" s="165"/>
      <c r="CD11" s="63">
        <f t="shared" si="9"/>
        <v>1</v>
      </c>
      <c r="CE11" s="142">
        <f t="shared" si="30"/>
        <v>10</v>
      </c>
      <c r="CF11" s="207"/>
      <c r="CG11" s="170">
        <f t="shared" si="10"/>
        <v>0</v>
      </c>
      <c r="CH11" s="171"/>
      <c r="CI11" s="171"/>
      <c r="CJ11" s="142">
        <f t="shared" si="11"/>
        <v>1</v>
      </c>
      <c r="CK11" s="142">
        <f t="shared" si="12"/>
        <v>10</v>
      </c>
      <c r="CL11" s="141"/>
      <c r="CM11" s="142">
        <f>IFERROR(CL11/#REF!,0)</f>
        <v>0</v>
      </c>
      <c r="CN11" s="63"/>
      <c r="CO11" s="63"/>
      <c r="CP11" s="63">
        <f t="shared" si="13"/>
        <v>0</v>
      </c>
      <c r="CQ11" s="142">
        <f t="shared" si="31"/>
        <v>0</v>
      </c>
      <c r="CR11" s="141"/>
      <c r="CS11" s="142">
        <f>IFERROR(CR11/#REF!,0)</f>
        <v>0</v>
      </c>
      <c r="CT11" s="63"/>
      <c r="CU11" s="63"/>
      <c r="CV11" s="63">
        <f t="shared" si="14"/>
        <v>0</v>
      </c>
      <c r="CW11" s="122">
        <f t="shared" si="32"/>
        <v>0</v>
      </c>
      <c r="CX11" s="30"/>
      <c r="CY11" s="155"/>
      <c r="CZ11" s="129"/>
      <c r="DA11" s="129"/>
      <c r="DB11" s="129"/>
      <c r="DC11" s="129"/>
      <c r="DD11" s="129"/>
      <c r="DE11" s="129"/>
      <c r="DF11" s="129"/>
      <c r="DG11" s="69"/>
      <c r="DH11" s="69"/>
      <c r="DI11" s="177"/>
      <c r="DJ11" s="65"/>
      <c r="DK11" s="65"/>
      <c r="DL11" s="177"/>
    </row>
    <row r="12" spans="1:116" ht="144.75" customHeight="1">
      <c r="A12" s="61"/>
      <c r="B12" s="49" t="s">
        <v>277</v>
      </c>
      <c r="C12" s="49" t="s">
        <v>278</v>
      </c>
      <c r="D12" s="49" t="s">
        <v>279</v>
      </c>
      <c r="E12" s="49" t="s">
        <v>280</v>
      </c>
      <c r="F12" s="49" t="s">
        <v>281</v>
      </c>
      <c r="G12" s="49" t="s">
        <v>282</v>
      </c>
      <c r="H12" s="49" t="s">
        <v>357</v>
      </c>
      <c r="I12" s="49" t="s">
        <v>711</v>
      </c>
      <c r="J12" s="319" t="s">
        <v>722</v>
      </c>
      <c r="K12" s="319" t="s">
        <v>723</v>
      </c>
      <c r="L12" s="127"/>
      <c r="M12" s="127"/>
      <c r="N12" s="127"/>
      <c r="O12" s="127"/>
      <c r="P12" s="127">
        <v>1</v>
      </c>
      <c r="Q12" s="127"/>
      <c r="R12" s="127"/>
      <c r="S12" s="127">
        <v>1</v>
      </c>
      <c r="T12" s="127"/>
      <c r="U12" s="127"/>
      <c r="V12" s="127"/>
      <c r="W12" s="127"/>
      <c r="X12" s="49" t="s">
        <v>714</v>
      </c>
      <c r="Y12" s="158" t="s">
        <v>724</v>
      </c>
      <c r="Z12" s="49" t="s">
        <v>725</v>
      </c>
      <c r="AA12" s="324">
        <v>0.2</v>
      </c>
      <c r="AB12" s="64">
        <f t="shared" si="0"/>
        <v>0</v>
      </c>
      <c r="AC12" s="143">
        <f>IFERROR(AB12/SUM($L12:$W12)*100,0)</f>
        <v>0</v>
      </c>
      <c r="AD12" s="64"/>
      <c r="AE12" s="29">
        <f>IFERROR(AD12/#REF!,0)</f>
        <v>0</v>
      </c>
      <c r="AF12" s="64"/>
      <c r="AG12" s="63"/>
      <c r="AH12" s="141">
        <f t="shared" si="1"/>
        <v>0</v>
      </c>
      <c r="AI12" s="142">
        <f>IFERROR(AH12/SUM($L12:$W12)*100,0)</f>
        <v>0</v>
      </c>
      <c r="AJ12" s="141"/>
      <c r="AK12" s="143">
        <f>IFERROR(AJ12/SUM($L12:$W12)*100,0)</f>
        <v>0</v>
      </c>
      <c r="AL12" s="64"/>
      <c r="AM12" s="63"/>
      <c r="AN12" s="64">
        <f t="shared" si="2"/>
        <v>0</v>
      </c>
      <c r="AO12" s="142">
        <f>IFERROR(AN12/SUM($L12:$W12)*100,0)</f>
        <v>0</v>
      </c>
      <c r="AP12" s="163"/>
      <c r="AQ12" s="143">
        <f>IFERROR(AP12/SUM($L12:$W12)*100,0)</f>
        <v>0</v>
      </c>
      <c r="AR12" s="164"/>
      <c r="AS12" s="63"/>
      <c r="AT12" s="64">
        <f t="shared" si="3"/>
        <v>0</v>
      </c>
      <c r="AU12" s="142">
        <f>IFERROR(AT12/SUM($L12:$W12)*100,0)</f>
        <v>0</v>
      </c>
      <c r="AV12" s="141"/>
      <c r="AW12" s="143">
        <f>IFERROR(AV12/SUM($L12:$W12)*100,0)</f>
        <v>0</v>
      </c>
      <c r="AX12" s="64"/>
      <c r="AY12" s="63"/>
      <c r="AZ12" s="62">
        <f t="shared" si="4"/>
        <v>1</v>
      </c>
      <c r="BA12" s="142">
        <f>IFERROR(AZ12/SUM($L12:$W12)*100,0)</f>
        <v>50</v>
      </c>
      <c r="BB12" s="163"/>
      <c r="BC12" s="143">
        <f>IFERROR(BB12/SUM($L12:$W12)*100,0)</f>
        <v>0</v>
      </c>
      <c r="BD12" s="71"/>
      <c r="BE12" s="165"/>
      <c r="BF12" s="62">
        <f t="shared" si="5"/>
        <v>0</v>
      </c>
      <c r="BG12" s="142">
        <f>IFERROR(BF12/SUM($L12:$W12)*100,0)</f>
        <v>0</v>
      </c>
      <c r="BH12" s="163"/>
      <c r="BI12" s="143">
        <f>IFERROR(BH12/SUM($L12:$W12)*100,0)</f>
        <v>0</v>
      </c>
      <c r="BJ12" s="71"/>
      <c r="BK12" s="165"/>
      <c r="BL12" s="62">
        <f t="shared" si="6"/>
        <v>0</v>
      </c>
      <c r="BM12" s="142">
        <f>IFERROR(BL12/SUM($L12:$W12)*100,0)</f>
        <v>0</v>
      </c>
      <c r="BN12" s="141"/>
      <c r="BO12" s="143">
        <f>IFERROR(BN12/SUM($L12:$W12)*100,0)</f>
        <v>0</v>
      </c>
      <c r="BP12" s="63"/>
      <c r="BQ12" s="63"/>
      <c r="BR12" s="63">
        <f t="shared" si="7"/>
        <v>1</v>
      </c>
      <c r="BS12" s="142">
        <f>IFERROR(BR12/SUM($L12:$W12)*100,0)</f>
        <v>50</v>
      </c>
      <c r="BT12" s="163"/>
      <c r="BU12" s="143">
        <f>IFERROR(BT12/SUM($L12:$W12)*100,0)</f>
        <v>0</v>
      </c>
      <c r="BV12" s="127"/>
      <c r="BW12" s="127"/>
      <c r="BX12" s="63">
        <f t="shared" si="8"/>
        <v>0</v>
      </c>
      <c r="BY12" s="142">
        <f>IFERROR(BX12/SUM($L12:$W12)*100,0)</f>
        <v>0</v>
      </c>
      <c r="BZ12" s="163"/>
      <c r="CA12" s="142">
        <f>IFERROR(BZ12/#REF!,0)</f>
        <v>0</v>
      </c>
      <c r="CB12" s="169"/>
      <c r="CC12" s="165"/>
      <c r="CD12" s="63">
        <f t="shared" si="9"/>
        <v>0</v>
      </c>
      <c r="CE12" s="142">
        <f>IFERROR(CD12/SUM($L12:$W12)*100,0)</f>
        <v>0</v>
      </c>
      <c r="CF12" s="207"/>
      <c r="CG12" s="170">
        <f t="shared" si="10"/>
        <v>0</v>
      </c>
      <c r="CH12" s="171"/>
      <c r="CI12" s="171"/>
      <c r="CJ12" s="142">
        <f t="shared" si="11"/>
        <v>0</v>
      </c>
      <c r="CK12" s="142">
        <f t="shared" si="12"/>
        <v>0</v>
      </c>
      <c r="CL12" s="141"/>
      <c r="CM12" s="142">
        <f>IFERROR(CL12/#REF!,0)</f>
        <v>0</v>
      </c>
      <c r="CN12" s="63"/>
      <c r="CO12" s="63"/>
      <c r="CP12" s="63">
        <f t="shared" si="13"/>
        <v>0</v>
      </c>
      <c r="CQ12" s="142">
        <f>IFERROR(CP12/SUM($L12:$W12)*100,0)</f>
        <v>0</v>
      </c>
      <c r="CR12" s="141"/>
      <c r="CS12" s="142">
        <f>IFERROR(CR12/#REF!,0)</f>
        <v>0</v>
      </c>
      <c r="CT12" s="63"/>
      <c r="CU12" s="63"/>
      <c r="CV12" s="63">
        <f>SUM(CR12,CL12,CF12,BZ12,BT12,BN12,BH12,BB12,AV12,AP12,AJ12,AD12)</f>
        <v>0</v>
      </c>
      <c r="CW12" s="122">
        <f>SUM(CS12,CM12,CG12,CA12,BU12,BO12,BI12,BC12,AW12,AQ12,AK12,AE12)/100</f>
        <v>0</v>
      </c>
      <c r="CX12" s="30"/>
      <c r="CY12" s="155"/>
      <c r="CZ12" s="129"/>
      <c r="DA12" s="129"/>
      <c r="DB12" s="129"/>
      <c r="DC12" s="129"/>
      <c r="DD12" s="129"/>
      <c r="DE12" s="129"/>
      <c r="DF12" s="129"/>
      <c r="DG12" s="69"/>
      <c r="DH12" s="69"/>
      <c r="DI12" s="177"/>
      <c r="DJ12" s="65"/>
      <c r="DK12" s="65"/>
      <c r="DL12" s="177"/>
    </row>
    <row r="13" spans="1:116" ht="144.75" customHeight="1">
      <c r="A13" s="61"/>
      <c r="B13" s="49" t="s">
        <v>277</v>
      </c>
      <c r="C13" s="49" t="s">
        <v>278</v>
      </c>
      <c r="D13" s="49" t="s">
        <v>279</v>
      </c>
      <c r="E13" s="49" t="s">
        <v>280</v>
      </c>
      <c r="F13" s="49" t="s">
        <v>281</v>
      </c>
      <c r="G13" s="49" t="s">
        <v>282</v>
      </c>
      <c r="H13" s="49" t="s">
        <v>357</v>
      </c>
      <c r="I13" s="49" t="s">
        <v>711</v>
      </c>
      <c r="J13" s="319" t="s">
        <v>726</v>
      </c>
      <c r="K13" s="319" t="s">
        <v>727</v>
      </c>
      <c r="L13" s="127"/>
      <c r="M13" s="127">
        <v>1</v>
      </c>
      <c r="N13" s="127"/>
      <c r="O13" s="127">
        <v>1</v>
      </c>
      <c r="P13" s="127"/>
      <c r="Q13" s="127">
        <v>1</v>
      </c>
      <c r="R13" s="127"/>
      <c r="S13" s="127">
        <v>1</v>
      </c>
      <c r="T13" s="127"/>
      <c r="U13" s="127">
        <v>1</v>
      </c>
      <c r="V13" s="127"/>
      <c r="W13" s="127">
        <v>1</v>
      </c>
      <c r="X13" s="49" t="s">
        <v>714</v>
      </c>
      <c r="Y13" s="158" t="s">
        <v>728</v>
      </c>
      <c r="Z13" s="49" t="s">
        <v>729</v>
      </c>
      <c r="AA13" s="324">
        <v>0.1</v>
      </c>
      <c r="AB13" s="64">
        <f t="shared" si="0"/>
        <v>0</v>
      </c>
      <c r="AC13" s="143">
        <f>IFERROR(AB13/SUM($L13:$W13)*100,0)</f>
        <v>0</v>
      </c>
      <c r="AD13" s="64"/>
      <c r="AE13" s="29">
        <f>IFERROR(AD13/#REF!,0)</f>
        <v>0</v>
      </c>
      <c r="AF13" s="64"/>
      <c r="AG13" s="63"/>
      <c r="AH13" s="141">
        <f t="shared" si="1"/>
        <v>1</v>
      </c>
      <c r="AI13" s="142">
        <f>IFERROR(AH13/SUM($L13:$W13)*100,0)</f>
        <v>16.666666666666664</v>
      </c>
      <c r="AJ13" s="141"/>
      <c r="AK13" s="143">
        <f>IFERROR(AJ13/SUM($L13:$W13)*100,0)</f>
        <v>0</v>
      </c>
      <c r="AL13" s="64"/>
      <c r="AM13" s="63"/>
      <c r="AN13" s="64">
        <f t="shared" si="2"/>
        <v>0</v>
      </c>
      <c r="AO13" s="142">
        <f>IFERROR(AN13/SUM($L13:$W13)*100,0)</f>
        <v>0</v>
      </c>
      <c r="AP13" s="163"/>
      <c r="AQ13" s="143">
        <f>IFERROR(AP13/SUM($L13:$W13)*100,0)</f>
        <v>0</v>
      </c>
      <c r="AR13" s="164"/>
      <c r="AS13" s="63"/>
      <c r="AT13" s="64">
        <f t="shared" si="3"/>
        <v>1</v>
      </c>
      <c r="AU13" s="142">
        <f>IFERROR(AT13/SUM($L13:$W13)*100,0)</f>
        <v>16.666666666666664</v>
      </c>
      <c r="AV13" s="141"/>
      <c r="AW13" s="143">
        <f>IFERROR(AV13/SUM($L13:$W13)*100,0)</f>
        <v>0</v>
      </c>
      <c r="AX13" s="64"/>
      <c r="AY13" s="63"/>
      <c r="AZ13" s="62">
        <f t="shared" si="4"/>
        <v>0</v>
      </c>
      <c r="BA13" s="142">
        <f>IFERROR(AZ13/SUM($L13:$W13)*100,0)</f>
        <v>0</v>
      </c>
      <c r="BB13" s="163"/>
      <c r="BC13" s="143">
        <f>IFERROR(BB13/SUM($L13:$W13)*100,0)</f>
        <v>0</v>
      </c>
      <c r="BD13" s="71"/>
      <c r="BE13" s="165"/>
      <c r="BF13" s="62">
        <f t="shared" si="5"/>
        <v>1</v>
      </c>
      <c r="BG13" s="142">
        <f>IFERROR(BF13/SUM($L13:$W13)*100,0)</f>
        <v>16.666666666666664</v>
      </c>
      <c r="BH13" s="163"/>
      <c r="BI13" s="143">
        <f>IFERROR(BH13/SUM($L13:$W13)*100,0)</f>
        <v>0</v>
      </c>
      <c r="BJ13" s="71"/>
      <c r="BK13" s="165"/>
      <c r="BL13" s="62">
        <f t="shared" si="6"/>
        <v>0</v>
      </c>
      <c r="BM13" s="142">
        <f>IFERROR(BL13/SUM($L13:$W13)*100,0)</f>
        <v>0</v>
      </c>
      <c r="BN13" s="141"/>
      <c r="BO13" s="143">
        <f>IFERROR(BN13/SUM($L13:$W13)*100,0)</f>
        <v>0</v>
      </c>
      <c r="BP13" s="63"/>
      <c r="BQ13" s="63"/>
      <c r="BR13" s="63">
        <f t="shared" si="7"/>
        <v>1</v>
      </c>
      <c r="BS13" s="142">
        <f>IFERROR(BR13/SUM($L13:$W13)*100,0)</f>
        <v>16.666666666666664</v>
      </c>
      <c r="BT13" s="163"/>
      <c r="BU13" s="143">
        <f>IFERROR(BT13/SUM($L13:$W13)*100,0)</f>
        <v>0</v>
      </c>
      <c r="BV13" s="127"/>
      <c r="BW13" s="127"/>
      <c r="BX13" s="63">
        <f t="shared" si="8"/>
        <v>0</v>
      </c>
      <c r="BY13" s="142">
        <f>IFERROR(BX13/SUM($L13:$W13)*100,0)</f>
        <v>0</v>
      </c>
      <c r="BZ13" s="163"/>
      <c r="CA13" s="142">
        <f>IFERROR(BZ13/#REF!,0)</f>
        <v>0</v>
      </c>
      <c r="CB13" s="169"/>
      <c r="CC13" s="165"/>
      <c r="CD13" s="63">
        <f t="shared" si="9"/>
        <v>1</v>
      </c>
      <c r="CE13" s="142">
        <f>IFERROR(CD13/SUM($L13:$W13)*100,0)</f>
        <v>16.666666666666664</v>
      </c>
      <c r="CF13" s="207"/>
      <c r="CG13" s="170">
        <f t="shared" si="10"/>
        <v>0</v>
      </c>
      <c r="CH13" s="171"/>
      <c r="CI13" s="171"/>
      <c r="CJ13" s="142">
        <f t="shared" si="11"/>
        <v>0</v>
      </c>
      <c r="CK13" s="142">
        <f t="shared" si="12"/>
        <v>0</v>
      </c>
      <c r="CL13" s="141"/>
      <c r="CM13" s="142">
        <f>IFERROR(CL13/#REF!,0)</f>
        <v>0</v>
      </c>
      <c r="CN13" s="63"/>
      <c r="CO13" s="63"/>
      <c r="CP13" s="63">
        <f t="shared" si="13"/>
        <v>1</v>
      </c>
      <c r="CQ13" s="142">
        <f>IFERROR(CP13/SUM($L13:$W13)*100,0)</f>
        <v>16.666666666666664</v>
      </c>
      <c r="CR13" s="141"/>
      <c r="CS13" s="142">
        <f>IFERROR(CR13/#REF!,0)</f>
        <v>0</v>
      </c>
      <c r="CT13" s="63"/>
      <c r="CU13" s="63"/>
      <c r="CV13" s="63">
        <f>SUM(CR13,CL13,CF13,BZ13,BT13,BN13,BH13,BB13,AV13,AP13,AJ13,AD13)</f>
        <v>0</v>
      </c>
      <c r="CW13" s="122">
        <f>SUM(CS13,CM13,CG13,CA13,BU13,BO13,BI13,BC13,AW13,AQ13,AK13,AE13)/100</f>
        <v>0</v>
      </c>
      <c r="CX13" s="30"/>
      <c r="CY13" s="155"/>
      <c r="CZ13" s="129"/>
      <c r="DA13" s="129"/>
      <c r="DB13" s="129"/>
      <c r="DC13" s="129"/>
      <c r="DD13" s="129"/>
      <c r="DE13" s="129"/>
      <c r="DF13" s="129"/>
      <c r="DG13" s="69"/>
      <c r="DH13" s="69"/>
      <c r="DI13" s="177"/>
      <c r="DJ13" s="65"/>
      <c r="DK13" s="65"/>
      <c r="DL13" s="177"/>
    </row>
    <row r="14" spans="1:116" ht="129.6">
      <c r="B14" s="49" t="s">
        <v>277</v>
      </c>
      <c r="C14" s="49" t="s">
        <v>278</v>
      </c>
      <c r="D14" s="49" t="s">
        <v>279</v>
      </c>
      <c r="E14" s="49" t="s">
        <v>280</v>
      </c>
      <c r="F14" s="49" t="s">
        <v>281</v>
      </c>
      <c r="G14" s="49" t="s">
        <v>282</v>
      </c>
      <c r="H14" s="49" t="s">
        <v>357</v>
      </c>
      <c r="I14" s="49" t="s">
        <v>711</v>
      </c>
      <c r="J14" s="319" t="s">
        <v>726</v>
      </c>
      <c r="K14" s="319" t="s">
        <v>730</v>
      </c>
      <c r="L14" s="127"/>
      <c r="M14" s="127"/>
      <c r="N14" s="127">
        <v>1</v>
      </c>
      <c r="O14" s="127"/>
      <c r="P14" s="127"/>
      <c r="Q14" s="127"/>
      <c r="R14" s="127">
        <v>1</v>
      </c>
      <c r="S14" s="127"/>
      <c r="T14" s="127"/>
      <c r="U14" s="127"/>
      <c r="V14" s="127"/>
      <c r="W14" s="127"/>
      <c r="X14" s="49" t="s">
        <v>714</v>
      </c>
      <c r="Y14" s="158" t="s">
        <v>731</v>
      </c>
      <c r="Z14" s="49" t="s">
        <v>725</v>
      </c>
      <c r="AA14" s="324">
        <v>0.1</v>
      </c>
      <c r="AB14" s="64">
        <f t="shared" si="0"/>
        <v>0</v>
      </c>
      <c r="AC14" s="365">
        <f>IFERROR(AB14/SUM($L14:$W14)*100,0)</f>
        <v>0</v>
      </c>
      <c r="AD14" s="64"/>
      <c r="AE14" s="366">
        <f>IFERROR(AD14/#REF!,0)</f>
        <v>0</v>
      </c>
      <c r="AF14" s="64"/>
      <c r="AG14" s="63"/>
      <c r="AH14" s="141">
        <f t="shared" si="1"/>
        <v>0</v>
      </c>
      <c r="AI14" s="367">
        <f>IFERROR(AH14/SUM($L14:$W14)*100,0)</f>
        <v>0</v>
      </c>
      <c r="AJ14" s="141"/>
      <c r="AK14" s="365">
        <f>IFERROR(AJ14/SUM($L14:$W14)*100,0)</f>
        <v>0</v>
      </c>
      <c r="AL14" s="64"/>
      <c r="AM14" s="63"/>
      <c r="AN14" s="64">
        <f t="shared" si="2"/>
        <v>1</v>
      </c>
      <c r="AO14" s="367">
        <f>IFERROR(AN14/SUM($L14:$W14)*100,0)</f>
        <v>50</v>
      </c>
      <c r="AP14" s="163"/>
      <c r="AQ14" s="365">
        <f>IFERROR(AP14/SUM($L14:$W14)*100,0)</f>
        <v>0</v>
      </c>
      <c r="AR14" s="164"/>
      <c r="AS14" s="63"/>
      <c r="AT14" s="64">
        <f t="shared" si="3"/>
        <v>0</v>
      </c>
      <c r="AU14" s="367">
        <f>IFERROR(AT14/SUM($L14:$W14)*100,0)</f>
        <v>0</v>
      </c>
      <c r="AV14" s="141"/>
      <c r="AW14" s="365">
        <f>IFERROR(AV14/SUM($L14:$W14)*100,0)</f>
        <v>0</v>
      </c>
      <c r="AX14" s="64"/>
      <c r="AY14" s="63"/>
      <c r="AZ14" s="62">
        <f t="shared" si="4"/>
        <v>0</v>
      </c>
      <c r="BA14" s="367">
        <f>IFERROR(AZ14/SUM($L14:$W14)*100,0)</f>
        <v>0</v>
      </c>
      <c r="BB14" s="163"/>
      <c r="BC14" s="365">
        <f>IFERROR(BB14/SUM($L14:$W14)*100,0)</f>
        <v>0</v>
      </c>
      <c r="BD14" s="71"/>
      <c r="BE14" s="165"/>
      <c r="BF14" s="62">
        <f t="shared" si="5"/>
        <v>0</v>
      </c>
      <c r="BG14" s="367">
        <f>IFERROR(BF14/SUM($L14:$W14)*100,0)</f>
        <v>0</v>
      </c>
      <c r="BH14" s="163"/>
      <c r="BI14" s="365">
        <f>IFERROR(BH14/SUM($L14:$W14)*100,0)</f>
        <v>0</v>
      </c>
      <c r="BJ14" s="71"/>
      <c r="BK14" s="165"/>
      <c r="BL14" s="62">
        <f t="shared" si="6"/>
        <v>1</v>
      </c>
      <c r="BM14" s="367">
        <f>IFERROR(BL14/SUM($L14:$W14)*100,0)</f>
        <v>50</v>
      </c>
      <c r="BN14" s="141"/>
      <c r="BO14" s="365">
        <f>IFERROR(BN14/SUM($L14:$W14)*100,0)</f>
        <v>0</v>
      </c>
      <c r="BP14" s="63"/>
      <c r="BQ14" s="63"/>
      <c r="BR14" s="63">
        <f t="shared" si="7"/>
        <v>0</v>
      </c>
      <c r="BS14" s="367">
        <f>IFERROR(BR14/SUM($L14:$W14)*100,0)</f>
        <v>0</v>
      </c>
      <c r="BT14" s="163"/>
      <c r="BU14" s="365">
        <f>IFERROR(BT14/SUM($L14:$W14)*100,0)</f>
        <v>0</v>
      </c>
      <c r="BV14" s="127"/>
      <c r="BW14" s="127"/>
      <c r="BX14" s="63">
        <f t="shared" si="8"/>
        <v>0</v>
      </c>
      <c r="BY14" s="367">
        <f>IFERROR(BX14/SUM($L14:$W14)*100,0)</f>
        <v>0</v>
      </c>
      <c r="BZ14" s="163"/>
      <c r="CA14" s="367">
        <f>IFERROR(BZ14/#REF!,0)</f>
        <v>0</v>
      </c>
      <c r="CB14" s="169"/>
      <c r="CC14" s="165"/>
      <c r="CD14" s="63">
        <f t="shared" si="9"/>
        <v>0</v>
      </c>
      <c r="CE14" s="367">
        <f>IFERROR(CD14/SUM($L14:$W14)*100,0)</f>
        <v>0</v>
      </c>
      <c r="CF14" s="207"/>
      <c r="CG14" s="368">
        <f t="shared" si="10"/>
        <v>0</v>
      </c>
      <c r="CH14" s="171"/>
      <c r="CI14" s="171"/>
      <c r="CJ14" s="367">
        <f t="shared" si="11"/>
        <v>0</v>
      </c>
      <c r="CK14" s="367">
        <f t="shared" si="12"/>
        <v>0</v>
      </c>
      <c r="CL14" s="141"/>
      <c r="CM14" s="367">
        <f>IFERROR(CL14/#REF!,0)</f>
        <v>0</v>
      </c>
      <c r="CN14" s="63"/>
      <c r="CO14" s="63"/>
      <c r="CP14" s="63">
        <f t="shared" si="13"/>
        <v>0</v>
      </c>
      <c r="CQ14" s="367">
        <f>IFERROR(CP14/SUM($L14:$W14)*100,0)</f>
        <v>0</v>
      </c>
      <c r="CR14" s="141"/>
      <c r="CS14" s="367">
        <f>IFERROR(CR14/#REF!,0)</f>
        <v>0</v>
      </c>
      <c r="CT14" s="63"/>
      <c r="CU14" s="63"/>
      <c r="CV14" s="63">
        <f>SUM(CR14,CL14,CF14,BZ14,BT14,BN14,BH14,BB14,AV14,AP14,AJ14,AD14)</f>
        <v>0</v>
      </c>
      <c r="CW14" s="369">
        <f>SUM(CS14,CM14,CG14,CA14,BU14,BO14,BI14,BC14,AW14,AQ14,AK14,AE14)/100</f>
        <v>0</v>
      </c>
      <c r="CX14" s="65"/>
      <c r="CY14" s="65"/>
      <c r="CZ14" s="65"/>
      <c r="DA14" s="65"/>
      <c r="DB14" s="65"/>
      <c r="DC14" s="65"/>
      <c r="DD14" s="65"/>
      <c r="DE14" s="65"/>
      <c r="DF14" s="65"/>
      <c r="DG14" s="65"/>
      <c r="DH14" s="65"/>
      <c r="DI14" s="65"/>
      <c r="DJ14" s="65"/>
      <c r="DK14" s="65"/>
      <c r="DL14" s="65"/>
    </row>
    <row r="15" spans="1:116" ht="144.75" customHeight="1">
      <c r="A15" s="61"/>
      <c r="B15" s="49" t="s">
        <v>277</v>
      </c>
      <c r="C15" s="49" t="s">
        <v>278</v>
      </c>
      <c r="D15" s="49" t="s">
        <v>279</v>
      </c>
      <c r="E15" s="49" t="s">
        <v>280</v>
      </c>
      <c r="F15" s="49" t="s">
        <v>281</v>
      </c>
      <c r="G15" s="49" t="s">
        <v>282</v>
      </c>
      <c r="H15" s="49" t="s">
        <v>357</v>
      </c>
      <c r="I15" s="49" t="s">
        <v>711</v>
      </c>
      <c r="J15" s="319" t="s">
        <v>732</v>
      </c>
      <c r="K15" s="319" t="s">
        <v>733</v>
      </c>
      <c r="L15" s="127"/>
      <c r="M15" s="127"/>
      <c r="N15" s="127"/>
      <c r="O15" s="127"/>
      <c r="P15" s="127"/>
      <c r="Q15" s="127">
        <v>1</v>
      </c>
      <c r="R15" s="127"/>
      <c r="S15" s="127"/>
      <c r="T15" s="127">
        <v>1</v>
      </c>
      <c r="U15" s="127"/>
      <c r="V15" s="127"/>
      <c r="W15" s="127">
        <v>1</v>
      </c>
      <c r="X15" s="49" t="s">
        <v>714</v>
      </c>
      <c r="Y15" s="158" t="s">
        <v>734</v>
      </c>
      <c r="Z15" s="49" t="s">
        <v>735</v>
      </c>
      <c r="AA15" s="324">
        <v>0.1</v>
      </c>
      <c r="AB15" s="64">
        <f t="shared" si="0"/>
        <v>0</v>
      </c>
      <c r="AC15" s="365">
        <f>IFERROR(AB15/SUM($L15:$W15)*100,0)</f>
        <v>0</v>
      </c>
      <c r="AD15" s="64"/>
      <c r="AE15" s="366">
        <f>IFERROR(AD15/#REF!,0)</f>
        <v>0</v>
      </c>
      <c r="AF15" s="64"/>
      <c r="AG15" s="63"/>
      <c r="AH15" s="141">
        <f t="shared" si="1"/>
        <v>0</v>
      </c>
      <c r="AI15" s="367">
        <f>IFERROR(AH15/SUM($L15:$W15)*100,0)</f>
        <v>0</v>
      </c>
      <c r="AJ15" s="141"/>
      <c r="AK15" s="365">
        <f>IFERROR(AJ15/SUM($L15:$W15)*100,0)</f>
        <v>0</v>
      </c>
      <c r="AL15" s="64"/>
      <c r="AM15" s="63"/>
      <c r="AN15" s="64">
        <f t="shared" si="2"/>
        <v>0</v>
      </c>
      <c r="AO15" s="367">
        <f>IFERROR(AN15/SUM($L15:$W15)*100,0)</f>
        <v>0</v>
      </c>
      <c r="AP15" s="163"/>
      <c r="AQ15" s="365">
        <f>IFERROR(AP15/SUM($L15:$W15)*100,0)</f>
        <v>0</v>
      </c>
      <c r="AR15" s="164"/>
      <c r="AS15" s="63"/>
      <c r="AT15" s="64">
        <f t="shared" si="3"/>
        <v>0</v>
      </c>
      <c r="AU15" s="367">
        <f>IFERROR(AT15/SUM($L15:$W15)*100,0)</f>
        <v>0</v>
      </c>
      <c r="AV15" s="141"/>
      <c r="AW15" s="365">
        <f>IFERROR(AV15/SUM($L15:$W15)*100,0)</f>
        <v>0</v>
      </c>
      <c r="AX15" s="64"/>
      <c r="AY15" s="63"/>
      <c r="AZ15" s="62">
        <f t="shared" si="4"/>
        <v>0</v>
      </c>
      <c r="BA15" s="367">
        <f>IFERROR(AZ15/SUM($L15:$W15)*100,0)</f>
        <v>0</v>
      </c>
      <c r="BB15" s="163"/>
      <c r="BC15" s="365">
        <f>IFERROR(BB15/SUM($L15:$W15)*100,0)</f>
        <v>0</v>
      </c>
      <c r="BD15" s="71"/>
      <c r="BE15" s="165"/>
      <c r="BF15" s="62">
        <f t="shared" si="5"/>
        <v>1</v>
      </c>
      <c r="BG15" s="367">
        <f>IFERROR(BF15/SUM($L15:$W15)*100,0)</f>
        <v>33.333333333333329</v>
      </c>
      <c r="BH15" s="163"/>
      <c r="BI15" s="365">
        <f>IFERROR(BH15/SUM($L15:$W15)*100,0)</f>
        <v>0</v>
      </c>
      <c r="BJ15" s="71"/>
      <c r="BK15" s="165"/>
      <c r="BL15" s="62">
        <f t="shared" si="6"/>
        <v>0</v>
      </c>
      <c r="BM15" s="367">
        <f>IFERROR(BL15/SUM($L15:$W15)*100,0)</f>
        <v>0</v>
      </c>
      <c r="BN15" s="141"/>
      <c r="BO15" s="365">
        <f>IFERROR(BN15/SUM($L15:$W15)*100,0)</f>
        <v>0</v>
      </c>
      <c r="BP15" s="63"/>
      <c r="BQ15" s="63"/>
      <c r="BR15" s="63">
        <f t="shared" si="7"/>
        <v>0</v>
      </c>
      <c r="BS15" s="367">
        <f>IFERROR(BR15/SUM($L15:$W15)*100,0)</f>
        <v>0</v>
      </c>
      <c r="BT15" s="163"/>
      <c r="BU15" s="365">
        <f>IFERROR(BT15/SUM($L15:$W15)*100,0)</f>
        <v>0</v>
      </c>
      <c r="BV15" s="127"/>
      <c r="BW15" s="127"/>
      <c r="BX15" s="63">
        <f t="shared" si="8"/>
        <v>1</v>
      </c>
      <c r="BY15" s="367">
        <f>IFERROR(BX15/SUM($L15:$W15)*100,0)</f>
        <v>33.333333333333329</v>
      </c>
      <c r="BZ15" s="163"/>
      <c r="CA15" s="367">
        <f>IFERROR(BZ15/#REF!,0)</f>
        <v>0</v>
      </c>
      <c r="CB15" s="169"/>
      <c r="CC15" s="165"/>
      <c r="CD15" s="63">
        <f t="shared" si="9"/>
        <v>0</v>
      </c>
      <c r="CE15" s="367">
        <f>IFERROR(CD15/SUM($L15:$W15)*100,0)</f>
        <v>0</v>
      </c>
      <c r="CF15" s="207"/>
      <c r="CG15" s="368">
        <f t="shared" si="10"/>
        <v>0</v>
      </c>
      <c r="CH15" s="171"/>
      <c r="CI15" s="171"/>
      <c r="CJ15" s="367">
        <f t="shared" si="11"/>
        <v>0</v>
      </c>
      <c r="CK15" s="367">
        <f t="shared" si="12"/>
        <v>0</v>
      </c>
      <c r="CL15" s="141"/>
      <c r="CM15" s="367">
        <f>IFERROR(CL15/#REF!,0)</f>
        <v>0</v>
      </c>
      <c r="CN15" s="63"/>
      <c r="CO15" s="63"/>
      <c r="CP15" s="63">
        <f t="shared" si="13"/>
        <v>1</v>
      </c>
      <c r="CQ15" s="367">
        <f>IFERROR(CP15/SUM($L15:$W15)*100,0)</f>
        <v>33.333333333333329</v>
      </c>
      <c r="CR15" s="141"/>
      <c r="CS15" s="367">
        <f>IFERROR(CR15/#REF!,0)</f>
        <v>0</v>
      </c>
      <c r="CT15" s="63"/>
      <c r="CU15" s="63"/>
      <c r="CV15" s="63">
        <f>SUM(CR15,CL15,CF15,BZ15,BT15,BN15,BH15,BB15,AV15,AP15,AJ15,AD15)</f>
        <v>0</v>
      </c>
      <c r="CW15" s="122">
        <f>SUM(CS15,CM15,CG15,CA15,BU15,BO15,BI15,BC15,AW15,AQ15,AK15,AE15)/100</f>
        <v>0</v>
      </c>
      <c r="CX15" s="92"/>
      <c r="CY15" s="211"/>
      <c r="CZ15" s="320"/>
      <c r="DA15" s="320"/>
      <c r="DB15" s="320"/>
      <c r="DC15" s="320"/>
      <c r="DD15" s="320"/>
      <c r="DE15" s="320"/>
      <c r="DF15" s="320"/>
      <c r="DG15" s="321"/>
      <c r="DH15" s="321"/>
      <c r="DI15" s="322"/>
      <c r="DJ15" s="323"/>
      <c r="DK15" s="323"/>
      <c r="DL15" s="322"/>
    </row>
    <row r="16" spans="1:116" ht="130.15" thickBot="1">
      <c r="A16" s="61"/>
      <c r="B16" s="49" t="s">
        <v>277</v>
      </c>
      <c r="C16" s="49" t="s">
        <v>278</v>
      </c>
      <c r="D16" s="49" t="s">
        <v>279</v>
      </c>
      <c r="E16" s="49" t="s">
        <v>280</v>
      </c>
      <c r="F16" s="49" t="s">
        <v>281</v>
      </c>
      <c r="G16" s="49" t="s">
        <v>282</v>
      </c>
      <c r="H16" s="49" t="s">
        <v>357</v>
      </c>
      <c r="I16" s="49" t="s">
        <v>711</v>
      </c>
      <c r="J16" s="319" t="s">
        <v>732</v>
      </c>
      <c r="K16" s="319" t="s">
        <v>736</v>
      </c>
      <c r="L16" s="127"/>
      <c r="M16" s="127"/>
      <c r="N16" s="127"/>
      <c r="O16" s="127">
        <v>1</v>
      </c>
      <c r="P16" s="127"/>
      <c r="Q16" s="127"/>
      <c r="R16" s="127">
        <v>1</v>
      </c>
      <c r="S16" s="127"/>
      <c r="T16" s="127"/>
      <c r="U16" s="127">
        <v>1</v>
      </c>
      <c r="V16" s="127"/>
      <c r="W16" s="127"/>
      <c r="X16" s="49" t="s">
        <v>714</v>
      </c>
      <c r="Y16" s="158" t="s">
        <v>388</v>
      </c>
      <c r="Z16" s="49" t="s">
        <v>389</v>
      </c>
      <c r="AA16" s="324">
        <v>0.1</v>
      </c>
      <c r="AB16" s="64">
        <f t="shared" si="0"/>
        <v>0</v>
      </c>
      <c r="AC16" s="143">
        <f t="shared" si="15"/>
        <v>0</v>
      </c>
      <c r="AD16" s="64"/>
      <c r="AE16" s="29">
        <f>IFERROR(AD16/#REF!,0)</f>
        <v>0</v>
      </c>
      <c r="AF16" s="64"/>
      <c r="AG16" s="63"/>
      <c r="AH16" s="141">
        <f t="shared" si="1"/>
        <v>0</v>
      </c>
      <c r="AI16" s="142">
        <f t="shared" si="16"/>
        <v>0</v>
      </c>
      <c r="AJ16" s="141"/>
      <c r="AK16" s="143">
        <f t="shared" si="17"/>
        <v>0</v>
      </c>
      <c r="AL16" s="64"/>
      <c r="AM16" s="127"/>
      <c r="AN16" s="64">
        <f t="shared" si="2"/>
        <v>0</v>
      </c>
      <c r="AO16" s="142">
        <f t="shared" si="18"/>
        <v>0</v>
      </c>
      <c r="AP16" s="168"/>
      <c r="AQ16" s="143">
        <f t="shared" si="19"/>
        <v>0</v>
      </c>
      <c r="AR16" s="164"/>
      <c r="AS16" s="63"/>
      <c r="AT16" s="64">
        <f t="shared" si="3"/>
        <v>1</v>
      </c>
      <c r="AU16" s="142">
        <f t="shared" si="20"/>
        <v>33.333333333333329</v>
      </c>
      <c r="AV16" s="141"/>
      <c r="AW16" s="143">
        <f>IFERROR(AV16/SUM($L16:$W16)*100,0)</f>
        <v>0</v>
      </c>
      <c r="AX16" s="64"/>
      <c r="AY16" s="127"/>
      <c r="AZ16" s="62">
        <f t="shared" si="4"/>
        <v>0</v>
      </c>
      <c r="BA16" s="142">
        <f t="shared" si="22"/>
        <v>0</v>
      </c>
      <c r="BB16" s="163">
        <v>1</v>
      </c>
      <c r="BC16" s="143">
        <f t="shared" si="23"/>
        <v>33.333333333333329</v>
      </c>
      <c r="BD16" s="171"/>
      <c r="BE16" s="169"/>
      <c r="BF16" s="62">
        <f t="shared" si="5"/>
        <v>0</v>
      </c>
      <c r="BG16" s="142">
        <f>IFERROR(BF16/SUM($L16:$W16)*100,0)</f>
        <v>0</v>
      </c>
      <c r="BH16" s="163"/>
      <c r="BI16" s="143">
        <f>IFERROR(BH16/SUM($L16:$W16)*100,0)</f>
        <v>0</v>
      </c>
      <c r="BJ16" s="171"/>
      <c r="BK16" s="169"/>
      <c r="BL16" s="62">
        <f t="shared" si="6"/>
        <v>1</v>
      </c>
      <c r="BM16" s="142">
        <f t="shared" si="26"/>
        <v>33.333333333333329</v>
      </c>
      <c r="BN16" s="163"/>
      <c r="BO16" s="143">
        <f t="shared" si="33"/>
        <v>0</v>
      </c>
      <c r="BP16" s="169"/>
      <c r="BQ16" s="169"/>
      <c r="BR16" s="63">
        <f t="shared" si="7"/>
        <v>0</v>
      </c>
      <c r="BS16" s="142">
        <f t="shared" si="27"/>
        <v>0</v>
      </c>
      <c r="BT16" s="163"/>
      <c r="BU16" s="143">
        <f t="shared" si="28"/>
        <v>0</v>
      </c>
      <c r="BV16" s="127"/>
      <c r="BW16" s="127"/>
      <c r="BX16" s="63">
        <f t="shared" si="8"/>
        <v>0</v>
      </c>
      <c r="BY16" s="142">
        <f t="shared" si="29"/>
        <v>0</v>
      </c>
      <c r="BZ16" s="163"/>
      <c r="CA16" s="143">
        <f t="shared" ref="CA16" si="34">IFERROR(BZ16/SUM($L16:$W16)*100,0)</f>
        <v>0</v>
      </c>
      <c r="CB16" s="127"/>
      <c r="CC16" s="127"/>
      <c r="CD16" s="63">
        <f t="shared" si="9"/>
        <v>1</v>
      </c>
      <c r="CE16" s="142">
        <f t="shared" si="30"/>
        <v>33.333333333333329</v>
      </c>
      <c r="CF16" s="163"/>
      <c r="CG16" s="170">
        <f t="shared" si="10"/>
        <v>0</v>
      </c>
      <c r="CH16" s="127"/>
      <c r="CI16" s="127"/>
      <c r="CJ16" s="142">
        <f t="shared" si="11"/>
        <v>0</v>
      </c>
      <c r="CK16" s="142">
        <f t="shared" si="12"/>
        <v>0</v>
      </c>
      <c r="CL16" s="141"/>
      <c r="CM16" s="142">
        <f>IFERROR(CL16/#REF!,0)</f>
        <v>0</v>
      </c>
      <c r="CN16" s="63"/>
      <c r="CO16" s="63"/>
      <c r="CP16" s="63">
        <f t="shared" si="13"/>
        <v>0</v>
      </c>
      <c r="CQ16" s="142">
        <f t="shared" si="31"/>
        <v>0</v>
      </c>
      <c r="CR16" s="141"/>
      <c r="CS16" s="142">
        <f>IFERROR(CR16/#REF!,0)</f>
        <v>0</v>
      </c>
      <c r="CT16" s="63"/>
      <c r="CU16" s="63"/>
      <c r="CV16" s="63">
        <f t="shared" si="14"/>
        <v>1</v>
      </c>
      <c r="CW16" s="122">
        <f t="shared" si="32"/>
        <v>0.33333333333333326</v>
      </c>
      <c r="CX16" s="30"/>
      <c r="CY16" s="155"/>
      <c r="CZ16" s="129"/>
      <c r="DA16" s="129"/>
      <c r="DB16" s="69"/>
      <c r="DC16" s="69"/>
      <c r="DD16" s="69"/>
      <c r="DE16" s="129"/>
      <c r="DF16" s="69"/>
      <c r="DG16" s="69"/>
      <c r="DH16" s="69"/>
      <c r="DI16" s="69"/>
      <c r="DJ16" s="65"/>
      <c r="DK16" s="65"/>
      <c r="DL16" s="177"/>
    </row>
    <row r="17" spans="1:118" s="172" customFormat="1" ht="18" thickBot="1">
      <c r="C17" s="134"/>
      <c r="D17" s="180"/>
      <c r="E17" s="180"/>
      <c r="F17" s="180"/>
      <c r="G17" s="180"/>
      <c r="H17" s="181"/>
      <c r="I17" s="89"/>
      <c r="J17" s="186" t="s">
        <v>300</v>
      </c>
      <c r="K17" s="187"/>
      <c r="L17" s="89">
        <f>SUM(L9:L16)</f>
        <v>1</v>
      </c>
      <c r="M17" s="89">
        <f t="shared" ref="M17:W17" si="35">SUM(M9:M16)</f>
        <v>3</v>
      </c>
      <c r="N17" s="89">
        <f t="shared" si="35"/>
        <v>2</v>
      </c>
      <c r="O17" s="89">
        <f t="shared" si="35"/>
        <v>4</v>
      </c>
      <c r="P17" s="89">
        <f t="shared" si="35"/>
        <v>3</v>
      </c>
      <c r="Q17" s="89">
        <f t="shared" si="35"/>
        <v>3</v>
      </c>
      <c r="R17" s="89">
        <f t="shared" si="35"/>
        <v>3</v>
      </c>
      <c r="S17" s="89">
        <f t="shared" si="35"/>
        <v>4</v>
      </c>
      <c r="T17" s="89">
        <f t="shared" si="35"/>
        <v>2</v>
      </c>
      <c r="U17" s="89">
        <f t="shared" si="35"/>
        <v>3</v>
      </c>
      <c r="V17" s="89">
        <f t="shared" si="35"/>
        <v>2</v>
      </c>
      <c r="W17" s="89">
        <f t="shared" si="35"/>
        <v>2</v>
      </c>
      <c r="X17" s="89"/>
      <c r="Y17" s="89"/>
      <c r="Z17" s="62" t="s">
        <v>240</v>
      </c>
      <c r="AA17" s="128">
        <f>SUM(AA9:AA16)</f>
        <v>1</v>
      </c>
      <c r="AB17" s="62">
        <f>SUM(AB9:AB16)</f>
        <v>1</v>
      </c>
      <c r="AC17" s="159">
        <f>IFERROR(AB17/SUM($N17:$X17),0)</f>
        <v>3.5714285714285712E-2</v>
      </c>
      <c r="AD17" s="62">
        <f>SUM(AD9:AD16)</f>
        <v>0</v>
      </c>
      <c r="AE17" s="139">
        <f>IFERROR(AD17/SUM($N17:$X17),0)</f>
        <v>0</v>
      </c>
      <c r="AF17" s="62"/>
      <c r="AG17" s="62"/>
      <c r="AH17" s="62">
        <f>SUM(AH9:AH16)</f>
        <v>3</v>
      </c>
      <c r="AI17" s="159">
        <f>IFERROR(AH17/SUM($N17:$X17),0)</f>
        <v>0.10714285714285714</v>
      </c>
      <c r="AJ17" s="62">
        <f>SUM(AJ9:AJ16)</f>
        <v>0</v>
      </c>
      <c r="AK17" s="139">
        <f>IFERROR(AJ17/SUM($N17:$X17),0)</f>
        <v>0</v>
      </c>
      <c r="AL17" s="29"/>
      <c r="AM17" s="62"/>
      <c r="AN17" s="62">
        <f>SUM(AN9:AN16)</f>
        <v>2</v>
      </c>
      <c r="AO17" s="159">
        <f>IFERROR(AN17/SUM($N17:$X17),0)</f>
        <v>7.1428571428571425E-2</v>
      </c>
      <c r="AP17" s="62">
        <f>SUM(AP9:AP16)</f>
        <v>0</v>
      </c>
      <c r="AQ17" s="139">
        <f>IFERROR(AP17/SUM($N17:$X17),0)</f>
        <v>0</v>
      </c>
      <c r="AR17" s="62"/>
      <c r="AS17" s="62"/>
      <c r="AT17" s="62">
        <f>SUM(AT9:AT16)</f>
        <v>4</v>
      </c>
      <c r="AU17" s="159">
        <f>IFERROR(AT17/SUM($N17:$X17),0)</f>
        <v>0.14285714285714285</v>
      </c>
      <c r="AV17" s="62">
        <f>SUM(AV9:AV16)</f>
        <v>0</v>
      </c>
      <c r="AW17" s="139">
        <f>IFERROR(AV17/SUM($N17:$X17),0)</f>
        <v>0</v>
      </c>
      <c r="AX17" s="62"/>
      <c r="AY17" s="62"/>
      <c r="AZ17" s="62">
        <f>SUM(AZ9:AZ16)</f>
        <v>3</v>
      </c>
      <c r="BA17" s="159">
        <f>IFERROR(AZ17/SUM($N17:$X17),0)</f>
        <v>0.10714285714285714</v>
      </c>
      <c r="BB17" s="62">
        <f>SUM(BB9:BB16)</f>
        <v>1</v>
      </c>
      <c r="BC17" s="139">
        <f>IFERROR(BB17/SUM($N17:$X17),0)</f>
        <v>3.5714285714285712E-2</v>
      </c>
      <c r="BD17" s="62"/>
      <c r="BE17" s="62"/>
      <c r="BF17" s="62">
        <f>SUM(BF9:BF16)</f>
        <v>3</v>
      </c>
      <c r="BG17" s="159">
        <f>IFERROR(BF17/SUM($N17:$X17),0)</f>
        <v>0.10714285714285714</v>
      </c>
      <c r="BH17" s="62">
        <f>SUM(BH9:BH16)</f>
        <v>0</v>
      </c>
      <c r="BI17" s="139">
        <f>IFERROR(BH17/SUM($N17:$X17),0)</f>
        <v>0</v>
      </c>
      <c r="BJ17" s="62"/>
      <c r="BK17" s="62"/>
      <c r="BL17" s="62">
        <f>SUM(BL9:BL16)</f>
        <v>3</v>
      </c>
      <c r="BM17" s="159">
        <f>IFERROR(BL17/SUM($N17:$X17),0)</f>
        <v>0.10714285714285714</v>
      </c>
      <c r="BN17" s="62">
        <f>SUM(BN9:BN16)</f>
        <v>0</v>
      </c>
      <c r="BO17" s="139">
        <f>IFERROR(BN17/SUM($N17:$X17),0)</f>
        <v>0</v>
      </c>
      <c r="BP17" s="62"/>
      <c r="BQ17" s="62"/>
      <c r="BR17" s="62">
        <f>SUM(BR9:BR16)</f>
        <v>4</v>
      </c>
      <c r="BS17" s="159">
        <f>IFERROR(BR17/SUM($N17:$X17),0)</f>
        <v>0.14285714285714285</v>
      </c>
      <c r="BT17" s="62">
        <f>SUM(BT9:BT16)</f>
        <v>0</v>
      </c>
      <c r="BU17" s="139">
        <f>IFERROR(BT17/SUM($N17:$X17),0)</f>
        <v>0</v>
      </c>
      <c r="BV17" s="62"/>
      <c r="BW17" s="62"/>
      <c r="BX17" s="62">
        <f>SUM(BX9:BX16)</f>
        <v>2</v>
      </c>
      <c r="BY17" s="159">
        <f>IFERROR(BX17/SUM($N17:$X17),0)</f>
        <v>7.1428571428571425E-2</v>
      </c>
      <c r="BZ17" s="62">
        <f>SUM(BZ9:BZ16)</f>
        <v>0</v>
      </c>
      <c r="CA17" s="139">
        <f>IFERROR(BZ17/SUM($N17:$X17),0)</f>
        <v>0</v>
      </c>
      <c r="CB17" s="62"/>
      <c r="CC17" s="62"/>
      <c r="CD17" s="62">
        <f>SUM(CD9:CD16)</f>
        <v>3</v>
      </c>
      <c r="CE17" s="159">
        <f>IFERROR(CD17/SUM($N17:$X17),0)</f>
        <v>0.10714285714285714</v>
      </c>
      <c r="CF17" s="62">
        <f>SUM(CF9:CF16)</f>
        <v>0</v>
      </c>
      <c r="CG17" s="139">
        <f>IFERROR(CF17/SUM($N17:$X17),0)</f>
        <v>0</v>
      </c>
      <c r="CH17" s="62"/>
      <c r="CI17" s="62"/>
      <c r="CJ17" s="62">
        <f>SUM(CJ9:CJ16)</f>
        <v>2</v>
      </c>
      <c r="CK17" s="159">
        <f>IFERROR(CJ17/SUM($N17:$X17),0)</f>
        <v>7.1428571428571425E-2</v>
      </c>
      <c r="CL17" s="62">
        <f>SUM(CL9:CL16)</f>
        <v>0</v>
      </c>
      <c r="CM17" s="139">
        <f>IFERROR(CL17/SUM($N17:$X17),0)</f>
        <v>0</v>
      </c>
      <c r="CN17" s="62"/>
      <c r="CO17" s="62"/>
      <c r="CP17" s="62">
        <f>SUM(CP9:CP16)</f>
        <v>2</v>
      </c>
      <c r="CQ17" s="159">
        <f>IFERROR(CP17/SUM($N17:$X17),0)</f>
        <v>7.1428571428571425E-2</v>
      </c>
      <c r="CR17" s="62">
        <f>SUM(CR9:CR16)</f>
        <v>0</v>
      </c>
      <c r="CS17" s="139">
        <f>IFERROR(CR17/SUM($N17:$X17),0)</f>
        <v>0</v>
      </c>
      <c r="CT17" s="62"/>
      <c r="CU17" s="62"/>
      <c r="CV17" s="62">
        <f t="shared" si="14"/>
        <v>1</v>
      </c>
      <c r="CW17" s="123">
        <f t="shared" si="14"/>
        <v>3.5714285714285712E-2</v>
      </c>
      <c r="CZ17" s="99"/>
      <c r="DA17" s="58"/>
      <c r="DB17" s="58"/>
      <c r="DC17" s="58"/>
      <c r="DD17" s="58"/>
      <c r="DE17" s="58"/>
      <c r="DF17" s="58"/>
      <c r="DG17" s="58"/>
      <c r="DH17" s="58"/>
      <c r="DI17" s="58"/>
      <c r="DJ17" s="58"/>
      <c r="DK17" s="58"/>
      <c r="DL17" s="58"/>
      <c r="DM17" s="58"/>
      <c r="DN17" s="58"/>
    </row>
    <row r="18" spans="1:118">
      <c r="A18" s="61"/>
      <c r="B18" s="130"/>
      <c r="C18" s="130"/>
      <c r="D18" s="130"/>
      <c r="E18" s="130"/>
      <c r="F18" s="130"/>
      <c r="G18" s="130"/>
      <c r="H18" s="130"/>
      <c r="I18" s="130"/>
      <c r="J18" s="130"/>
      <c r="K18" s="130"/>
      <c r="M18" s="55"/>
      <c r="N18" s="55"/>
      <c r="O18" s="55"/>
      <c r="P18" s="55"/>
      <c r="Q18" s="55"/>
      <c r="R18" s="55"/>
      <c r="S18" s="55"/>
      <c r="T18" s="55"/>
      <c r="U18" s="55"/>
      <c r="V18" s="55"/>
      <c r="W18" s="55"/>
      <c r="X18" s="130"/>
      <c r="Y18" s="188"/>
      <c r="Z18" s="130"/>
      <c r="AA18" s="189"/>
      <c r="AB18" s="190"/>
      <c r="AC18" s="191"/>
      <c r="AD18" s="190"/>
      <c r="AE18" s="192"/>
      <c r="AF18" s="190"/>
      <c r="AG18" s="193"/>
      <c r="AH18" s="194"/>
      <c r="AI18" s="195"/>
      <c r="AJ18" s="194"/>
      <c r="AK18" s="191"/>
      <c r="AL18" s="190"/>
      <c r="AM18" s="193"/>
      <c r="AN18" s="190"/>
      <c r="AO18" s="195"/>
      <c r="AP18" s="196"/>
      <c r="AQ18" s="191"/>
      <c r="AR18" s="197"/>
      <c r="AS18" s="193"/>
      <c r="AT18" s="190"/>
      <c r="AU18" s="195"/>
      <c r="AV18" s="194"/>
      <c r="AW18" s="191"/>
      <c r="AX18" s="190"/>
      <c r="AY18" s="55"/>
      <c r="AZ18" s="198"/>
      <c r="BA18" s="195"/>
      <c r="BB18" s="196"/>
      <c r="BC18" s="191"/>
      <c r="BD18" s="199"/>
      <c r="BE18" s="200"/>
      <c r="BF18" s="198"/>
      <c r="BG18" s="195"/>
      <c r="BH18" s="196"/>
      <c r="BI18" s="191"/>
      <c r="BJ18" s="199"/>
      <c r="BK18" s="200"/>
      <c r="BL18" s="198"/>
      <c r="BM18" s="195"/>
      <c r="BN18" s="196"/>
      <c r="BO18" s="191"/>
      <c r="BP18" s="201"/>
      <c r="BQ18" s="200"/>
      <c r="BR18" s="193"/>
      <c r="BS18" s="195"/>
      <c r="BT18" s="196"/>
      <c r="BU18" s="191"/>
      <c r="BV18" s="193"/>
      <c r="BW18" s="193"/>
      <c r="BX18" s="193"/>
      <c r="BY18" s="195"/>
      <c r="BZ18" s="196"/>
      <c r="CA18" s="195"/>
      <c r="CB18" s="200"/>
      <c r="CC18" s="200"/>
      <c r="CD18" s="193"/>
      <c r="CE18" s="195"/>
      <c r="CF18" s="196"/>
      <c r="CG18" s="202"/>
      <c r="CH18" s="201"/>
      <c r="CI18" s="201"/>
      <c r="CJ18" s="195"/>
      <c r="CK18" s="195"/>
      <c r="CL18" s="194"/>
      <c r="CM18" s="195"/>
      <c r="CN18" s="193"/>
      <c r="CO18" s="193"/>
      <c r="CP18" s="193"/>
      <c r="CQ18" s="195"/>
      <c r="CR18" s="194"/>
      <c r="CS18" s="195"/>
      <c r="CT18" s="193"/>
      <c r="CU18" s="193"/>
      <c r="CV18" s="193"/>
      <c r="CW18" s="203"/>
      <c r="CX18" s="203"/>
      <c r="CZ18" s="204"/>
      <c r="DA18" s="204"/>
      <c r="DB18" s="204"/>
      <c r="DC18" s="204"/>
      <c r="DD18" s="204"/>
      <c r="DE18" s="204"/>
      <c r="DF18" s="204"/>
      <c r="DG18" s="204"/>
      <c r="DH18" s="205"/>
      <c r="DI18" s="206"/>
      <c r="DL18" s="206"/>
    </row>
    <row r="19" spans="1:118" s="58" customFormat="1" ht="15" customHeight="1">
      <c r="B19" s="35" t="s">
        <v>302</v>
      </c>
      <c r="C19" s="35" t="s">
        <v>303</v>
      </c>
      <c r="D19" s="35" t="s">
        <v>304</v>
      </c>
      <c r="E19" s="35" t="s">
        <v>305</v>
      </c>
      <c r="F19" s="35" t="s">
        <v>306</v>
      </c>
      <c r="G19" s="35" t="s">
        <v>307</v>
      </c>
    </row>
    <row r="20" spans="1:118" s="58" customFormat="1" ht="120" customHeight="1">
      <c r="B20" s="72" t="s">
        <v>311</v>
      </c>
      <c r="C20" s="75" t="s">
        <v>312</v>
      </c>
      <c r="D20" s="75" t="s">
        <v>313</v>
      </c>
      <c r="E20" s="78" t="s">
        <v>314</v>
      </c>
      <c r="F20" s="79" t="s">
        <v>315</v>
      </c>
      <c r="G20" s="86" t="s">
        <v>316</v>
      </c>
    </row>
    <row r="21" spans="1:118" s="58" customFormat="1" ht="327.75" customHeight="1">
      <c r="B21" s="72" t="s">
        <v>277</v>
      </c>
      <c r="C21" s="76" t="s">
        <v>317</v>
      </c>
      <c r="D21" s="76" t="s">
        <v>318</v>
      </c>
      <c r="E21" s="79" t="s">
        <v>319</v>
      </c>
      <c r="F21" s="82" t="s">
        <v>320</v>
      </c>
      <c r="G21" s="87" t="s">
        <v>321</v>
      </c>
    </row>
    <row r="22" spans="1:118" s="58" customFormat="1" ht="195" customHeight="1">
      <c r="B22" s="73" t="s">
        <v>322</v>
      </c>
      <c r="C22" s="75" t="s">
        <v>278</v>
      </c>
      <c r="D22" s="75" t="s">
        <v>323</v>
      </c>
      <c r="E22" s="80" t="s">
        <v>324</v>
      </c>
      <c r="F22" s="82" t="s">
        <v>325</v>
      </c>
      <c r="G22" s="87" t="s">
        <v>326</v>
      </c>
    </row>
    <row r="23" spans="1:118" s="58" customFormat="1" ht="285" customHeight="1">
      <c r="B23" s="74" t="s">
        <v>327</v>
      </c>
      <c r="C23" s="35"/>
      <c r="D23" s="77" t="s">
        <v>279</v>
      </c>
      <c r="E23" s="81" t="s">
        <v>328</v>
      </c>
      <c r="F23" s="82" t="s">
        <v>329</v>
      </c>
      <c r="G23" s="87" t="s">
        <v>330</v>
      </c>
    </row>
    <row r="24" spans="1:118" s="58" customFormat="1" ht="135" customHeight="1">
      <c r="B24" s="36"/>
      <c r="C24" s="35"/>
      <c r="D24" s="35"/>
      <c r="E24" s="95" t="s">
        <v>331</v>
      </c>
      <c r="F24" s="78" t="s">
        <v>281</v>
      </c>
      <c r="G24" s="87" t="s">
        <v>332</v>
      </c>
    </row>
    <row r="25" spans="1:118" s="58" customFormat="1" ht="120" customHeight="1">
      <c r="B25" s="35"/>
      <c r="C25" s="35"/>
      <c r="D25" s="35"/>
      <c r="E25" s="160" t="s">
        <v>333</v>
      </c>
      <c r="F25" s="78" t="s">
        <v>334</v>
      </c>
      <c r="G25" s="87" t="s">
        <v>335</v>
      </c>
    </row>
    <row r="26" spans="1:118" s="58" customFormat="1" ht="120" customHeight="1">
      <c r="B26" s="35"/>
      <c r="C26" s="35"/>
      <c r="D26" s="35"/>
      <c r="E26" s="85" t="s">
        <v>336</v>
      </c>
      <c r="F26" s="78" t="s">
        <v>337</v>
      </c>
      <c r="G26" s="87" t="s">
        <v>338</v>
      </c>
    </row>
    <row r="27" spans="1:118" s="58" customFormat="1" ht="180" customHeight="1">
      <c r="B27" s="35"/>
      <c r="C27" s="35"/>
      <c r="D27" s="35"/>
      <c r="E27" s="81" t="s">
        <v>339</v>
      </c>
      <c r="F27" s="35"/>
      <c r="G27" s="87" t="s">
        <v>340</v>
      </c>
    </row>
    <row r="28" spans="1:118" s="58" customFormat="1" ht="135" customHeight="1">
      <c r="B28" s="35"/>
      <c r="C28" s="35"/>
      <c r="D28" s="35"/>
      <c r="E28" s="78" t="s">
        <v>341</v>
      </c>
      <c r="F28" s="35"/>
      <c r="G28" s="87" t="s">
        <v>342</v>
      </c>
    </row>
    <row r="29" spans="1:118" s="58" customFormat="1" ht="90" customHeight="1">
      <c r="B29" s="35"/>
      <c r="C29" s="35"/>
      <c r="D29" s="35"/>
      <c r="E29" s="78" t="s">
        <v>343</v>
      </c>
      <c r="F29" s="35"/>
      <c r="G29" s="87" t="s">
        <v>344</v>
      </c>
    </row>
    <row r="30" spans="1:118" s="58" customFormat="1" ht="180" customHeight="1">
      <c r="B30" s="35"/>
      <c r="C30" s="35"/>
      <c r="D30" s="35"/>
      <c r="E30" s="84" t="s">
        <v>280</v>
      </c>
      <c r="F30" s="35"/>
      <c r="G30" s="87" t="s">
        <v>345</v>
      </c>
    </row>
    <row r="31" spans="1:118" s="58" customFormat="1" ht="90" customHeight="1">
      <c r="B31" s="35"/>
      <c r="C31" s="35"/>
      <c r="D31" s="35"/>
      <c r="E31" s="80" t="s">
        <v>346</v>
      </c>
      <c r="F31" s="35"/>
      <c r="G31" s="88" t="s">
        <v>347</v>
      </c>
    </row>
    <row r="32" spans="1:118" s="58" customFormat="1" ht="90" customHeight="1">
      <c r="B32" s="35"/>
      <c r="C32" s="35"/>
      <c r="D32" s="35"/>
      <c r="E32" s="35"/>
      <c r="F32" s="35"/>
      <c r="G32" s="88" t="s">
        <v>282</v>
      </c>
    </row>
    <row r="33" spans="2:101" s="58" customFormat="1" ht="90" customHeight="1">
      <c r="B33" s="35"/>
      <c r="C33" s="35"/>
      <c r="D33" s="35"/>
      <c r="E33" s="35"/>
      <c r="F33" s="35"/>
      <c r="G33" s="88" t="s">
        <v>348</v>
      </c>
    </row>
    <row r="34" spans="2:101" s="58" customFormat="1" ht="105" customHeight="1">
      <c r="B34" s="35"/>
      <c r="C34" s="35"/>
      <c r="D34" s="35"/>
      <c r="E34" s="35"/>
      <c r="F34" s="35"/>
      <c r="G34" s="88" t="s">
        <v>349</v>
      </c>
    </row>
    <row r="35" spans="2:101" s="58" customFormat="1" ht="105" customHeight="1">
      <c r="B35" s="35"/>
      <c r="C35" s="35"/>
      <c r="D35" s="35"/>
      <c r="E35" s="35"/>
      <c r="F35" s="35"/>
      <c r="G35" s="88" t="s">
        <v>350</v>
      </c>
    </row>
    <row r="36" spans="2:101" s="58" customFormat="1" ht="60" customHeight="1">
      <c r="B36" s="35"/>
      <c r="C36" s="35"/>
      <c r="D36" s="35"/>
      <c r="E36" s="35"/>
      <c r="F36" s="35"/>
      <c r="G36" s="88" t="s">
        <v>351</v>
      </c>
    </row>
    <row r="37" spans="2:101" s="58" customFormat="1" ht="90" customHeight="1">
      <c r="B37" s="35"/>
      <c r="C37" s="35"/>
      <c r="D37" s="35"/>
      <c r="E37" s="35"/>
      <c r="F37" s="35"/>
      <c r="G37" s="88" t="s">
        <v>352</v>
      </c>
    </row>
    <row r="38" spans="2:101" s="58" customFormat="1" ht="105" customHeight="1">
      <c r="B38" s="35"/>
      <c r="C38" s="35"/>
      <c r="D38" s="35"/>
      <c r="E38" s="35"/>
      <c r="F38" s="35"/>
      <c r="G38" s="88" t="s">
        <v>353</v>
      </c>
    </row>
    <row r="39" spans="2:101" s="58" customFormat="1" ht="75" customHeight="1">
      <c r="B39" s="35"/>
      <c r="C39" s="35"/>
      <c r="D39" s="35"/>
      <c r="E39" s="35"/>
      <c r="F39" s="35"/>
      <c r="G39" s="88" t="s">
        <v>354</v>
      </c>
    </row>
    <row r="40" spans="2:101" s="58" customFormat="1" ht="45" customHeight="1">
      <c r="B40" s="35"/>
      <c r="C40" s="35"/>
      <c r="D40" s="35"/>
      <c r="E40" s="35"/>
      <c r="F40" s="35"/>
      <c r="G40" s="88" t="s">
        <v>355</v>
      </c>
    </row>
    <row r="41" spans="2:101" s="162" customFormat="1">
      <c r="B41" s="135"/>
      <c r="C41" s="58"/>
      <c r="D41" s="135"/>
      <c r="E41" s="135"/>
      <c r="F41" s="135"/>
      <c r="G41" s="135"/>
      <c r="H41" s="135"/>
      <c r="I41" s="135"/>
      <c r="J41" s="453" t="s">
        <v>300</v>
      </c>
      <c r="K41" s="453"/>
      <c r="L41" s="137">
        <f t="shared" ref="L41:W41" si="36">+SUM(L1:L16)</f>
        <v>1</v>
      </c>
      <c r="M41" s="137">
        <f t="shared" si="36"/>
        <v>3</v>
      </c>
      <c r="N41" s="137">
        <f t="shared" si="36"/>
        <v>2</v>
      </c>
      <c r="O41" s="137">
        <f t="shared" si="36"/>
        <v>4</v>
      </c>
      <c r="P41" s="137">
        <f t="shared" si="36"/>
        <v>3</v>
      </c>
      <c r="Q41" s="137">
        <f t="shared" si="36"/>
        <v>3</v>
      </c>
      <c r="R41" s="137">
        <f t="shared" si="36"/>
        <v>3</v>
      </c>
      <c r="S41" s="137">
        <f t="shared" si="36"/>
        <v>4</v>
      </c>
      <c r="T41" s="137">
        <f t="shared" si="36"/>
        <v>2</v>
      </c>
      <c r="U41" s="137">
        <f t="shared" si="36"/>
        <v>3</v>
      </c>
      <c r="V41" s="137">
        <f t="shared" si="36"/>
        <v>2</v>
      </c>
      <c r="W41" s="137">
        <f t="shared" si="36"/>
        <v>2</v>
      </c>
      <c r="X41" s="135"/>
      <c r="Y41" s="135"/>
      <c r="Z41" s="135"/>
      <c r="AA41" s="137" t="s">
        <v>301</v>
      </c>
      <c r="AB41" s="137">
        <f>SUM(AB9:AB40)</f>
        <v>2</v>
      </c>
      <c r="AC41" s="138">
        <f>IFERROR(AB41/SUM($L41:$W41),0)</f>
        <v>6.25E-2</v>
      </c>
      <c r="AD41" s="137">
        <f>SUM(AD9:AD40)</f>
        <v>0</v>
      </c>
      <c r="AE41" s="139">
        <f>IFERROR(AD41/SUM($L41:$W41),0)</f>
        <v>0</v>
      </c>
      <c r="AF41" s="135"/>
      <c r="AG41" s="135"/>
      <c r="AH41" s="137">
        <f>SUM(AH9:AH40)</f>
        <v>6</v>
      </c>
      <c r="AI41" s="138">
        <f>IFERROR(AH41/SUM($L41:$W41),0)</f>
        <v>0.1875</v>
      </c>
      <c r="AJ41" s="137">
        <f>SUM(AJ9:AJ40)</f>
        <v>0</v>
      </c>
      <c r="AK41" s="139">
        <f>IFERROR(AJ41/SUM($L41:$W41),0)</f>
        <v>0</v>
      </c>
      <c r="AL41" s="135"/>
      <c r="AM41" s="135"/>
      <c r="AN41" s="137">
        <f>SUM(AN9:AN40)</f>
        <v>4</v>
      </c>
      <c r="AO41" s="138">
        <f>IFERROR(AN41/SUM($L41:$W41),0)</f>
        <v>0.125</v>
      </c>
      <c r="AP41" s="137">
        <f>SUM(AP9:AP40)</f>
        <v>0</v>
      </c>
      <c r="AQ41" s="139">
        <f>IFERROR(AP41/SUM($L41:$W41),0)</f>
        <v>0</v>
      </c>
      <c r="AR41" s="135"/>
      <c r="AS41" s="135"/>
      <c r="AT41" s="137">
        <f>SUM(AT9:AT40)</f>
        <v>8</v>
      </c>
      <c r="AU41" s="138">
        <f>IFERROR(AT41/SUM($L41:$W41),0)</f>
        <v>0.25</v>
      </c>
      <c r="AV41" s="137">
        <f>SUM(AV9:AV40)</f>
        <v>0</v>
      </c>
      <c r="AW41" s="139">
        <f>IFERROR(AV41/SUM($L41:$W41),0)</f>
        <v>0</v>
      </c>
      <c r="AX41" s="135"/>
      <c r="AY41" s="135"/>
      <c r="AZ41" s="137">
        <f>SUM(AZ9:AZ40)</f>
        <v>6</v>
      </c>
      <c r="BA41" s="138">
        <f>IFERROR(AZ41/SUM($L41:$W41),0)</f>
        <v>0.1875</v>
      </c>
      <c r="BB41" s="137">
        <f>SUM(BB9:BB40)</f>
        <v>2</v>
      </c>
      <c r="BC41" s="139">
        <f>IFERROR(BB41/SUM($L41:$W41),0)</f>
        <v>6.25E-2</v>
      </c>
      <c r="BD41" s="135"/>
      <c r="BE41" s="135"/>
      <c r="BF41" s="137">
        <f>SUM(BF9:BF40)</f>
        <v>6</v>
      </c>
      <c r="BG41" s="138">
        <f>IFERROR(BF41/SUM($L41:$W41),0)</f>
        <v>0.1875</v>
      </c>
      <c r="BH41" s="137">
        <f>SUM(BH9:BH40)</f>
        <v>0</v>
      </c>
      <c r="BI41" s="139">
        <f>IFERROR(BH41/SUM($L41:$W41),0)</f>
        <v>0</v>
      </c>
      <c r="BJ41" s="135"/>
      <c r="BK41" s="135"/>
      <c r="BL41" s="137">
        <f>SUM(BL9:BL40)</f>
        <v>6</v>
      </c>
      <c r="BM41" s="138">
        <f>IFERROR(BL41/SUM($L41:$W41),0)</f>
        <v>0.1875</v>
      </c>
      <c r="BN41" s="137">
        <v>2</v>
      </c>
      <c r="BO41" s="139">
        <f>IFERROR(BN41/SUM($L41:$W41),0)</f>
        <v>6.25E-2</v>
      </c>
      <c r="BP41" s="135"/>
      <c r="BQ41" s="135"/>
      <c r="BR41" s="137">
        <f>SUM(BR9:BR40)</f>
        <v>8</v>
      </c>
      <c r="BS41" s="138">
        <f>IFERROR(BR41/SUM($L41:$W41),0)</f>
        <v>0.25</v>
      </c>
      <c r="BT41" s="137">
        <f>SUM(BT9:BT40)</f>
        <v>0</v>
      </c>
      <c r="BU41" s="139">
        <f>IFERROR(BT41/SUM($L41:$W41),0)</f>
        <v>0</v>
      </c>
      <c r="BV41" s="135"/>
      <c r="BW41" s="135"/>
      <c r="BX41" s="137">
        <f>SUM(BX9:BX40)</f>
        <v>4</v>
      </c>
      <c r="BY41" s="138">
        <f>IFERROR(BX41/SUM($L41:$W41),0)</f>
        <v>0.125</v>
      </c>
      <c r="BZ41" s="161">
        <f>SUM(BZ9:BZ40)</f>
        <v>0</v>
      </c>
      <c r="CA41" s="139">
        <f>IFERROR(BZ41/SUM($L41:$W41),0)</f>
        <v>0</v>
      </c>
      <c r="CB41" s="135"/>
      <c r="CC41" s="135"/>
      <c r="CD41" s="137">
        <f>SUM(CD9:CD40)</f>
        <v>6</v>
      </c>
      <c r="CE41" s="138">
        <f>IFERROR(CD41/SUM($L41:$W41),0)</f>
        <v>0.1875</v>
      </c>
      <c r="CF41" s="137">
        <f>SUM(CF9:CF40)</f>
        <v>0</v>
      </c>
      <c r="CG41" s="139">
        <f>IFERROR(CF41/SUM($L41:$W41),0)</f>
        <v>0</v>
      </c>
      <c r="CH41" s="135"/>
      <c r="CI41" s="135"/>
      <c r="CJ41" s="137">
        <f>SUM(CJ9:CJ40)</f>
        <v>4</v>
      </c>
      <c r="CK41" s="138">
        <f>IFERROR(CJ41/SUM($L41:$W41),0)</f>
        <v>0.125</v>
      </c>
      <c r="CL41" s="137">
        <f>SUM(CL9:CL40)</f>
        <v>0</v>
      </c>
      <c r="CM41" s="139">
        <f>IFERROR(CL41/SUM($L41:$W41),0)</f>
        <v>0</v>
      </c>
      <c r="CN41" s="135"/>
      <c r="CO41" s="135"/>
      <c r="CP41" s="137">
        <f>SUM(CP9:CP40)</f>
        <v>4</v>
      </c>
      <c r="CQ41" s="138">
        <f>IFERROR(CP41/SUM($L41:$W41),0)</f>
        <v>0.125</v>
      </c>
      <c r="CR41" s="137">
        <f>SUM(CR9:CR40)</f>
        <v>0</v>
      </c>
      <c r="CS41" s="139">
        <f>IFERROR(CR41/SUM($L41:$W41),0)</f>
        <v>0</v>
      </c>
      <c r="CT41" s="135"/>
      <c r="CU41" s="135"/>
      <c r="CV41" s="135"/>
      <c r="CW41" s="140">
        <f>SUM(CS41,CM41,CG41,CA41,BU41,BO41,BI41:BI41,BC41,AW41,AQ41,AK41,AE41)</f>
        <v>0.125</v>
      </c>
    </row>
    <row r="42" spans="2:101" s="58" customFormat="1"/>
    <row r="43" spans="2:101" s="58" customFormat="1"/>
    <row r="44" spans="2:101" s="58" customFormat="1"/>
    <row r="45" spans="2:101" s="58" customFormat="1"/>
    <row r="46" spans="2:101" s="58" customFormat="1"/>
    <row r="47" spans="2:101" s="58" customFormat="1"/>
    <row r="48" spans="2:101"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row r="92" s="58" customFormat="1"/>
    <row r="93" s="58" customFormat="1"/>
    <row r="94" s="58" customFormat="1"/>
  </sheetData>
  <sheetProtection formatCells="0" formatColumns="0" formatRows="0" insertColumns="0" insertRows="0" insertHyperlinks="0" deleteColumns="0" deleteRows="0" sort="0" autoFilter="0"/>
  <mergeCells count="63">
    <mergeCell ref="C3:AE3"/>
    <mergeCell ref="AF3:AL3"/>
    <mergeCell ref="BG3:BZ3"/>
    <mergeCell ref="CA3:CG3"/>
    <mergeCell ref="CJ3:CM3"/>
    <mergeCell ref="B1:AE1"/>
    <mergeCell ref="AH1:AK1"/>
    <mergeCell ref="BF1:BZ1"/>
    <mergeCell ref="CB1:CF1"/>
    <mergeCell ref="CH1:CM1"/>
    <mergeCell ref="B4:AL4"/>
    <mergeCell ref="BF4:CG4"/>
    <mergeCell ref="CH4:CM4"/>
    <mergeCell ref="BF5:BZ5"/>
    <mergeCell ref="CB5:CF5"/>
    <mergeCell ref="CH5:CM5"/>
    <mergeCell ref="BX7:CC7"/>
    <mergeCell ref="CD7:CI7"/>
    <mergeCell ref="CJ7:CO7"/>
    <mergeCell ref="X6:X8"/>
    <mergeCell ref="B6:B8"/>
    <mergeCell ref="C6:C8"/>
    <mergeCell ref="D6:D8"/>
    <mergeCell ref="E6:E8"/>
    <mergeCell ref="F6:F8"/>
    <mergeCell ref="G6:G8"/>
    <mergeCell ref="H6:H8"/>
    <mergeCell ref="I6:I8"/>
    <mergeCell ref="J6:J8"/>
    <mergeCell ref="K6:K8"/>
    <mergeCell ref="L6:W7"/>
    <mergeCell ref="DL6:DL8"/>
    <mergeCell ref="AB7:AG7"/>
    <mergeCell ref="AH7:AM7"/>
    <mergeCell ref="AN7:AS7"/>
    <mergeCell ref="AT7:AY7"/>
    <mergeCell ref="AZ7:BE7"/>
    <mergeCell ref="BF7:BK7"/>
    <mergeCell ref="BL7:BP7"/>
    <mergeCell ref="CX6:CX8"/>
    <mergeCell ref="DI7:DI8"/>
    <mergeCell ref="DJ7:DJ8"/>
    <mergeCell ref="DK7:DK8"/>
    <mergeCell ref="DG7:DG8"/>
    <mergeCell ref="DH7:DH8"/>
    <mergeCell ref="AB6:CW6"/>
    <mergeCell ref="BR7:BW7"/>
    <mergeCell ref="J41:K41"/>
    <mergeCell ref="DC7:DC8"/>
    <mergeCell ref="DD7:DD8"/>
    <mergeCell ref="DE7:DE8"/>
    <mergeCell ref="DF7:DF8"/>
    <mergeCell ref="CP7:CT7"/>
    <mergeCell ref="CV7:CV8"/>
    <mergeCell ref="CW7:CW8"/>
    <mergeCell ref="CZ7:CZ8"/>
    <mergeCell ref="DA7:DA8"/>
    <mergeCell ref="DB7:DB8"/>
    <mergeCell ref="CY6:CY8"/>
    <mergeCell ref="CZ6:DK6"/>
    <mergeCell ref="Y6:Y8"/>
    <mergeCell ref="Z6:Z8"/>
    <mergeCell ref="AA6:AA8"/>
  </mergeCells>
  <conditionalFormatting sqref="CW17">
    <cfRule type="cellIs" dxfId="4" priority="1" operator="equal">
      <formula>1</formula>
    </cfRule>
    <cfRule type="colorScale" priority="2">
      <colorScale>
        <cfvo type="num" val="0"/>
        <cfvo type="num" val="0.6"/>
        <cfvo type="num" val="0.99"/>
        <color rgb="FFC00000"/>
        <color rgb="FFFFEB84"/>
        <color rgb="FF1DA275"/>
      </colorScale>
    </cfRule>
  </conditionalFormatting>
  <conditionalFormatting sqref="CW9:CX11 CX12:CX13 CW12:CW15 CX15 CW16:CX16 CZ17 CW18:CX18">
    <cfRule type="cellIs" dxfId="3" priority="3" operator="equal">
      <formula>1</formula>
    </cfRule>
  </conditionalFormatting>
  <conditionalFormatting sqref="CW18:CX18 CZ17 CW9:CX11 CW16:CX16 CX15 CX12:CX13 CW12:CW15">
    <cfRule type="colorScale" priority="4">
      <colorScale>
        <cfvo type="num" val="0"/>
        <cfvo type="num" val="0.6"/>
        <cfvo type="num" val="0.99"/>
        <color rgb="FFC00000"/>
        <color rgb="FFFFEB84"/>
        <color rgb="FF1DA275"/>
      </colorScale>
    </cfRule>
  </conditionalFormatting>
  <dataValidations count="7">
    <dataValidation type="whole" showInputMessage="1" showErrorMessage="1" error="SUPERA LA META PROGRAMADA" sqref="AD18 AD9:AD15" xr:uid="{2A85CC6B-BD66-44C8-82FF-45304C3FD294}">
      <formula1>0</formula1>
      <formula2>#REF!-AB9</formula2>
    </dataValidation>
    <dataValidation type="list" allowBlank="1" showInputMessage="1" showErrorMessage="1" sqref="B18:G18" xr:uid="{D080C48E-BCEE-479D-9FDD-18DB9E03F8E1}">
      <formula1>#REF!</formula1>
    </dataValidation>
    <dataValidation type="list" allowBlank="1" showInputMessage="1" showErrorMessage="1" sqref="G17" xr:uid="{E4AC9FBF-FD15-4B8C-9BD1-CF7D12C92BDB}">
      <formula1>$G$17:$G$23</formula1>
    </dataValidation>
    <dataValidation type="list" allowBlank="1" showInputMessage="1" showErrorMessage="1" sqref="F17" xr:uid="{4CF4A26B-C71D-48BE-9B10-233AFC5B4BF9}">
      <formula1>$F$17:$F$28</formula1>
    </dataValidation>
    <dataValidation type="list" allowBlank="1" showInputMessage="1" showErrorMessage="1" sqref="E17" xr:uid="{3C5C0097-D2BB-4B86-B775-4C1E36CA48E6}">
      <formula1>$E$17:$E$20</formula1>
    </dataValidation>
    <dataValidation type="list" allowBlank="1" showInputMessage="1" showErrorMessage="1" sqref="H17 D17" xr:uid="{2AE67B45-E8EF-4E2E-ABB8-DF1A63C35D7E}">
      <formula1>$D$17:$D$19</formula1>
    </dataValidation>
    <dataValidation type="list" allowBlank="1" showInputMessage="1" showErrorMessage="1" sqref="C17" xr:uid="{8EF669E9-D430-4BC9-993C-BA9D39047DF3}">
      <formula1>$C$17:$C$20</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1F242-18F8-42E4-A811-F15F3133874B}">
  <sheetPr>
    <tabColor rgb="FF92D050"/>
  </sheetPr>
  <dimension ref="A1:DL92"/>
  <sheetViews>
    <sheetView topLeftCell="A5" zoomScale="70" zoomScaleNormal="70" zoomScaleSheetLayoutView="55" zoomScalePageLayoutView="60" workbookViewId="0">
      <pane ySplit="7" topLeftCell="A12" activePane="bottomLeft" state="frozen"/>
      <selection pane="bottomLeft" activeCell="A12" sqref="A12"/>
      <selection activeCell="BW13" sqref="BW13"/>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25.4257812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737</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54"/>
      <c r="AA11" s="454"/>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409.6">
      <c r="A12" s="61"/>
      <c r="B12" s="49" t="s">
        <v>322</v>
      </c>
      <c r="C12" s="49" t="s">
        <v>278</v>
      </c>
      <c r="D12" s="49" t="s">
        <v>279</v>
      </c>
      <c r="E12" s="49" t="s">
        <v>280</v>
      </c>
      <c r="F12" s="49" t="s">
        <v>281</v>
      </c>
      <c r="G12" s="49" t="s">
        <v>347</v>
      </c>
      <c r="H12" s="49" t="s">
        <v>579</v>
      </c>
      <c r="I12" s="49" t="s">
        <v>347</v>
      </c>
      <c r="J12" s="476" t="s">
        <v>738</v>
      </c>
      <c r="K12" s="477"/>
      <c r="L12" s="127">
        <v>6</v>
      </c>
      <c r="M12" s="127">
        <v>6</v>
      </c>
      <c r="N12" s="127">
        <v>6</v>
      </c>
      <c r="O12" s="127">
        <v>6</v>
      </c>
      <c r="P12" s="127">
        <v>6</v>
      </c>
      <c r="Q12" s="127">
        <v>6</v>
      </c>
      <c r="R12" s="127">
        <v>6</v>
      </c>
      <c r="S12" s="127">
        <v>6</v>
      </c>
      <c r="T12" s="127">
        <v>6</v>
      </c>
      <c r="U12" s="127">
        <v>6</v>
      </c>
      <c r="V12" s="127">
        <v>6</v>
      </c>
      <c r="W12" s="127">
        <v>6</v>
      </c>
      <c r="X12" s="127" t="s">
        <v>739</v>
      </c>
      <c r="Y12" s="361" t="s">
        <v>740</v>
      </c>
      <c r="Z12" s="49" t="s">
        <v>741</v>
      </c>
      <c r="AA12" s="63">
        <v>50</v>
      </c>
      <c r="AB12" s="363">
        <f>+L12</f>
        <v>6</v>
      </c>
      <c r="AC12" s="136">
        <f>IFERROR(AB12/SUM($L12:$W12)*100,0)</f>
        <v>8.3333333333333321</v>
      </c>
      <c r="AD12" s="136"/>
      <c r="AE12" s="136">
        <f>IFERROR(AD12/SUM($L12:$W12)*100,0)</f>
        <v>0</v>
      </c>
      <c r="AF12" s="64"/>
      <c r="AG12" s="63"/>
      <c r="AH12" s="132">
        <f t="shared" ref="AH12:AH13" si="0">+M12</f>
        <v>6</v>
      </c>
      <c r="AI12" s="136">
        <f>IFERROR(AH12/SUM($L12:$W12)*100,0)</f>
        <v>8.3333333333333321</v>
      </c>
      <c r="AJ12" s="136"/>
      <c r="AK12" s="136">
        <f>IFERROR(AJ12/SUM($L12:$W12)*100,0)</f>
        <v>0</v>
      </c>
      <c r="AL12" s="64"/>
      <c r="AM12" s="63"/>
      <c r="AN12" s="132">
        <f t="shared" ref="AN12:AN13" si="1">+N12</f>
        <v>6</v>
      </c>
      <c r="AO12" s="136">
        <f>IFERROR(AN12/SUM($L12:$W12)*100,0)</f>
        <v>8.3333333333333321</v>
      </c>
      <c r="AP12" s="136"/>
      <c r="AQ12" s="136">
        <f>IFERROR(AP12/SUM($L12:$W12)*100,0)</f>
        <v>0</v>
      </c>
      <c r="AR12" s="64"/>
      <c r="AS12" s="63"/>
      <c r="AT12" s="64">
        <f>+O12</f>
        <v>6</v>
      </c>
      <c r="AU12" s="136">
        <f>IFERROR(AT12/SUM($L12:$W12)*100,0)</f>
        <v>8.3333333333333321</v>
      </c>
      <c r="AV12" s="136"/>
      <c r="AW12" s="136">
        <f>IFERROR(AV12/SUM($L12:$W12)*100,0)</f>
        <v>0</v>
      </c>
      <c r="AX12" s="64"/>
      <c r="AY12" s="63"/>
      <c r="AZ12" s="62">
        <f t="shared" ref="AZ12:AZ13" si="2">+P12</f>
        <v>6</v>
      </c>
      <c r="BA12" s="136">
        <f>IFERROR(AZ12/SUM($L12:$W12)*100,0)</f>
        <v>8.3333333333333321</v>
      </c>
      <c r="BB12" s="167"/>
      <c r="BC12" s="136">
        <f>IFERROR(BB12/SUM($L12:$W12)*100,0)</f>
        <v>0</v>
      </c>
      <c r="BD12" s="71"/>
      <c r="BE12" s="165"/>
      <c r="BF12" s="62">
        <f t="shared" ref="BF12:BF13" si="3">+Q12</f>
        <v>6</v>
      </c>
      <c r="BG12" s="136">
        <f>IFERROR(BF12/SUM($L12:$W12)*100,0)</f>
        <v>8.3333333333333321</v>
      </c>
      <c r="BH12" s="136"/>
      <c r="BI12" s="136">
        <f>IFERROR(BH12/SUM($L12:$W12)*100,0)</f>
        <v>0</v>
      </c>
      <c r="BJ12" s="71"/>
      <c r="BK12" s="63"/>
      <c r="BL12" s="62">
        <f t="shared" ref="BL12:BL13" si="4">+R12</f>
        <v>6</v>
      </c>
      <c r="BM12" s="136">
        <f>IFERROR(BL12/SUM($L12:$W12)*100,0)</f>
        <v>8.3333333333333321</v>
      </c>
      <c r="BN12" s="136"/>
      <c r="BO12" s="136">
        <f>IFERROR(BN12/SUM($L12:$W12)*100,0)</f>
        <v>0</v>
      </c>
      <c r="BP12" s="63"/>
      <c r="BQ12" s="63"/>
      <c r="BR12" s="63">
        <f t="shared" ref="BR12:BR13" si="5">+S12</f>
        <v>6</v>
      </c>
      <c r="BS12" s="136">
        <f>IFERROR(BR12/SUM($L12:$W12)*100,0)</f>
        <v>8.3333333333333321</v>
      </c>
      <c r="BT12" s="136"/>
      <c r="BU12" s="136">
        <f>IFERROR(BT12/SUM($L12:$W12)*100,0)</f>
        <v>0</v>
      </c>
      <c r="BV12" s="165"/>
      <c r="BW12" s="165"/>
      <c r="BX12" s="63">
        <f t="shared" ref="BX12:BX13" si="6">+T12</f>
        <v>6</v>
      </c>
      <c r="BY12" s="136">
        <f>IFERROR(BX12/SUM($L12:$W12)*100,0)</f>
        <v>8.3333333333333321</v>
      </c>
      <c r="BZ12" s="136"/>
      <c r="CA12" s="136">
        <f>IFERROR(BZ12/SUM($L12:$W12)*100,0)</f>
        <v>0</v>
      </c>
      <c r="CB12" s="63"/>
      <c r="CC12" s="63"/>
      <c r="CD12" s="63">
        <f t="shared" ref="CD12:CD13" si="7">+U12</f>
        <v>6</v>
      </c>
      <c r="CE12" s="136">
        <f>IFERROR(CD12/SUM($L12:$W12)*100,0)</f>
        <v>8.3333333333333321</v>
      </c>
      <c r="CF12" s="136"/>
      <c r="CG12" s="136">
        <f>IFERROR(CF12/SUM($L12:$W12)*100,0)</f>
        <v>0</v>
      </c>
      <c r="CH12" s="63"/>
      <c r="CI12" s="63"/>
      <c r="CJ12" s="63">
        <f t="shared" ref="CJ12:CJ13" si="8">+V12</f>
        <v>6</v>
      </c>
      <c r="CK12" s="136">
        <f>IFERROR(CJ12/SUM($L12:$W12)*100,0)</f>
        <v>8.3333333333333321</v>
      </c>
      <c r="CL12" s="136"/>
      <c r="CM12" s="136">
        <f>IFERROR(CL12/SUM($L12:$W12)*100,0)</f>
        <v>0</v>
      </c>
      <c r="CN12" s="63"/>
      <c r="CO12" s="63"/>
      <c r="CP12" s="63">
        <f t="shared" ref="CP12:CP13" si="9">+W12</f>
        <v>6</v>
      </c>
      <c r="CQ12" s="136">
        <f>IFERROR(CP12/SUM($L12:$W12)*100,0)</f>
        <v>8.3333333333333321</v>
      </c>
      <c r="CR12" s="136"/>
      <c r="CS12" s="136">
        <f>IFERROR(CR12/SUM($L12:$W12)*100,0)</f>
        <v>0</v>
      </c>
      <c r="CT12" s="63"/>
      <c r="CU12" s="63"/>
      <c r="CV12" s="63">
        <f t="shared" ref="CV12"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ht="185.25" customHeight="1">
      <c r="A13" s="61"/>
      <c r="B13" s="49" t="s">
        <v>322</v>
      </c>
      <c r="C13" s="49" t="s">
        <v>278</v>
      </c>
      <c r="D13" s="49" t="s">
        <v>279</v>
      </c>
      <c r="E13" s="49" t="s">
        <v>280</v>
      </c>
      <c r="F13" s="49" t="s">
        <v>281</v>
      </c>
      <c r="G13" s="49" t="s">
        <v>347</v>
      </c>
      <c r="H13" s="49" t="s">
        <v>347</v>
      </c>
      <c r="I13" s="49" t="s">
        <v>347</v>
      </c>
      <c r="J13" s="451" t="s">
        <v>742</v>
      </c>
      <c r="K13" s="452"/>
      <c r="L13" s="127"/>
      <c r="M13" s="127"/>
      <c r="N13" s="127">
        <v>1</v>
      </c>
      <c r="O13" s="127"/>
      <c r="P13" s="127"/>
      <c r="Q13" s="127">
        <v>1</v>
      </c>
      <c r="R13" s="127"/>
      <c r="S13" s="127"/>
      <c r="T13" s="127">
        <v>1</v>
      </c>
      <c r="U13" s="127"/>
      <c r="V13" s="127"/>
      <c r="W13" s="127">
        <v>1</v>
      </c>
      <c r="X13" s="127" t="s">
        <v>739</v>
      </c>
      <c r="Y13" s="361" t="s">
        <v>743</v>
      </c>
      <c r="Z13" s="64" t="s">
        <v>744</v>
      </c>
      <c r="AA13" s="63">
        <v>50</v>
      </c>
      <c r="AB13" s="362">
        <f>+L13</f>
        <v>0</v>
      </c>
      <c r="AC13" s="136">
        <f t="shared" ref="AC13" si="11">IFERROR(AB13/SUM($L13:$W13)*100,0)</f>
        <v>0</v>
      </c>
      <c r="AD13" s="64"/>
      <c r="AE13" s="136">
        <f t="shared" ref="AE13" si="12">IFERROR(AD13/SUM($L13:$W13)*100,0)</f>
        <v>0</v>
      </c>
      <c r="AF13" s="64"/>
      <c r="AG13" s="63"/>
      <c r="AH13" s="132">
        <f t="shared" si="0"/>
        <v>0</v>
      </c>
      <c r="AI13" s="136">
        <f t="shared" ref="AI13" si="13">IFERROR(AH13/SUM($L13:$W13)*100,0)</f>
        <v>0</v>
      </c>
      <c r="AJ13" s="64"/>
      <c r="AK13" s="136">
        <f t="shared" ref="AK13" si="14">IFERROR(AJ13/SUM($L13:$W13)*100,0)</f>
        <v>0</v>
      </c>
      <c r="AL13" s="64"/>
      <c r="AM13" s="63"/>
      <c r="AN13" s="132">
        <f t="shared" si="1"/>
        <v>1</v>
      </c>
      <c r="AO13" s="136">
        <f t="shared" ref="AO13" si="15">IFERROR(AN13/SUM($L13:$W13)*100,0)</f>
        <v>25</v>
      </c>
      <c r="AP13" s="64"/>
      <c r="AQ13" s="136">
        <f t="shared" ref="AQ13" si="16">IFERROR(AP13/SUM($L13:$W13)*100,0)</f>
        <v>0</v>
      </c>
      <c r="AR13" s="64"/>
      <c r="AS13" s="63"/>
      <c r="AT13" s="64">
        <f>+O13</f>
        <v>0</v>
      </c>
      <c r="AU13" s="136">
        <f t="shared" ref="AU13" si="17">IFERROR(AT13/SUM($L13:$W13)*100,0)</f>
        <v>0</v>
      </c>
      <c r="AV13" s="64"/>
      <c r="AW13" s="136">
        <f t="shared" ref="AW13" si="18">IFERROR(AV13/SUM($L13:$W13)*100,0)</f>
        <v>0</v>
      </c>
      <c r="AX13" s="64"/>
      <c r="AY13" s="63"/>
      <c r="AZ13" s="62">
        <f t="shared" si="2"/>
        <v>0</v>
      </c>
      <c r="BA13" s="136">
        <f t="shared" ref="BA13" si="19">IFERROR(AZ13/SUM($L13:$W13)*100,0)</f>
        <v>0</v>
      </c>
      <c r="BB13" s="164"/>
      <c r="BC13" s="136">
        <f t="shared" ref="BC13" si="20">IFERROR(BB13/SUM($L13:$W13)*100,0)</f>
        <v>0</v>
      </c>
      <c r="BD13" s="71"/>
      <c r="BE13" s="165"/>
      <c r="BF13" s="62">
        <f t="shared" si="3"/>
        <v>1</v>
      </c>
      <c r="BG13" s="136">
        <f>IFERROR(BF13/SUM($L13:$W13)*100,0)</f>
        <v>25</v>
      </c>
      <c r="BH13" s="62"/>
      <c r="BI13" s="136">
        <f>IFERROR(BH13/SUM($L13:$W13)*100,0)</f>
        <v>0</v>
      </c>
      <c r="BJ13" s="176"/>
      <c r="BK13" s="63"/>
      <c r="BL13" s="62">
        <f t="shared" si="4"/>
        <v>0</v>
      </c>
      <c r="BM13" s="136">
        <f t="shared" ref="BM13" si="21">IFERROR(BL13/SUM($L13:$W13)*100,0)</f>
        <v>0</v>
      </c>
      <c r="BN13" s="64"/>
      <c r="BO13" s="136">
        <f t="shared" ref="BO13" si="22">IFERROR(BN13/SUM($L13:$W13)*100,0)</f>
        <v>0</v>
      </c>
      <c r="BP13" s="63"/>
      <c r="BQ13" s="63"/>
      <c r="BR13" s="63">
        <f t="shared" si="5"/>
        <v>0</v>
      </c>
      <c r="BS13" s="136">
        <f t="shared" ref="BS13" si="23">IFERROR(BR13/SUM($L13:$W13)*100,0)</f>
        <v>0</v>
      </c>
      <c r="BT13" s="64"/>
      <c r="BU13" s="136">
        <f t="shared" ref="BU13" si="24">IFERROR(BT13/SUM($L13:$W13)*100,0)</f>
        <v>0</v>
      </c>
      <c r="BV13" s="165"/>
      <c r="BW13" s="165"/>
      <c r="BX13" s="63">
        <f t="shared" si="6"/>
        <v>1</v>
      </c>
      <c r="BY13" s="136">
        <f t="shared" ref="BY13" si="25">IFERROR(BX13/SUM($L13:$W13)*100,0)</f>
        <v>25</v>
      </c>
      <c r="BZ13" s="64"/>
      <c r="CA13" s="136">
        <f t="shared" ref="CA13" si="26">IFERROR(BZ13/SUM($L13:$W13)*100,0)</f>
        <v>0</v>
      </c>
      <c r="CB13" s="63"/>
      <c r="CC13" s="63"/>
      <c r="CD13" s="63">
        <f t="shared" si="7"/>
        <v>0</v>
      </c>
      <c r="CE13" s="136">
        <f t="shared" ref="CE13" si="27">IFERROR(CD13/SUM($L13:$W13)*100,0)</f>
        <v>0</v>
      </c>
      <c r="CF13" s="64"/>
      <c r="CG13" s="136">
        <f t="shared" ref="CG13" si="28">IFERROR(CF13/SUM($L13:$W13)*100,0)</f>
        <v>0</v>
      </c>
      <c r="CH13" s="63"/>
      <c r="CI13" s="63"/>
      <c r="CJ13" s="63">
        <f t="shared" si="8"/>
        <v>0</v>
      </c>
      <c r="CK13" s="136">
        <f t="shared" ref="CK13" si="29">IFERROR(CJ13/SUM($L13:$W13)*100,0)</f>
        <v>0</v>
      </c>
      <c r="CL13" s="64"/>
      <c r="CM13" s="136">
        <f t="shared" ref="CM13" si="30">IFERROR(CL13/SUM($L13:$W13)*100,0)</f>
        <v>0</v>
      </c>
      <c r="CN13" s="63"/>
      <c r="CO13" s="63"/>
      <c r="CP13" s="63">
        <f t="shared" si="9"/>
        <v>1</v>
      </c>
      <c r="CQ13" s="136">
        <f t="shared" ref="CQ13" si="31">IFERROR(CP13/SUM($L13:$W13)*100,0)</f>
        <v>25</v>
      </c>
      <c r="CR13" s="64"/>
      <c r="CS13" s="136">
        <f t="shared" ref="CS13" si="32">IFERROR(CR13/SUM($L13:$W13)*100,0)</f>
        <v>0</v>
      </c>
      <c r="CT13" s="63"/>
      <c r="CU13" s="63"/>
      <c r="CV13" s="63">
        <f>SUM(CR13,CL13,CF13,BZ13,BT13,BN13,BH13,BB13,AV13,AP13,AJ13,AD13)</f>
        <v>0</v>
      </c>
      <c r="CW13" s="30">
        <f>SUM(CS13,CM13,CG13,CA13,BU13,BO13,BI13,BC13,AW13,AQ13,AK13,AE13)/100</f>
        <v>0</v>
      </c>
      <c r="CX13" s="121"/>
      <c r="CY13" s="155"/>
      <c r="CZ13" s="129"/>
      <c r="DA13" s="129"/>
      <c r="DB13" s="129"/>
      <c r="DC13" s="129"/>
      <c r="DD13" s="129"/>
      <c r="DE13" s="129"/>
      <c r="DF13" s="129"/>
      <c r="DG13" s="129"/>
      <c r="DH13" s="69"/>
      <c r="DI13" s="69"/>
      <c r="DJ13" s="65"/>
      <c r="DK13" s="65"/>
      <c r="DL13" s="179"/>
    </row>
    <row r="14" spans="1:116" s="58" customFormat="1" ht="15.6">
      <c r="B14" s="130"/>
      <c r="C14" s="131"/>
      <c r="D14" s="131"/>
      <c r="E14" s="131"/>
      <c r="F14" s="131"/>
      <c r="G14" s="131"/>
      <c r="J14" s="443" t="s">
        <v>300</v>
      </c>
      <c r="K14" s="444"/>
      <c r="L14" s="153">
        <f>SUM(L12:L13)</f>
        <v>6</v>
      </c>
      <c r="M14" s="153">
        <f>SUM(M12:M13)</f>
        <v>6</v>
      </c>
      <c r="N14" s="153">
        <f>SUM(N12:N13)</f>
        <v>7</v>
      </c>
      <c r="O14" s="153">
        <f>SUM(O12:O13)</f>
        <v>6</v>
      </c>
      <c r="P14" s="153">
        <f>SUM(P12:P13)</f>
        <v>6</v>
      </c>
      <c r="Q14" s="153">
        <f>SUM(Q12:Q13)</f>
        <v>7</v>
      </c>
      <c r="R14" s="153">
        <f>SUM(R12:R13)</f>
        <v>6</v>
      </c>
      <c r="S14" s="153">
        <f>SUM(S12:S13)</f>
        <v>6</v>
      </c>
      <c r="T14" s="153">
        <f>SUM(T12:T13)</f>
        <v>7</v>
      </c>
      <c r="U14" s="153">
        <f>SUM(U12:U13)</f>
        <v>6</v>
      </c>
      <c r="V14" s="153">
        <f>SUM(V12:V13)</f>
        <v>6</v>
      </c>
      <c r="W14" s="153">
        <f>SUM(W12:W13)</f>
        <v>7</v>
      </c>
      <c r="AA14" s="364" t="s">
        <v>301</v>
      </c>
      <c r="AB14" s="137">
        <f>SUM(AB12:AB13)</f>
        <v>6</v>
      </c>
      <c r="AC14" s="138">
        <f>IFERROR(AB14/SUM($L14:$W14),0)</f>
        <v>7.8947368421052627E-2</v>
      </c>
      <c r="AD14" s="137">
        <f>SUM(AD12:AD13)</f>
        <v>0</v>
      </c>
      <c r="AE14" s="139">
        <f>IFERROR(AD14/SUM($L14:$W14),0)</f>
        <v>0</v>
      </c>
      <c r="AF14" s="135"/>
      <c r="AG14" s="135"/>
      <c r="AH14" s="137">
        <f>SUM(AH12:AH13)</f>
        <v>6</v>
      </c>
      <c r="AI14" s="138">
        <f>IFERROR(AH14/SUM($L14:$W14),0)</f>
        <v>7.8947368421052627E-2</v>
      </c>
      <c r="AJ14" s="137">
        <f>SUM(AJ12:AJ13)</f>
        <v>0</v>
      </c>
      <c r="AK14" s="139">
        <f>IFERROR(AJ14/SUM($L14:$W14),0)</f>
        <v>0</v>
      </c>
      <c r="AL14" s="135"/>
      <c r="AM14" s="135"/>
      <c r="AN14" s="137">
        <f>SUM(AN12:AN13)</f>
        <v>7</v>
      </c>
      <c r="AO14" s="138">
        <f>IFERROR(AN14/SUM($L14:$W14),0)</f>
        <v>9.2105263157894732E-2</v>
      </c>
      <c r="AP14" s="137">
        <f>SUM(AP12:AP13)</f>
        <v>0</v>
      </c>
      <c r="AQ14" s="139">
        <f>IFERROR(AP14/SUM($L14:$W14),0)</f>
        <v>0</v>
      </c>
      <c r="AR14" s="135"/>
      <c r="AS14" s="135"/>
      <c r="AT14" s="137">
        <f>SUM(AT12:AT13)</f>
        <v>6</v>
      </c>
      <c r="AU14" s="138">
        <f>IFERROR(AT14/SUM($L14:$W14),0)</f>
        <v>7.8947368421052627E-2</v>
      </c>
      <c r="AV14" s="137">
        <f>SUM(AV12:AV13)</f>
        <v>0</v>
      </c>
      <c r="AW14" s="139">
        <f>IFERROR(AV14/SUM($L14:$W14),0)</f>
        <v>0</v>
      </c>
      <c r="AX14" s="135"/>
      <c r="AY14" s="135"/>
      <c r="AZ14" s="137">
        <f>SUM(AZ12:AZ13)</f>
        <v>6</v>
      </c>
      <c r="BA14" s="138">
        <f>IFERROR(AZ14/SUM($L14:$W14),0)</f>
        <v>7.8947368421052627E-2</v>
      </c>
      <c r="BB14" s="137">
        <f>SUM(BB12:BB13)</f>
        <v>0</v>
      </c>
      <c r="BC14" s="139">
        <f>IFERROR(BB14/SUM($L14:$W14),0)</f>
        <v>0</v>
      </c>
      <c r="BD14" s="135"/>
      <c r="BE14" s="135"/>
      <c r="BF14" s="137">
        <f>SUM(BF12:BF13)</f>
        <v>7</v>
      </c>
      <c r="BG14" s="138">
        <f>IFERROR(BF14/SUM($L14:$W14),0)</f>
        <v>9.2105263157894732E-2</v>
      </c>
      <c r="BH14" s="137">
        <f>SUM(BH12:BH13)</f>
        <v>0</v>
      </c>
      <c r="BI14" s="139">
        <f>IFERROR(BH14/SUM($L14:$W14),0)</f>
        <v>0</v>
      </c>
      <c r="BJ14" s="135"/>
      <c r="BK14" s="135"/>
      <c r="BL14" s="137">
        <f>SUM(BL12:BL13)</f>
        <v>6</v>
      </c>
      <c r="BM14" s="138">
        <f>IFERROR(BL14/SUM($L14:$W14),0)</f>
        <v>7.8947368421052627E-2</v>
      </c>
      <c r="BN14" s="137">
        <f>SUM(BN12:BN13)</f>
        <v>0</v>
      </c>
      <c r="BO14" s="139">
        <f>IFERROR(BN14/SUM($L14:$W14),0)</f>
        <v>0</v>
      </c>
      <c r="BP14" s="135"/>
      <c r="BQ14" s="135"/>
      <c r="BR14" s="137">
        <f>SUM(BR12:BR13)</f>
        <v>6</v>
      </c>
      <c r="BS14" s="138">
        <f>IFERROR(BR14/SUM($L14:$W14),0)</f>
        <v>7.8947368421052627E-2</v>
      </c>
      <c r="BT14" s="137">
        <f>SUM(BT12:BT13)</f>
        <v>0</v>
      </c>
      <c r="BU14" s="139">
        <f>IFERROR(BT14/SUM($L14:$W14),0)</f>
        <v>0</v>
      </c>
      <c r="BV14" s="135"/>
      <c r="BW14" s="135"/>
      <c r="BX14" s="137">
        <f>SUM(BX12:BX13)</f>
        <v>7</v>
      </c>
      <c r="BY14" s="138">
        <f>IFERROR(BX14/SUM($L14:$W14),0)</f>
        <v>9.2105263157894732E-2</v>
      </c>
      <c r="BZ14" s="137">
        <f>SUM(BZ12:BZ13)</f>
        <v>0</v>
      </c>
      <c r="CA14" s="139">
        <f>IFERROR(BZ14/SUM($L14:$W14),0)</f>
        <v>0</v>
      </c>
      <c r="CB14" s="135"/>
      <c r="CC14" s="135"/>
      <c r="CD14" s="137">
        <f>SUM(CD12:CD13)</f>
        <v>6</v>
      </c>
      <c r="CE14" s="138">
        <f>IFERROR(CD14/SUM($L14:$W14),0)</f>
        <v>7.8947368421052627E-2</v>
      </c>
      <c r="CF14" s="137">
        <f>SUM(CF12:CF13)</f>
        <v>0</v>
      </c>
      <c r="CG14" s="139">
        <f>IFERROR(CF14/SUM($L14:$W14),0)</f>
        <v>0</v>
      </c>
      <c r="CH14" s="135"/>
      <c r="CI14" s="135"/>
      <c r="CJ14" s="137">
        <f>SUM(CJ12:CJ13)</f>
        <v>6</v>
      </c>
      <c r="CK14" s="138">
        <f>IFERROR(CJ14/SUM($L14:$W14),0)</f>
        <v>7.8947368421052627E-2</v>
      </c>
      <c r="CL14" s="137">
        <f>SUM(CL12:CL13)</f>
        <v>0</v>
      </c>
      <c r="CM14" s="139">
        <f>IFERROR(CL14/SUM($L14:$W14),0)</f>
        <v>0</v>
      </c>
      <c r="CN14" s="135"/>
      <c r="CO14" s="135"/>
      <c r="CP14" s="137">
        <f>SUM(CP12:CP13)</f>
        <v>7</v>
      </c>
      <c r="CQ14" s="138">
        <f>IFERROR(CP14/SUM($L14:$W14),0)</f>
        <v>9.2105263157894732E-2</v>
      </c>
      <c r="CR14" s="137">
        <f>SUM(CR12:CR13)</f>
        <v>0</v>
      </c>
      <c r="CS14" s="139">
        <f>IFERROR(CR14/SUM($L14:$W14),0)</f>
        <v>0</v>
      </c>
      <c r="CT14" s="135"/>
      <c r="CU14" s="135"/>
      <c r="CV14" s="135"/>
      <c r="CW14" s="140">
        <f>SUM(CS14,CM14,CG14,CA14,BU14,BO14,BI14:BI14,BC14,AW14,AQ14,AK14,AE14)</f>
        <v>0</v>
      </c>
      <c r="CZ14" s="166"/>
      <c r="DE14" s="129"/>
      <c r="DH14" s="69"/>
      <c r="DI14" s="69"/>
    </row>
    <row r="15" spans="1:116" s="58" customFormat="1" ht="75" hidden="1">
      <c r="B15" s="35" t="s">
        <v>302</v>
      </c>
      <c r="C15" s="65" t="s">
        <v>303</v>
      </c>
      <c r="D15" s="35" t="s">
        <v>304</v>
      </c>
      <c r="E15" s="35" t="s">
        <v>305</v>
      </c>
      <c r="F15" s="35" t="s">
        <v>306</v>
      </c>
      <c r="G15" s="35" t="s">
        <v>307</v>
      </c>
      <c r="CZ15" s="66" t="s">
        <v>308</v>
      </c>
      <c r="DH15" s="69" t="s">
        <v>309</v>
      </c>
      <c r="DI15" s="69" t="s">
        <v>310</v>
      </c>
    </row>
    <row r="16" spans="1:116" s="58" customFormat="1" ht="129.6" hidden="1">
      <c r="B16" s="146" t="s">
        <v>311</v>
      </c>
      <c r="C16" s="150" t="s">
        <v>312</v>
      </c>
      <c r="D16" s="148" t="s">
        <v>313</v>
      </c>
      <c r="E16" s="78" t="s">
        <v>314</v>
      </c>
      <c r="F16" s="79" t="s">
        <v>315</v>
      </c>
      <c r="G16" s="86" t="s">
        <v>316</v>
      </c>
      <c r="CZ16" s="66" t="s">
        <v>308</v>
      </c>
      <c r="DH16" s="69" t="s">
        <v>309</v>
      </c>
      <c r="DI16" s="69" t="s">
        <v>310</v>
      </c>
    </row>
    <row r="17" spans="2:113" s="58" customFormat="1" ht="386.45" hidden="1">
      <c r="B17" s="146" t="s">
        <v>277</v>
      </c>
      <c r="C17" s="151" t="s">
        <v>317</v>
      </c>
      <c r="D17" s="149" t="s">
        <v>318</v>
      </c>
      <c r="E17" s="79" t="s">
        <v>319</v>
      </c>
      <c r="F17" s="82" t="s">
        <v>320</v>
      </c>
      <c r="G17" s="87" t="s">
        <v>321</v>
      </c>
      <c r="CZ17" s="66" t="s">
        <v>308</v>
      </c>
      <c r="DH17" s="69" t="s">
        <v>309</v>
      </c>
      <c r="DI17" s="69" t="s">
        <v>310</v>
      </c>
    </row>
    <row r="18" spans="2:113" s="58" customFormat="1" ht="230.45" hidden="1">
      <c r="B18" s="147" t="s">
        <v>322</v>
      </c>
      <c r="C18" s="150" t="s">
        <v>278</v>
      </c>
      <c r="D18" s="148" t="s">
        <v>323</v>
      </c>
      <c r="E18" s="80" t="s">
        <v>324</v>
      </c>
      <c r="F18" s="82" t="s">
        <v>325</v>
      </c>
      <c r="G18" s="87" t="s">
        <v>326</v>
      </c>
      <c r="CZ18" s="66" t="s">
        <v>308</v>
      </c>
      <c r="DH18" s="69" t="s">
        <v>309</v>
      </c>
      <c r="DI18" s="69" t="s">
        <v>310</v>
      </c>
    </row>
    <row r="19" spans="2:113" s="58" customFormat="1" ht="345" hidden="1">
      <c r="B19" s="74" t="s">
        <v>327</v>
      </c>
      <c r="C19" s="35"/>
      <c r="D19" s="77" t="s">
        <v>279</v>
      </c>
      <c r="E19" s="81" t="s">
        <v>328</v>
      </c>
      <c r="F19" s="82" t="s">
        <v>329</v>
      </c>
      <c r="G19" s="87" t="s">
        <v>330</v>
      </c>
      <c r="CZ19" s="66" t="s">
        <v>308</v>
      </c>
      <c r="DH19" s="69" t="s">
        <v>309</v>
      </c>
      <c r="DI19" s="69" t="s">
        <v>310</v>
      </c>
    </row>
    <row r="20" spans="2:113" s="58" customFormat="1" ht="129.6" hidden="1">
      <c r="B20" s="36"/>
      <c r="C20" s="35"/>
      <c r="D20" s="35"/>
      <c r="E20" s="95" t="s">
        <v>331</v>
      </c>
      <c r="F20" s="78" t="s">
        <v>281</v>
      </c>
      <c r="G20" s="87" t="s">
        <v>332</v>
      </c>
      <c r="CZ20" s="66" t="s">
        <v>308</v>
      </c>
      <c r="DH20" s="69" t="s">
        <v>309</v>
      </c>
      <c r="DI20" s="69" t="s">
        <v>310</v>
      </c>
    </row>
    <row r="21" spans="2:113" s="58" customFormat="1" ht="124.15" hidden="1">
      <c r="B21" s="35"/>
      <c r="C21" s="35"/>
      <c r="D21" s="35"/>
      <c r="E21" s="83" t="s">
        <v>333</v>
      </c>
      <c r="F21" s="78" t="s">
        <v>334</v>
      </c>
      <c r="G21" s="87" t="s">
        <v>335</v>
      </c>
      <c r="CZ21" s="66" t="s">
        <v>308</v>
      </c>
      <c r="DH21" s="69" t="s">
        <v>309</v>
      </c>
      <c r="DI21" s="69" t="s">
        <v>310</v>
      </c>
    </row>
    <row r="22" spans="2:113" s="58" customFormat="1" ht="129.6" hidden="1">
      <c r="B22" s="35"/>
      <c r="C22" s="35"/>
      <c r="D22" s="35"/>
      <c r="E22" s="85" t="s">
        <v>336</v>
      </c>
      <c r="F22" s="78" t="s">
        <v>337</v>
      </c>
      <c r="G22" s="87" t="s">
        <v>338</v>
      </c>
      <c r="CZ22" s="66" t="s">
        <v>308</v>
      </c>
      <c r="DH22" s="69" t="s">
        <v>309</v>
      </c>
      <c r="DI22" s="69" t="s">
        <v>310</v>
      </c>
    </row>
    <row r="23" spans="2:113" s="58" customFormat="1" ht="172.9" hidden="1">
      <c r="B23" s="35"/>
      <c r="C23" s="35"/>
      <c r="D23" s="35"/>
      <c r="E23" s="81" t="s">
        <v>339</v>
      </c>
      <c r="F23" s="35"/>
      <c r="G23" s="87" t="s">
        <v>340</v>
      </c>
      <c r="CZ23" s="66" t="s">
        <v>308</v>
      </c>
      <c r="DH23" s="69" t="s">
        <v>309</v>
      </c>
      <c r="DI23" s="69" t="s">
        <v>310</v>
      </c>
    </row>
    <row r="24" spans="2:113" s="58" customFormat="1" ht="158.44999999999999" hidden="1">
      <c r="B24" s="35"/>
      <c r="C24" s="35"/>
      <c r="D24" s="35"/>
      <c r="E24" s="78" t="s">
        <v>341</v>
      </c>
      <c r="F24" s="35"/>
      <c r="G24" s="87" t="s">
        <v>342</v>
      </c>
      <c r="CZ24" s="66" t="s">
        <v>308</v>
      </c>
      <c r="DH24" s="69" t="s">
        <v>309</v>
      </c>
      <c r="DI24" s="69" t="s">
        <v>310</v>
      </c>
    </row>
    <row r="25" spans="2:113" s="58" customFormat="1" ht="86.45" hidden="1">
      <c r="B25" s="35"/>
      <c r="C25" s="35"/>
      <c r="D25" s="35"/>
      <c r="E25" s="78" t="s">
        <v>343</v>
      </c>
      <c r="F25" s="35"/>
      <c r="G25" s="87" t="s">
        <v>344</v>
      </c>
      <c r="CZ25" s="66" t="s">
        <v>308</v>
      </c>
      <c r="DH25" s="69" t="s">
        <v>309</v>
      </c>
      <c r="DI25" s="69" t="s">
        <v>310</v>
      </c>
    </row>
    <row r="26" spans="2:113" s="58" customFormat="1" ht="216" hidden="1">
      <c r="B26" s="35"/>
      <c r="C26" s="35"/>
      <c r="D26" s="35"/>
      <c r="E26" s="84" t="s">
        <v>280</v>
      </c>
      <c r="F26" s="35"/>
      <c r="G26" s="87" t="s">
        <v>345</v>
      </c>
      <c r="CZ26" s="66" t="s">
        <v>308</v>
      </c>
      <c r="DH26" s="69" t="s">
        <v>309</v>
      </c>
      <c r="DI26" s="69" t="s">
        <v>310</v>
      </c>
    </row>
    <row r="27" spans="2:113" s="58" customFormat="1" ht="86.45" hidden="1">
      <c r="B27" s="35"/>
      <c r="C27" s="35"/>
      <c r="D27" s="35"/>
      <c r="E27" s="80" t="s">
        <v>346</v>
      </c>
      <c r="F27" s="35"/>
      <c r="G27" s="88" t="s">
        <v>347</v>
      </c>
      <c r="CZ27" s="66" t="s">
        <v>308</v>
      </c>
      <c r="DH27" s="69" t="s">
        <v>309</v>
      </c>
      <c r="DI27" s="69" t="s">
        <v>310</v>
      </c>
    </row>
    <row r="28" spans="2:113" s="58" customFormat="1" ht="86.45" hidden="1">
      <c r="B28" s="35"/>
      <c r="C28" s="35"/>
      <c r="D28" s="35"/>
      <c r="E28" s="35"/>
      <c r="F28" s="35"/>
      <c r="G28" s="88" t="s">
        <v>282</v>
      </c>
      <c r="CZ28" s="66" t="s">
        <v>308</v>
      </c>
      <c r="DH28" s="69" t="s">
        <v>309</v>
      </c>
      <c r="DI28" s="69" t="s">
        <v>310</v>
      </c>
    </row>
    <row r="29" spans="2:113" s="58" customFormat="1" ht="86.45" hidden="1">
      <c r="B29" s="35"/>
      <c r="C29" s="35"/>
      <c r="D29" s="35"/>
      <c r="E29" s="35"/>
      <c r="F29" s="35"/>
      <c r="G29" s="88" t="s">
        <v>348</v>
      </c>
      <c r="CZ29" s="66" t="s">
        <v>308</v>
      </c>
      <c r="DH29" s="69" t="s">
        <v>309</v>
      </c>
      <c r="DI29" s="69" t="s">
        <v>310</v>
      </c>
    </row>
    <row r="30" spans="2:113" s="58" customFormat="1" ht="100.9" hidden="1">
      <c r="B30" s="35"/>
      <c r="C30" s="35"/>
      <c r="D30" s="35"/>
      <c r="E30" s="35"/>
      <c r="F30" s="35"/>
      <c r="G30" s="88" t="s">
        <v>349</v>
      </c>
      <c r="CZ30" s="66" t="s">
        <v>308</v>
      </c>
      <c r="DH30" s="69" t="s">
        <v>309</v>
      </c>
      <c r="DI30" s="69" t="s">
        <v>310</v>
      </c>
    </row>
    <row r="31" spans="2:113" s="58" customFormat="1" ht="100.9" hidden="1">
      <c r="B31" s="35"/>
      <c r="C31" s="35"/>
      <c r="D31" s="35"/>
      <c r="E31" s="35"/>
      <c r="F31" s="35"/>
      <c r="G31" s="88" t="s">
        <v>350</v>
      </c>
      <c r="CZ31" s="66" t="s">
        <v>308</v>
      </c>
      <c r="DH31" s="69" t="s">
        <v>309</v>
      </c>
      <c r="DI31" s="69" t="s">
        <v>310</v>
      </c>
    </row>
    <row r="32" spans="2:113" s="58" customFormat="1" ht="75" hidden="1">
      <c r="B32" s="35"/>
      <c r="C32" s="35"/>
      <c r="D32" s="35"/>
      <c r="E32" s="35"/>
      <c r="F32" s="35"/>
      <c r="G32" s="88" t="s">
        <v>351</v>
      </c>
      <c r="CZ32" s="66" t="s">
        <v>308</v>
      </c>
      <c r="DH32" s="69" t="s">
        <v>309</v>
      </c>
      <c r="DI32" s="69" t="s">
        <v>310</v>
      </c>
    </row>
    <row r="33" spans="2:113" s="58" customFormat="1" ht="86.45" hidden="1">
      <c r="B33" s="35"/>
      <c r="C33" s="35"/>
      <c r="D33" s="35"/>
      <c r="E33" s="35"/>
      <c r="F33" s="35"/>
      <c r="G33" s="88" t="s">
        <v>352</v>
      </c>
      <c r="CZ33" s="66" t="s">
        <v>308</v>
      </c>
      <c r="DH33" s="69" t="s">
        <v>309</v>
      </c>
      <c r="DI33" s="69" t="s">
        <v>310</v>
      </c>
    </row>
    <row r="34" spans="2:113" s="58" customFormat="1" ht="100.9" hidden="1">
      <c r="B34" s="35"/>
      <c r="C34" s="35"/>
      <c r="D34" s="35"/>
      <c r="E34" s="35"/>
      <c r="F34" s="35"/>
      <c r="G34" s="88" t="s">
        <v>353</v>
      </c>
      <c r="CZ34" s="66" t="s">
        <v>308</v>
      </c>
      <c r="DH34" s="69" t="s">
        <v>309</v>
      </c>
      <c r="DI34" s="69" t="s">
        <v>310</v>
      </c>
    </row>
    <row r="35" spans="2:113" s="58" customFormat="1" ht="75" hidden="1">
      <c r="B35" s="35"/>
      <c r="C35" s="35"/>
      <c r="D35" s="35"/>
      <c r="E35" s="35"/>
      <c r="F35" s="35"/>
      <c r="G35" s="88" t="s">
        <v>354</v>
      </c>
      <c r="CZ35" s="66" t="s">
        <v>308</v>
      </c>
      <c r="DH35" s="69" t="s">
        <v>309</v>
      </c>
      <c r="DI35" s="69" t="s">
        <v>310</v>
      </c>
    </row>
    <row r="36" spans="2:113" s="58" customFormat="1" ht="75" hidden="1">
      <c r="B36" s="35"/>
      <c r="C36" s="35"/>
      <c r="D36" s="35"/>
      <c r="E36" s="35"/>
      <c r="F36" s="35"/>
      <c r="G36" s="88" t="s">
        <v>355</v>
      </c>
      <c r="CZ36" s="66" t="s">
        <v>308</v>
      </c>
      <c r="DH36" s="69" t="s">
        <v>309</v>
      </c>
      <c r="DI36" s="69" t="s">
        <v>310</v>
      </c>
    </row>
    <row r="37" spans="2:113" s="58" customFormat="1"/>
    <row r="38" spans="2:113" s="58" customFormat="1"/>
    <row r="39" spans="2:113" s="58" customFormat="1"/>
    <row r="40" spans="2:113" s="58" customFormat="1"/>
    <row r="41" spans="2:113" s="58" customFormat="1"/>
    <row r="42" spans="2:113" s="58" customFormat="1"/>
    <row r="43" spans="2:113" s="58" customFormat="1"/>
    <row r="44" spans="2:113" s="58" customFormat="1"/>
    <row r="45" spans="2:113" s="58" customFormat="1"/>
    <row r="46" spans="2:113" s="58" customFormat="1"/>
    <row r="47" spans="2:113" s="58" customFormat="1"/>
    <row r="48" spans="2:113"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row r="92" s="58" customFormat="1"/>
  </sheetData>
  <sheetProtection sort="0" autoFilter="0"/>
  <mergeCells count="71">
    <mergeCell ref="C3:AE3"/>
    <mergeCell ref="AF3:AL3"/>
    <mergeCell ref="BG3:BZ3"/>
    <mergeCell ref="CA3:CG3"/>
    <mergeCell ref="CJ3:CM3"/>
    <mergeCell ref="B1:AE1"/>
    <mergeCell ref="AH1:AK1"/>
    <mergeCell ref="BF1:BZ1"/>
    <mergeCell ref="CB1:CF1"/>
    <mergeCell ref="CH1:CM1"/>
    <mergeCell ref="D7:AH7"/>
    <mergeCell ref="AI7:AO7"/>
    <mergeCell ref="BJ7:CC7"/>
    <mergeCell ref="CD7:CJ7"/>
    <mergeCell ref="CM7:CP7"/>
    <mergeCell ref="C5:AH5"/>
    <mergeCell ref="AK5:AN5"/>
    <mergeCell ref="BI5:CC5"/>
    <mergeCell ref="CE5:CI5"/>
    <mergeCell ref="CK5:CP5"/>
    <mergeCell ref="C8:AO8"/>
    <mergeCell ref="BI8:CJ8"/>
    <mergeCell ref="CK8:CP8"/>
    <mergeCell ref="B9:B11"/>
    <mergeCell ref="C9:C11"/>
    <mergeCell ref="D9:D11"/>
    <mergeCell ref="E9:E11"/>
    <mergeCell ref="F9:F11"/>
    <mergeCell ref="G9:G11"/>
    <mergeCell ref="H9:H11"/>
    <mergeCell ref="I9:I11"/>
    <mergeCell ref="J9:K11"/>
    <mergeCell ref="L9:W10"/>
    <mergeCell ref="X9:X11"/>
    <mergeCell ref="Y9:Y11"/>
    <mergeCell ref="DL9:DL11"/>
    <mergeCell ref="AB10:AG10"/>
    <mergeCell ref="AH10:AM10"/>
    <mergeCell ref="AN10:AS10"/>
    <mergeCell ref="AT10:AY10"/>
    <mergeCell ref="DH10:DH11"/>
    <mergeCell ref="DI10:DI11"/>
    <mergeCell ref="DJ10:DJ11"/>
    <mergeCell ref="DK10:DK11"/>
    <mergeCell ref="DA10:DA11"/>
    <mergeCell ref="AZ10:BE10"/>
    <mergeCell ref="BF10:BK10"/>
    <mergeCell ref="BL10:BP10"/>
    <mergeCell ref="BR10:BW10"/>
    <mergeCell ref="BX10:CC10"/>
    <mergeCell ref="CJ10:CO10"/>
    <mergeCell ref="CP10:CT10"/>
    <mergeCell ref="CV10:CV11"/>
    <mergeCell ref="CW10:CW11"/>
    <mergeCell ref="CZ10:CZ11"/>
    <mergeCell ref="J14:K14"/>
    <mergeCell ref="J12:K12"/>
    <mergeCell ref="DF10:DF11"/>
    <mergeCell ref="DG10:DG11"/>
    <mergeCell ref="CD10:CI10"/>
    <mergeCell ref="AA9:AA11"/>
    <mergeCell ref="AB9:CW9"/>
    <mergeCell ref="CX9:CX11"/>
    <mergeCell ref="CY9:CY11"/>
    <mergeCell ref="CZ9:DK9"/>
    <mergeCell ref="Z9:Z11"/>
    <mergeCell ref="J13:K13"/>
    <mergeCell ref="DB10:DB11"/>
    <mergeCell ref="DC10:DC11"/>
    <mergeCell ref="DD10:DD11"/>
    <mergeCell ref="DE10:DE11"/>
  </mergeCells>
  <conditionalFormatting sqref="CW12:CX13">
    <cfRule type="cellIs" dxfId="2" priority="1" operator="equal">
      <formula>1</formula>
    </cfRule>
    <cfRule type="colorScale" priority="2">
      <colorScale>
        <cfvo type="num" val="0"/>
        <cfvo type="num" val="0.6"/>
        <cfvo type="num" val="0.99"/>
        <color rgb="FFC00000"/>
        <color rgb="FFFFEB84"/>
        <color rgb="FF1DA275"/>
      </colorScale>
    </cfRule>
  </conditionalFormatting>
  <dataValidations count="11">
    <dataValidation type="whole" showInputMessage="1" showErrorMessage="1" error="SUPERA LA META PROGRAMADA" sqref="BH12 CR12:CR13 CL12:CL13 CF12:CF13 BZ12:BZ13 BT12:BT13 BN12:BN13 BB12:BB13 AV12:AV13 AP12:AP13 AJ12:AJ13 AD12:AD13" xr:uid="{EB230B7A-6333-48F3-A7B8-E119B0461B94}">
      <formula1>0</formula1>
      <formula2>#REF!-AB12</formula2>
    </dataValidation>
    <dataValidation type="list" allowBlank="1" showInputMessage="1" showErrorMessage="1" sqref="B14" xr:uid="{04600D31-DB47-4D87-9929-117C5540A672}">
      <formula1>$B$16:$B$19</formula1>
    </dataValidation>
    <dataValidation type="list" allowBlank="1" showInputMessage="1" showErrorMessage="1" sqref="C14" xr:uid="{62FDC63D-014B-47D4-B21A-4A596F81746C}">
      <formula1>$C$16:$C$18</formula1>
    </dataValidation>
    <dataValidation type="list" allowBlank="1" showInputMessage="1" showErrorMessage="1" sqref="D14" xr:uid="{B1E8B49C-940A-4651-AF02-F68FE4AADC22}">
      <formula1>$D$16:$D$19</formula1>
    </dataValidation>
    <dataValidation type="list" allowBlank="1" showInputMessage="1" showErrorMessage="1" sqref="E14" xr:uid="{6A9D3A25-5D0B-4B9E-8FB5-C0CD73284972}">
      <formula1>$E$16:$E$27</formula1>
    </dataValidation>
    <dataValidation type="list" allowBlank="1" showInputMessage="1" showErrorMessage="1" sqref="F14" xr:uid="{C812B66D-B1F7-493A-8E8A-533B2A0AB5E8}">
      <formula1>$F$16:$F$22</formula1>
    </dataValidation>
    <dataValidation type="list" allowBlank="1" showInputMessage="1" showErrorMessage="1" sqref="G14" xr:uid="{DAC5B4D1-F268-4EDF-8055-0FAD5F8340FB}">
      <formula1>$G$16:$G$36</formula1>
    </dataValidation>
    <dataValidation type="list" allowBlank="1" showInputMessage="1" showErrorMessage="1" sqref="I12:I13 G12:G13" xr:uid="{A1E85DD7-D0DF-4835-9871-8409DD54F48B}">
      <formula1>$G$14:$G$30</formula1>
    </dataValidation>
    <dataValidation type="list" allowBlank="1" showInputMessage="1" showErrorMessage="1" sqref="B12:D13" xr:uid="{5733B6C9-76A5-4B57-AED3-CCFE730437F1}">
      <formula1>#REF!</formula1>
    </dataValidation>
    <dataValidation type="list" allowBlank="1" showInputMessage="1" showErrorMessage="1" sqref="E12:E13" xr:uid="{5590F5AF-85DC-4C00-9039-C1E3EDEAB178}">
      <formula1>$E$14:$E$21</formula1>
    </dataValidation>
    <dataValidation type="list" allowBlank="1" showInputMessage="1" showErrorMessage="1" sqref="F12:F13" xr:uid="{1F10C4A0-B7ED-4587-88B3-3BAFB209F32C}">
      <formula1>$F$14:$F$16</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6D510-6500-4740-B92B-6C482C52652A}">
  <sheetPr>
    <tabColor rgb="FF92D050"/>
  </sheetPr>
  <dimension ref="A1:DL93"/>
  <sheetViews>
    <sheetView topLeftCell="A5" zoomScale="70" zoomScaleNormal="70" zoomScaleSheetLayoutView="55" zoomScalePageLayoutView="60" workbookViewId="0">
      <pane ySplit="7" topLeftCell="A12" activePane="bottomLeft" state="frozen"/>
      <selection pane="bottomLeft" activeCell="BW13" sqref="BW13"/>
      <selection activeCell="BW13" sqref="BW13"/>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745</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08.75" customHeight="1">
      <c r="A12" s="209"/>
      <c r="B12" s="49" t="s">
        <v>277</v>
      </c>
      <c r="C12" s="49" t="s">
        <v>278</v>
      </c>
      <c r="D12" s="49" t="s">
        <v>279</v>
      </c>
      <c r="E12" s="49" t="s">
        <v>280</v>
      </c>
      <c r="F12" s="49" t="s">
        <v>281</v>
      </c>
      <c r="G12" s="49" t="s">
        <v>282</v>
      </c>
      <c r="H12" s="49" t="s">
        <v>283</v>
      </c>
      <c r="I12" s="49" t="s">
        <v>282</v>
      </c>
      <c r="J12" s="425" t="s">
        <v>746</v>
      </c>
      <c r="K12" s="425"/>
      <c r="L12" s="127"/>
      <c r="M12" s="127">
        <v>1</v>
      </c>
      <c r="N12" s="127"/>
      <c r="O12" s="127"/>
      <c r="P12" s="127"/>
      <c r="Q12" s="127"/>
      <c r="R12" s="127"/>
      <c r="S12" s="127">
        <v>1</v>
      </c>
      <c r="T12" s="127"/>
      <c r="U12" s="127"/>
      <c r="V12" s="127"/>
      <c r="W12" s="127"/>
      <c r="X12" s="127" t="s">
        <v>285</v>
      </c>
      <c r="Y12" s="64" t="s">
        <v>747</v>
      </c>
      <c r="Z12" s="64" t="s">
        <v>748</v>
      </c>
      <c r="AA12" s="67">
        <v>0.4</v>
      </c>
      <c r="AB12" s="132">
        <f>+L12</f>
        <v>0</v>
      </c>
      <c r="AC12" s="136">
        <f>IFERROR(AB12/SUM($L12:$W12)*100,0)</f>
        <v>0</v>
      </c>
      <c r="AD12" s="136"/>
      <c r="AE12" s="136">
        <f>IFERROR(AD12/SUM($L12:$W12)*100,0)</f>
        <v>0</v>
      </c>
      <c r="AF12" s="64"/>
      <c r="AG12" s="63"/>
      <c r="AH12" s="132">
        <f t="shared" ref="AH12:AH14" si="0">+M12</f>
        <v>1</v>
      </c>
      <c r="AI12" s="136">
        <f>IFERROR(AH12/SUM($L12:$W12)*100,0)</f>
        <v>50</v>
      </c>
      <c r="AJ12" s="136"/>
      <c r="AK12" s="136">
        <f>IFERROR(AJ12/SUM($L12:$W12)*100,0)</f>
        <v>0</v>
      </c>
      <c r="AL12" s="64"/>
      <c r="AM12" s="63"/>
      <c r="AN12" s="132">
        <f t="shared" ref="AN12:AN14" si="1">+N12</f>
        <v>0</v>
      </c>
      <c r="AO12" s="136">
        <f>IFERROR(AN12/SUM($L12:$W12)*100,0)</f>
        <v>0</v>
      </c>
      <c r="AP12" s="136"/>
      <c r="AQ12" s="136">
        <f>IFERROR(AP12/SUM($L12:$W12)*100,0)</f>
        <v>0</v>
      </c>
      <c r="AR12" s="64"/>
      <c r="AS12" s="63"/>
      <c r="AT12" s="64">
        <f>+O12</f>
        <v>0</v>
      </c>
      <c r="AU12" s="136">
        <f>IFERROR(AT12/SUM($L12:$W12)*100,0)</f>
        <v>0</v>
      </c>
      <c r="AV12" s="136"/>
      <c r="AW12" s="136">
        <f>IFERROR(AV12/SUM($L12:$W12)*100,0)</f>
        <v>0</v>
      </c>
      <c r="AX12" s="64"/>
      <c r="AY12" s="63"/>
      <c r="AZ12" s="62">
        <f t="shared" ref="AZ12:AZ14" si="2">+P12</f>
        <v>0</v>
      </c>
      <c r="BA12" s="136">
        <f>IFERROR(AZ12/SUM($L12:$W12)*100,0)</f>
        <v>0</v>
      </c>
      <c r="BB12" s="167"/>
      <c r="BC12" s="136">
        <f>IFERROR(BB12/SUM($L12:$W12)*100,0)</f>
        <v>0</v>
      </c>
      <c r="BD12" s="71"/>
      <c r="BE12" s="165"/>
      <c r="BF12" s="62">
        <f t="shared" ref="BF12:BF14" si="3">+Q12</f>
        <v>0</v>
      </c>
      <c r="BG12" s="136">
        <f>IFERROR(BF12/SUM($L12:$W12)*100,0)</f>
        <v>0</v>
      </c>
      <c r="BH12" s="136"/>
      <c r="BI12" s="136">
        <f>IFERROR(BH12/SUM($L12:$W12)*100,0)</f>
        <v>0</v>
      </c>
      <c r="BJ12" s="71"/>
      <c r="BK12" s="63"/>
      <c r="BL12" s="62">
        <f t="shared" ref="BL12:BL14" si="4">+R12</f>
        <v>0</v>
      </c>
      <c r="BM12" s="136">
        <f>IFERROR(BL12/SUM($L12:$W12)*100,0)</f>
        <v>0</v>
      </c>
      <c r="BN12" s="136"/>
      <c r="BO12" s="136">
        <f>IFERROR(BN12/SUM($L12:$W12)*100,0)</f>
        <v>0</v>
      </c>
      <c r="BP12" s="63"/>
      <c r="BQ12" s="63"/>
      <c r="BR12" s="63">
        <f t="shared" ref="BR12:BR14" si="5">+S12</f>
        <v>1</v>
      </c>
      <c r="BS12" s="136">
        <f>IFERROR(BR12/SUM($L12:$W12)*100,0)</f>
        <v>50</v>
      </c>
      <c r="BT12" s="136"/>
      <c r="BU12" s="136">
        <f>IFERROR(BT12/SUM($L12:$W12)*100,0)</f>
        <v>0</v>
      </c>
      <c r="BV12" s="165"/>
      <c r="BW12" s="165"/>
      <c r="BX12" s="63">
        <f t="shared" ref="BX12:BX14" si="6">+T12</f>
        <v>0</v>
      </c>
      <c r="BY12" s="136">
        <f>IFERROR(BX12/SUM($L12:$W12)*100,0)</f>
        <v>0</v>
      </c>
      <c r="BZ12" s="136"/>
      <c r="CA12" s="136">
        <f>IFERROR(BZ12/SUM($L12:$W12)*100,0)</f>
        <v>0</v>
      </c>
      <c r="CB12" s="63"/>
      <c r="CC12" s="63"/>
      <c r="CD12" s="63">
        <f t="shared" ref="CD12:CD14" si="7">+U12</f>
        <v>0</v>
      </c>
      <c r="CE12" s="136">
        <f>IFERROR(CD12/SUM($L12:$W12)*100,0)</f>
        <v>0</v>
      </c>
      <c r="CF12" s="136"/>
      <c r="CG12" s="136">
        <f>IFERROR(CF12/SUM($L12:$W12)*100,0)</f>
        <v>0</v>
      </c>
      <c r="CH12" s="63"/>
      <c r="CI12" s="63"/>
      <c r="CJ12" s="63">
        <f t="shared" ref="CJ12:CJ14" si="8">+V12</f>
        <v>0</v>
      </c>
      <c r="CK12" s="136">
        <f>IFERROR(CJ12/SUM($L12:$W12)*100,0)</f>
        <v>0</v>
      </c>
      <c r="CL12" s="136"/>
      <c r="CM12" s="136">
        <f>IFERROR(CL12/SUM($L12:$W12)*100,0)</f>
        <v>0</v>
      </c>
      <c r="CN12" s="63"/>
      <c r="CO12" s="63"/>
      <c r="CP12" s="63">
        <f t="shared" ref="CP12:CP14" si="9">+W12</f>
        <v>0</v>
      </c>
      <c r="CQ12" s="136">
        <f>IFERROR(CP12/SUM($L12:$W12)*100,0)</f>
        <v>0</v>
      </c>
      <c r="CR12" s="136"/>
      <c r="CS12" s="136">
        <f>IFERROR(CR12/SUM($L12:$W12)*100,0)</f>
        <v>0</v>
      </c>
      <c r="CT12" s="63"/>
      <c r="CU12" s="63"/>
      <c r="CV12" s="63">
        <f t="shared" ref="CV12:CV14"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ht="185.25" customHeight="1">
      <c r="A13" s="209"/>
      <c r="B13" s="49" t="s">
        <v>277</v>
      </c>
      <c r="C13" s="49" t="s">
        <v>278</v>
      </c>
      <c r="D13" s="49" t="s">
        <v>279</v>
      </c>
      <c r="E13" s="49" t="s">
        <v>280</v>
      </c>
      <c r="F13" s="49" t="s">
        <v>281</v>
      </c>
      <c r="G13" s="49" t="s">
        <v>282</v>
      </c>
      <c r="H13" s="49" t="s">
        <v>283</v>
      </c>
      <c r="I13" s="49" t="s">
        <v>282</v>
      </c>
      <c r="J13" s="425" t="s">
        <v>749</v>
      </c>
      <c r="K13" s="425"/>
      <c r="L13" s="127"/>
      <c r="M13" s="127"/>
      <c r="N13" s="127"/>
      <c r="O13" s="127">
        <v>1</v>
      </c>
      <c r="P13" s="127"/>
      <c r="Q13" s="127"/>
      <c r="R13" s="127"/>
      <c r="S13" s="127">
        <v>1</v>
      </c>
      <c r="T13" s="127"/>
      <c r="U13" s="127"/>
      <c r="V13" s="127"/>
      <c r="W13" s="127">
        <v>1</v>
      </c>
      <c r="X13" s="127" t="s">
        <v>285</v>
      </c>
      <c r="Y13" s="64" t="s">
        <v>750</v>
      </c>
      <c r="Z13" s="64" t="s">
        <v>751</v>
      </c>
      <c r="AA13" s="67">
        <v>0.5</v>
      </c>
      <c r="AB13" s="64">
        <f>+L13</f>
        <v>0</v>
      </c>
      <c r="AC13" s="136">
        <f t="shared" ref="AC13:AC14" si="11">IFERROR(AB13/SUM($L13:$W13)*100,0)</f>
        <v>0</v>
      </c>
      <c r="AD13" s="64"/>
      <c r="AE13" s="136">
        <f t="shared" ref="AE13:AE14" si="12">IFERROR(AD13/SUM($L13:$W13)*100,0)</f>
        <v>0</v>
      </c>
      <c r="AF13" s="64"/>
      <c r="AG13" s="63"/>
      <c r="AH13" s="132">
        <f t="shared" si="0"/>
        <v>0</v>
      </c>
      <c r="AI13" s="136">
        <f t="shared" ref="AI13:AI14" si="13">IFERROR(AH13/SUM($L13:$W13)*100,0)</f>
        <v>0</v>
      </c>
      <c r="AJ13" s="64"/>
      <c r="AK13" s="136">
        <f t="shared" ref="AK13:AK14" si="14">IFERROR(AJ13/SUM($L13:$W13)*100,0)</f>
        <v>0</v>
      </c>
      <c r="AL13" s="64"/>
      <c r="AM13" s="63"/>
      <c r="AN13" s="132">
        <f t="shared" si="1"/>
        <v>0</v>
      </c>
      <c r="AO13" s="136">
        <f t="shared" ref="AO13:AO14" si="15">IFERROR(AN13/SUM($L13:$W13)*100,0)</f>
        <v>0</v>
      </c>
      <c r="AP13" s="64"/>
      <c r="AQ13" s="136">
        <f t="shared" ref="AQ13:AQ14" si="16">IFERROR(AP13/SUM($L13:$W13)*100,0)</f>
        <v>0</v>
      </c>
      <c r="AR13" s="64"/>
      <c r="AS13" s="63"/>
      <c r="AT13" s="64">
        <f>+O13</f>
        <v>1</v>
      </c>
      <c r="AU13" s="136">
        <f t="shared" ref="AU13:AU14" si="17">IFERROR(AT13/SUM($L13:$W13)*100,0)</f>
        <v>33.333333333333329</v>
      </c>
      <c r="AV13" s="64"/>
      <c r="AW13" s="136">
        <f t="shared" ref="AW13:AW14" si="18">IFERROR(AV13/SUM($L13:$W13)*100,0)</f>
        <v>0</v>
      </c>
      <c r="AX13" s="64"/>
      <c r="AY13" s="63"/>
      <c r="AZ13" s="62">
        <f t="shared" si="2"/>
        <v>0</v>
      </c>
      <c r="BA13" s="136">
        <f t="shared" ref="BA13:BA14" si="19">IFERROR(AZ13/SUM($L13:$W13)*100,0)</f>
        <v>0</v>
      </c>
      <c r="BB13" s="164"/>
      <c r="BC13" s="136">
        <f t="shared" ref="BC13:BC14" si="20">IFERROR(BB13/SUM($L13:$W13)*100,0)</f>
        <v>0</v>
      </c>
      <c r="BD13" s="71"/>
      <c r="BE13" s="165"/>
      <c r="BF13" s="62">
        <f t="shared" si="3"/>
        <v>0</v>
      </c>
      <c r="BG13" s="136">
        <f>IFERROR(BF13/SUM($L13:$W13)*100,0)</f>
        <v>0</v>
      </c>
      <c r="BH13" s="62"/>
      <c r="BI13" s="136">
        <f>IFERROR(BH13/SUM($L13:$W13)*100,0)</f>
        <v>0</v>
      </c>
      <c r="BJ13" s="176"/>
      <c r="BK13" s="63"/>
      <c r="BL13" s="62">
        <f t="shared" si="4"/>
        <v>0</v>
      </c>
      <c r="BM13" s="136">
        <f t="shared" ref="BM13:BM14" si="21">IFERROR(BL13/SUM($L13:$W13)*100,0)</f>
        <v>0</v>
      </c>
      <c r="BN13" s="64"/>
      <c r="BO13" s="136">
        <f t="shared" ref="BO13:BO14" si="22">IFERROR(BN13/SUM($L13:$W13)*100,0)</f>
        <v>0</v>
      </c>
      <c r="BP13" s="63"/>
      <c r="BQ13" s="63"/>
      <c r="BR13" s="63">
        <f t="shared" si="5"/>
        <v>1</v>
      </c>
      <c r="BS13" s="136">
        <f t="shared" ref="BS13:BS14" si="23">IFERROR(BR13/SUM($L13:$W13)*100,0)</f>
        <v>33.333333333333329</v>
      </c>
      <c r="BT13" s="64"/>
      <c r="BU13" s="136">
        <f t="shared" ref="BU13:BU14" si="24">IFERROR(BT13/SUM($L13:$W13)*100,0)</f>
        <v>0</v>
      </c>
      <c r="BV13" s="165"/>
      <c r="BW13" s="165"/>
      <c r="BX13" s="63">
        <f t="shared" si="6"/>
        <v>0</v>
      </c>
      <c r="BY13" s="136">
        <f t="shared" ref="BY13:BY14" si="25">IFERROR(BX13/SUM($L13:$W13)*100,0)</f>
        <v>0</v>
      </c>
      <c r="BZ13" s="64"/>
      <c r="CA13" s="136">
        <f t="shared" ref="CA13:CA14" si="26">IFERROR(BZ13/SUM($L13:$W13)*100,0)</f>
        <v>0</v>
      </c>
      <c r="CB13" s="63"/>
      <c r="CC13" s="63"/>
      <c r="CD13" s="63">
        <f t="shared" si="7"/>
        <v>0</v>
      </c>
      <c r="CE13" s="136">
        <f t="shared" ref="CE13:CE14" si="27">IFERROR(CD13/SUM($L13:$W13)*100,0)</f>
        <v>0</v>
      </c>
      <c r="CF13" s="64"/>
      <c r="CG13" s="136">
        <f t="shared" ref="CG13:CG14" si="28">IFERROR(CF13/SUM($L13:$W13)*100,0)</f>
        <v>0</v>
      </c>
      <c r="CH13" s="63"/>
      <c r="CI13" s="63"/>
      <c r="CJ13" s="63">
        <f t="shared" si="8"/>
        <v>0</v>
      </c>
      <c r="CK13" s="136">
        <f t="shared" ref="CK13:CK14" si="29">IFERROR(CJ13/SUM($L13:$W13)*100,0)</f>
        <v>0</v>
      </c>
      <c r="CL13" s="64"/>
      <c r="CM13" s="136">
        <f t="shared" ref="CM13:CM14" si="30">IFERROR(CL13/SUM($L13:$W13)*100,0)</f>
        <v>0</v>
      </c>
      <c r="CN13" s="63"/>
      <c r="CO13" s="63"/>
      <c r="CP13" s="63">
        <f t="shared" si="9"/>
        <v>1</v>
      </c>
      <c r="CQ13" s="136">
        <f t="shared" ref="CQ13:CQ14" si="31">IFERROR(CP13/SUM($L13:$W13)*100,0)</f>
        <v>33.333333333333329</v>
      </c>
      <c r="CR13" s="64"/>
      <c r="CS13" s="136">
        <f t="shared" ref="CS13:CS14" si="32">IFERROR(CR13/SUM($L13:$W13)*100,0)</f>
        <v>0</v>
      </c>
      <c r="CT13" s="63"/>
      <c r="CU13" s="63"/>
      <c r="CV13" s="63">
        <f>SUM(CR13,CL13,CF13,BZ13,BT13,BN13,BH13,BB13,AV13,AP13,AJ13,AD13)</f>
        <v>0</v>
      </c>
      <c r="CW13" s="30">
        <f>SUM(CS13,CM13,CG13,CA13,BU13,BO13,BI13,BC13,AW13,AQ13,AK13,AE13)/100</f>
        <v>0</v>
      </c>
      <c r="CX13" s="121"/>
      <c r="CY13" s="155"/>
      <c r="CZ13" s="129"/>
      <c r="DA13" s="129"/>
      <c r="DB13" s="129"/>
      <c r="DC13" s="129"/>
      <c r="DD13" s="129"/>
      <c r="DE13" s="129"/>
      <c r="DF13" s="129"/>
      <c r="DG13" s="129"/>
      <c r="DH13" s="69"/>
      <c r="DI13" s="69"/>
      <c r="DJ13" s="65"/>
      <c r="DK13" s="65"/>
      <c r="DL13" s="179"/>
    </row>
    <row r="14" spans="1:116" ht="108.75" customHeight="1">
      <c r="A14" s="209"/>
      <c r="B14" s="49" t="s">
        <v>277</v>
      </c>
      <c r="C14" s="49" t="s">
        <v>278</v>
      </c>
      <c r="D14" s="49" t="s">
        <v>279</v>
      </c>
      <c r="E14" s="49" t="s">
        <v>280</v>
      </c>
      <c r="F14" s="49" t="s">
        <v>281</v>
      </c>
      <c r="G14" s="49" t="s">
        <v>282</v>
      </c>
      <c r="H14" s="49" t="s">
        <v>283</v>
      </c>
      <c r="I14" s="49" t="s">
        <v>282</v>
      </c>
      <c r="J14" s="451" t="s">
        <v>752</v>
      </c>
      <c r="K14" s="452"/>
      <c r="L14" s="127"/>
      <c r="M14" s="127"/>
      <c r="N14" s="127"/>
      <c r="O14" s="127"/>
      <c r="P14" s="127"/>
      <c r="Q14" s="127"/>
      <c r="R14" s="127"/>
      <c r="S14" s="127"/>
      <c r="T14" s="127"/>
      <c r="U14" s="127"/>
      <c r="V14" s="127"/>
      <c r="W14" s="127">
        <v>1</v>
      </c>
      <c r="X14" s="127" t="s">
        <v>285</v>
      </c>
      <c r="Y14" s="64" t="s">
        <v>753</v>
      </c>
      <c r="Z14" s="64" t="s">
        <v>753</v>
      </c>
      <c r="AA14" s="67">
        <v>0.1</v>
      </c>
      <c r="AB14" s="64">
        <f>+L14</f>
        <v>0</v>
      </c>
      <c r="AC14" s="136">
        <f t="shared" si="11"/>
        <v>0</v>
      </c>
      <c r="AD14" s="64"/>
      <c r="AE14" s="136">
        <f t="shared" si="12"/>
        <v>0</v>
      </c>
      <c r="AF14" s="64"/>
      <c r="AG14" s="63"/>
      <c r="AH14" s="132">
        <f t="shared" si="0"/>
        <v>0</v>
      </c>
      <c r="AI14" s="136">
        <f t="shared" si="13"/>
        <v>0</v>
      </c>
      <c r="AJ14" s="64"/>
      <c r="AK14" s="136">
        <f t="shared" si="14"/>
        <v>0</v>
      </c>
      <c r="AL14" s="64"/>
      <c r="AM14" s="63"/>
      <c r="AN14" s="132">
        <f t="shared" si="1"/>
        <v>0</v>
      </c>
      <c r="AO14" s="136">
        <f t="shared" si="15"/>
        <v>0</v>
      </c>
      <c r="AP14" s="64"/>
      <c r="AQ14" s="136">
        <f t="shared" si="16"/>
        <v>0</v>
      </c>
      <c r="AR14" s="64"/>
      <c r="AS14" s="63"/>
      <c r="AT14" s="64">
        <f>+O14</f>
        <v>0</v>
      </c>
      <c r="AU14" s="136">
        <f t="shared" si="17"/>
        <v>0</v>
      </c>
      <c r="AV14" s="64"/>
      <c r="AW14" s="136">
        <f t="shared" si="18"/>
        <v>0</v>
      </c>
      <c r="AX14" s="64"/>
      <c r="AY14" s="63"/>
      <c r="AZ14" s="62">
        <f t="shared" si="2"/>
        <v>0</v>
      </c>
      <c r="BA14" s="136">
        <f t="shared" si="19"/>
        <v>0</v>
      </c>
      <c r="BB14" s="164"/>
      <c r="BC14" s="136">
        <f t="shared" si="20"/>
        <v>0</v>
      </c>
      <c r="BD14" s="71"/>
      <c r="BE14" s="165"/>
      <c r="BF14" s="62">
        <f t="shared" si="3"/>
        <v>0</v>
      </c>
      <c r="BH14" s="64"/>
      <c r="BI14" s="136">
        <f>IFERROR(BH14/SUM($L14:$W14)*100,0)</f>
        <v>0</v>
      </c>
      <c r="BJ14" s="71"/>
      <c r="BK14" s="63"/>
      <c r="BL14" s="62">
        <f t="shared" si="4"/>
        <v>0</v>
      </c>
      <c r="BM14" s="136">
        <f t="shared" si="21"/>
        <v>0</v>
      </c>
      <c r="BN14" s="64"/>
      <c r="BO14" s="136">
        <f t="shared" si="22"/>
        <v>0</v>
      </c>
      <c r="BP14" s="63"/>
      <c r="BQ14" s="63"/>
      <c r="BR14" s="63">
        <f t="shared" si="5"/>
        <v>0</v>
      </c>
      <c r="BS14" s="136">
        <f t="shared" si="23"/>
        <v>0</v>
      </c>
      <c r="BT14" s="64"/>
      <c r="BU14" s="136">
        <f t="shared" si="24"/>
        <v>0</v>
      </c>
      <c r="BV14" s="165"/>
      <c r="BW14" s="165"/>
      <c r="BX14" s="63">
        <f t="shared" si="6"/>
        <v>0</v>
      </c>
      <c r="BY14" s="136">
        <f t="shared" si="25"/>
        <v>0</v>
      </c>
      <c r="BZ14" s="64"/>
      <c r="CA14" s="136">
        <f t="shared" si="26"/>
        <v>0</v>
      </c>
      <c r="CB14" s="63"/>
      <c r="CC14" s="63"/>
      <c r="CD14" s="63">
        <f t="shared" si="7"/>
        <v>0</v>
      </c>
      <c r="CE14" s="136">
        <f t="shared" si="27"/>
        <v>0</v>
      </c>
      <c r="CF14" s="64"/>
      <c r="CG14" s="136">
        <f t="shared" si="28"/>
        <v>0</v>
      </c>
      <c r="CH14" s="63"/>
      <c r="CI14" s="63"/>
      <c r="CJ14" s="63">
        <f t="shared" si="8"/>
        <v>0</v>
      </c>
      <c r="CK14" s="136">
        <f t="shared" si="29"/>
        <v>0</v>
      </c>
      <c r="CL14" s="64"/>
      <c r="CM14" s="136">
        <f t="shared" si="30"/>
        <v>0</v>
      </c>
      <c r="CN14" s="63"/>
      <c r="CO14" s="63"/>
      <c r="CP14" s="63">
        <f t="shared" si="9"/>
        <v>1</v>
      </c>
      <c r="CQ14" s="136">
        <f t="shared" si="31"/>
        <v>100</v>
      </c>
      <c r="CR14" s="64"/>
      <c r="CS14" s="136">
        <f t="shared" si="32"/>
        <v>0</v>
      </c>
      <c r="CT14" s="63"/>
      <c r="CU14" s="63"/>
      <c r="CV14" s="63">
        <f t="shared" si="10"/>
        <v>0</v>
      </c>
      <c r="CW14" s="30">
        <f t="shared" ref="CW14" si="33">SUM(CS14,CM14,CG14,CA14,BU14,BO14,BI14,BC14,AW14,AQ14,AK14,AE14)/100</f>
        <v>0</v>
      </c>
      <c r="CX14" s="121"/>
      <c r="CY14" s="155"/>
      <c r="CZ14" s="129"/>
      <c r="DA14" s="129"/>
      <c r="DB14" s="129"/>
      <c r="DC14" s="129"/>
      <c r="DD14" s="129"/>
      <c r="DE14" s="129"/>
      <c r="DF14" s="129"/>
      <c r="DG14" s="129"/>
      <c r="DH14" s="69"/>
      <c r="DI14" s="69"/>
      <c r="DJ14" s="65"/>
      <c r="DK14" s="65"/>
      <c r="DL14" s="179"/>
    </row>
    <row r="15" spans="1:116" s="58" customFormat="1" ht="15.6">
      <c r="B15" s="130"/>
      <c r="C15" s="131"/>
      <c r="D15" s="131"/>
      <c r="E15" s="131"/>
      <c r="F15" s="131"/>
      <c r="G15" s="131"/>
      <c r="J15" s="443" t="s">
        <v>300</v>
      </c>
      <c r="K15" s="444"/>
      <c r="L15" s="153">
        <f t="shared" ref="L15:W15" si="34">SUM(L12:L14)</f>
        <v>0</v>
      </c>
      <c r="M15" s="153">
        <f t="shared" si="34"/>
        <v>1</v>
      </c>
      <c r="N15" s="153">
        <f t="shared" si="34"/>
        <v>0</v>
      </c>
      <c r="O15" s="153">
        <f t="shared" si="34"/>
        <v>1</v>
      </c>
      <c r="P15" s="153">
        <f t="shared" si="34"/>
        <v>0</v>
      </c>
      <c r="Q15" s="153">
        <f t="shared" si="34"/>
        <v>0</v>
      </c>
      <c r="R15" s="153">
        <f t="shared" si="34"/>
        <v>0</v>
      </c>
      <c r="S15" s="153">
        <f t="shared" si="34"/>
        <v>2</v>
      </c>
      <c r="T15" s="153">
        <f t="shared" si="34"/>
        <v>0</v>
      </c>
      <c r="U15" s="153">
        <f t="shared" si="34"/>
        <v>0</v>
      </c>
      <c r="V15" s="153">
        <f t="shared" si="34"/>
        <v>0</v>
      </c>
      <c r="W15" s="153">
        <f t="shared" si="34"/>
        <v>2</v>
      </c>
      <c r="AA15" s="137" t="s">
        <v>301</v>
      </c>
      <c r="AB15" s="137">
        <f>SUM(AB12:AB14)</f>
        <v>0</v>
      </c>
      <c r="AC15" s="138">
        <f>IFERROR(AB15/SUM($L15:$W15),0)</f>
        <v>0</v>
      </c>
      <c r="AD15" s="137">
        <f>SUM(AD12:AD14)</f>
        <v>0</v>
      </c>
      <c r="AE15" s="139">
        <f>IFERROR(AD15/SUM($L15:$W15),0)</f>
        <v>0</v>
      </c>
      <c r="AF15" s="135"/>
      <c r="AG15" s="135"/>
      <c r="AH15" s="137">
        <f>SUM(AH12:AH14)</f>
        <v>1</v>
      </c>
      <c r="AI15" s="138">
        <f>IFERROR(AH15/SUM($L15:$W15),0)</f>
        <v>0.16666666666666666</v>
      </c>
      <c r="AJ15" s="137">
        <f>SUM(AJ12:AJ14)</f>
        <v>0</v>
      </c>
      <c r="AK15" s="139">
        <f>IFERROR(AJ15/SUM($L15:$W15),0)</f>
        <v>0</v>
      </c>
      <c r="AL15" s="135"/>
      <c r="AM15" s="135"/>
      <c r="AN15" s="137">
        <f>SUM(AN12:AN14)</f>
        <v>0</v>
      </c>
      <c r="AO15" s="138">
        <f>IFERROR(AN15/SUM($L15:$W15),0)</f>
        <v>0</v>
      </c>
      <c r="AP15" s="137">
        <f>SUM(AP12:AP14)</f>
        <v>0</v>
      </c>
      <c r="AQ15" s="139">
        <f>IFERROR(AP15/SUM($L15:$W15),0)</f>
        <v>0</v>
      </c>
      <c r="AR15" s="135"/>
      <c r="AS15" s="135"/>
      <c r="AT15" s="137">
        <f>SUM(AT12:AT14)</f>
        <v>1</v>
      </c>
      <c r="AU15" s="138">
        <f>IFERROR(AT15/SUM($L15:$W15),0)</f>
        <v>0.16666666666666666</v>
      </c>
      <c r="AV15" s="137">
        <f>SUM(AV12:AV14)</f>
        <v>0</v>
      </c>
      <c r="AW15" s="139">
        <f>IFERROR(AV15/SUM($L15:$W15),0)</f>
        <v>0</v>
      </c>
      <c r="AX15" s="135"/>
      <c r="AY15" s="135"/>
      <c r="AZ15" s="137">
        <f>SUM(AZ12:AZ14)</f>
        <v>0</v>
      </c>
      <c r="BA15" s="138">
        <f>IFERROR(AZ15/SUM($L15:$W15),0)</f>
        <v>0</v>
      </c>
      <c r="BB15" s="137">
        <f>SUM(BB12:BB14)</f>
        <v>0</v>
      </c>
      <c r="BC15" s="139">
        <f>IFERROR(BB15/SUM($L15:$W15),0)</f>
        <v>0</v>
      </c>
      <c r="BD15" s="135"/>
      <c r="BE15" s="135"/>
      <c r="BF15" s="137">
        <f>SUM(BF12:BF14)</f>
        <v>0</v>
      </c>
      <c r="BG15" s="138">
        <f>IFERROR(BF15/SUM($L15:$W15),0)</f>
        <v>0</v>
      </c>
      <c r="BH15" s="137">
        <f>SUM(BH12:BH14)</f>
        <v>0</v>
      </c>
      <c r="BI15" s="139">
        <f>IFERROR(BH15/SUM($L15:$W15),0)</f>
        <v>0</v>
      </c>
      <c r="BJ15" s="135"/>
      <c r="BK15" s="135"/>
      <c r="BL15" s="137">
        <f>SUM(BL12:BL14)</f>
        <v>0</v>
      </c>
      <c r="BM15" s="138">
        <f>IFERROR(BL15/SUM($L15:$W15),0)</f>
        <v>0</v>
      </c>
      <c r="BN15" s="137">
        <f>SUM(BN12:BN14)</f>
        <v>0</v>
      </c>
      <c r="BO15" s="139">
        <f>IFERROR(BN15/SUM($L15:$W15),0)</f>
        <v>0</v>
      </c>
      <c r="BP15" s="135"/>
      <c r="BQ15" s="135"/>
      <c r="BR15" s="137">
        <f>SUM(BR12:BR14)</f>
        <v>2</v>
      </c>
      <c r="BS15" s="138">
        <f>IFERROR(BR15/SUM($L15:$W15),0)</f>
        <v>0.33333333333333331</v>
      </c>
      <c r="BT15" s="137">
        <f>SUM(BT12:BT14)</f>
        <v>0</v>
      </c>
      <c r="BU15" s="139">
        <f>IFERROR(BT15/SUM($L15:$W15),0)</f>
        <v>0</v>
      </c>
      <c r="BV15" s="135"/>
      <c r="BW15" s="135"/>
      <c r="BX15" s="137">
        <f>SUM(BX12:BX14)</f>
        <v>0</v>
      </c>
      <c r="BY15" s="138">
        <f>IFERROR(BX15/SUM($L15:$W15),0)</f>
        <v>0</v>
      </c>
      <c r="BZ15" s="137">
        <f>SUM(BZ12:BZ14)</f>
        <v>0</v>
      </c>
      <c r="CA15" s="139">
        <f>IFERROR(BZ15/SUM($L15:$W15),0)</f>
        <v>0</v>
      </c>
      <c r="CB15" s="135"/>
      <c r="CC15" s="135"/>
      <c r="CD15" s="137">
        <f>SUM(CD12:CD14)</f>
        <v>0</v>
      </c>
      <c r="CE15" s="138">
        <f>IFERROR(CD15/SUM($L15:$W15),0)</f>
        <v>0</v>
      </c>
      <c r="CF15" s="137">
        <f>SUM(CF12:CF14)</f>
        <v>0</v>
      </c>
      <c r="CG15" s="139">
        <f>IFERROR(CF15/SUM($L15:$W15),0)</f>
        <v>0</v>
      </c>
      <c r="CH15" s="135"/>
      <c r="CI15" s="135"/>
      <c r="CJ15" s="137">
        <f>SUM(CJ12:CJ14)</f>
        <v>0</v>
      </c>
      <c r="CK15" s="138">
        <f>IFERROR(CJ15/SUM($L15:$W15),0)</f>
        <v>0</v>
      </c>
      <c r="CL15" s="137">
        <f>SUM(CL12:CL14)</f>
        <v>0</v>
      </c>
      <c r="CM15" s="139">
        <f>IFERROR(CL15/SUM($L15:$W15),0)</f>
        <v>0</v>
      </c>
      <c r="CN15" s="135"/>
      <c r="CO15" s="135"/>
      <c r="CP15" s="137">
        <f>SUM(CP12:CP14)</f>
        <v>2</v>
      </c>
      <c r="CQ15" s="138">
        <f>IFERROR(CP15/SUM($L15:$W15),0)</f>
        <v>0.33333333333333331</v>
      </c>
      <c r="CR15" s="137">
        <f>SUM(CR12:CR14)</f>
        <v>0</v>
      </c>
      <c r="CS15" s="139">
        <f>IFERROR(CR15/SUM($L15:$W15),0)</f>
        <v>0</v>
      </c>
      <c r="CT15" s="135"/>
      <c r="CU15" s="135"/>
      <c r="CV15" s="135"/>
      <c r="CW15" s="140">
        <f>SUM(CS15,CM15,CG15,CA15,BU15,BO15,BI15:BI15,BC15,AW15,AQ15,AK15,AE15)</f>
        <v>0</v>
      </c>
      <c r="CZ15" s="166"/>
      <c r="DE15" s="129"/>
      <c r="DH15" s="69"/>
      <c r="DI15" s="69"/>
    </row>
    <row r="16" spans="1:116" s="58" customFormat="1" ht="75" hidden="1">
      <c r="B16" s="35" t="s">
        <v>302</v>
      </c>
      <c r="C16" s="65" t="s">
        <v>303</v>
      </c>
      <c r="D16" s="35" t="s">
        <v>304</v>
      </c>
      <c r="E16" s="35" t="s">
        <v>305</v>
      </c>
      <c r="F16" s="35" t="s">
        <v>306</v>
      </c>
      <c r="G16" s="35" t="s">
        <v>307</v>
      </c>
      <c r="CZ16" s="66" t="s">
        <v>308</v>
      </c>
      <c r="DH16" s="69" t="s">
        <v>309</v>
      </c>
      <c r="DI16" s="69" t="s">
        <v>310</v>
      </c>
    </row>
    <row r="17" spans="2:113" s="58" customFormat="1" ht="129.6" hidden="1">
      <c r="B17" s="146" t="s">
        <v>311</v>
      </c>
      <c r="C17" s="150" t="s">
        <v>312</v>
      </c>
      <c r="D17" s="148" t="s">
        <v>313</v>
      </c>
      <c r="E17" s="78" t="s">
        <v>314</v>
      </c>
      <c r="F17" s="79" t="s">
        <v>315</v>
      </c>
      <c r="G17" s="86" t="s">
        <v>316</v>
      </c>
      <c r="CZ17" s="66" t="s">
        <v>308</v>
      </c>
      <c r="DH17" s="69" t="s">
        <v>309</v>
      </c>
      <c r="DI17" s="69" t="s">
        <v>310</v>
      </c>
    </row>
    <row r="18" spans="2:113" s="58" customFormat="1" ht="386.45" hidden="1">
      <c r="B18" s="146" t="s">
        <v>277</v>
      </c>
      <c r="C18" s="151" t="s">
        <v>317</v>
      </c>
      <c r="D18" s="149" t="s">
        <v>318</v>
      </c>
      <c r="E18" s="79" t="s">
        <v>319</v>
      </c>
      <c r="F18" s="82" t="s">
        <v>320</v>
      </c>
      <c r="G18" s="87" t="s">
        <v>321</v>
      </c>
      <c r="CZ18" s="66" t="s">
        <v>308</v>
      </c>
      <c r="DH18" s="69" t="s">
        <v>309</v>
      </c>
      <c r="DI18" s="69" t="s">
        <v>310</v>
      </c>
    </row>
    <row r="19" spans="2:113" s="58" customFormat="1" ht="230.45" hidden="1">
      <c r="B19" s="147" t="s">
        <v>322</v>
      </c>
      <c r="C19" s="150" t="s">
        <v>278</v>
      </c>
      <c r="D19" s="148" t="s">
        <v>323</v>
      </c>
      <c r="E19" s="80" t="s">
        <v>324</v>
      </c>
      <c r="F19" s="82" t="s">
        <v>325</v>
      </c>
      <c r="G19" s="87" t="s">
        <v>326</v>
      </c>
      <c r="CZ19" s="66" t="s">
        <v>308</v>
      </c>
      <c r="DH19" s="69" t="s">
        <v>309</v>
      </c>
      <c r="DI19" s="69" t="s">
        <v>310</v>
      </c>
    </row>
    <row r="20" spans="2:113" s="58" customFormat="1" ht="345" hidden="1">
      <c r="B20" s="74" t="s">
        <v>327</v>
      </c>
      <c r="C20" s="35"/>
      <c r="D20" s="77" t="s">
        <v>279</v>
      </c>
      <c r="E20" s="81" t="s">
        <v>328</v>
      </c>
      <c r="F20" s="82" t="s">
        <v>329</v>
      </c>
      <c r="G20" s="87" t="s">
        <v>330</v>
      </c>
      <c r="CZ20" s="66" t="s">
        <v>308</v>
      </c>
      <c r="DH20" s="69" t="s">
        <v>309</v>
      </c>
      <c r="DI20" s="69" t="s">
        <v>310</v>
      </c>
    </row>
    <row r="21" spans="2:113" s="58" customFormat="1" ht="129.6" hidden="1">
      <c r="B21" s="36"/>
      <c r="C21" s="35"/>
      <c r="D21" s="35"/>
      <c r="E21" s="95" t="s">
        <v>331</v>
      </c>
      <c r="F21" s="78" t="s">
        <v>281</v>
      </c>
      <c r="G21" s="87" t="s">
        <v>332</v>
      </c>
      <c r="CZ21" s="66" t="s">
        <v>308</v>
      </c>
      <c r="DH21" s="69" t="s">
        <v>309</v>
      </c>
      <c r="DI21" s="69" t="s">
        <v>310</v>
      </c>
    </row>
    <row r="22" spans="2:113" s="58" customFormat="1" ht="124.15" hidden="1">
      <c r="B22" s="35"/>
      <c r="C22" s="35"/>
      <c r="D22" s="35"/>
      <c r="E22" s="83" t="s">
        <v>333</v>
      </c>
      <c r="F22" s="78" t="s">
        <v>334</v>
      </c>
      <c r="G22" s="87" t="s">
        <v>335</v>
      </c>
      <c r="CZ22" s="66" t="s">
        <v>308</v>
      </c>
      <c r="DH22" s="69" t="s">
        <v>309</v>
      </c>
      <c r="DI22" s="69" t="s">
        <v>310</v>
      </c>
    </row>
    <row r="23" spans="2:113" s="58" customFormat="1" ht="129.6" hidden="1">
      <c r="B23" s="35"/>
      <c r="C23" s="35"/>
      <c r="D23" s="35"/>
      <c r="E23" s="85" t="s">
        <v>336</v>
      </c>
      <c r="F23" s="78" t="s">
        <v>337</v>
      </c>
      <c r="G23" s="87" t="s">
        <v>338</v>
      </c>
      <c r="CZ23" s="66" t="s">
        <v>308</v>
      </c>
      <c r="DH23" s="69" t="s">
        <v>309</v>
      </c>
      <c r="DI23" s="69" t="s">
        <v>310</v>
      </c>
    </row>
    <row r="24" spans="2:113" s="58" customFormat="1" ht="172.9" hidden="1">
      <c r="B24" s="35"/>
      <c r="C24" s="35"/>
      <c r="D24" s="35"/>
      <c r="E24" s="81" t="s">
        <v>339</v>
      </c>
      <c r="F24" s="35"/>
      <c r="G24" s="87" t="s">
        <v>340</v>
      </c>
      <c r="CZ24" s="66" t="s">
        <v>308</v>
      </c>
      <c r="DH24" s="69" t="s">
        <v>309</v>
      </c>
      <c r="DI24" s="69" t="s">
        <v>310</v>
      </c>
    </row>
    <row r="25" spans="2:113" s="58" customFormat="1" ht="158.44999999999999" hidden="1">
      <c r="B25" s="35"/>
      <c r="C25" s="35"/>
      <c r="D25" s="35"/>
      <c r="E25" s="78" t="s">
        <v>341</v>
      </c>
      <c r="F25" s="35"/>
      <c r="G25" s="87" t="s">
        <v>342</v>
      </c>
      <c r="CZ25" s="66" t="s">
        <v>308</v>
      </c>
      <c r="DH25" s="69" t="s">
        <v>309</v>
      </c>
      <c r="DI25" s="69" t="s">
        <v>310</v>
      </c>
    </row>
    <row r="26" spans="2:113" s="58" customFormat="1" ht="86.45" hidden="1">
      <c r="B26" s="35"/>
      <c r="C26" s="35"/>
      <c r="D26" s="35"/>
      <c r="E26" s="78" t="s">
        <v>343</v>
      </c>
      <c r="F26" s="35"/>
      <c r="G26" s="87" t="s">
        <v>344</v>
      </c>
      <c r="CZ26" s="66" t="s">
        <v>308</v>
      </c>
      <c r="DH26" s="69" t="s">
        <v>309</v>
      </c>
      <c r="DI26" s="69" t="s">
        <v>310</v>
      </c>
    </row>
    <row r="27" spans="2:113" s="58" customFormat="1" ht="216" hidden="1">
      <c r="B27" s="35"/>
      <c r="C27" s="35"/>
      <c r="D27" s="35"/>
      <c r="E27" s="84" t="s">
        <v>280</v>
      </c>
      <c r="F27" s="35"/>
      <c r="G27" s="87" t="s">
        <v>345</v>
      </c>
      <c r="CZ27" s="66" t="s">
        <v>308</v>
      </c>
      <c r="DH27" s="69" t="s">
        <v>309</v>
      </c>
      <c r="DI27" s="69" t="s">
        <v>310</v>
      </c>
    </row>
    <row r="28" spans="2:113" s="58" customFormat="1" ht="86.45" hidden="1">
      <c r="B28" s="35"/>
      <c r="C28" s="35"/>
      <c r="D28" s="35"/>
      <c r="E28" s="80" t="s">
        <v>346</v>
      </c>
      <c r="F28" s="35"/>
      <c r="G28" s="88" t="s">
        <v>347</v>
      </c>
      <c r="CZ28" s="66" t="s">
        <v>308</v>
      </c>
      <c r="DH28" s="69" t="s">
        <v>309</v>
      </c>
      <c r="DI28" s="69" t="s">
        <v>310</v>
      </c>
    </row>
    <row r="29" spans="2:113" s="58" customFormat="1" ht="86.45" hidden="1">
      <c r="B29" s="35"/>
      <c r="C29" s="35"/>
      <c r="D29" s="35"/>
      <c r="E29" s="35"/>
      <c r="F29" s="35"/>
      <c r="G29" s="88" t="s">
        <v>282</v>
      </c>
      <c r="CZ29" s="66" t="s">
        <v>308</v>
      </c>
      <c r="DH29" s="69" t="s">
        <v>309</v>
      </c>
      <c r="DI29" s="69" t="s">
        <v>310</v>
      </c>
    </row>
    <row r="30" spans="2:113" s="58" customFormat="1" ht="86.45" hidden="1">
      <c r="B30" s="35"/>
      <c r="C30" s="35"/>
      <c r="D30" s="35"/>
      <c r="E30" s="35"/>
      <c r="F30" s="35"/>
      <c r="G30" s="88" t="s">
        <v>348</v>
      </c>
      <c r="CZ30" s="66" t="s">
        <v>308</v>
      </c>
      <c r="DH30" s="69" t="s">
        <v>309</v>
      </c>
      <c r="DI30" s="69" t="s">
        <v>310</v>
      </c>
    </row>
    <row r="31" spans="2:113" s="58" customFormat="1" ht="100.9" hidden="1">
      <c r="B31" s="35"/>
      <c r="C31" s="35"/>
      <c r="D31" s="35"/>
      <c r="E31" s="35"/>
      <c r="F31" s="35"/>
      <c r="G31" s="88" t="s">
        <v>349</v>
      </c>
      <c r="CZ31" s="66" t="s">
        <v>308</v>
      </c>
      <c r="DH31" s="69" t="s">
        <v>309</v>
      </c>
      <c r="DI31" s="69" t="s">
        <v>310</v>
      </c>
    </row>
    <row r="32" spans="2:113" s="58" customFormat="1" ht="100.9" hidden="1">
      <c r="B32" s="35"/>
      <c r="C32" s="35"/>
      <c r="D32" s="35"/>
      <c r="E32" s="35"/>
      <c r="F32" s="35"/>
      <c r="G32" s="88" t="s">
        <v>350</v>
      </c>
      <c r="CZ32" s="66" t="s">
        <v>308</v>
      </c>
      <c r="DH32" s="69" t="s">
        <v>309</v>
      </c>
      <c r="DI32" s="69" t="s">
        <v>310</v>
      </c>
    </row>
    <row r="33" spans="2:113" s="58" customFormat="1" ht="75" hidden="1">
      <c r="B33" s="35"/>
      <c r="C33" s="35"/>
      <c r="D33" s="35"/>
      <c r="E33" s="35"/>
      <c r="F33" s="35"/>
      <c r="G33" s="88" t="s">
        <v>351</v>
      </c>
      <c r="CZ33" s="66" t="s">
        <v>308</v>
      </c>
      <c r="DH33" s="69" t="s">
        <v>309</v>
      </c>
      <c r="DI33" s="69" t="s">
        <v>310</v>
      </c>
    </row>
    <row r="34" spans="2:113" s="58" customFormat="1" ht="86.45" hidden="1">
      <c r="B34" s="35"/>
      <c r="C34" s="35"/>
      <c r="D34" s="35"/>
      <c r="E34" s="35"/>
      <c r="F34" s="35"/>
      <c r="G34" s="88" t="s">
        <v>352</v>
      </c>
      <c r="CZ34" s="66" t="s">
        <v>308</v>
      </c>
      <c r="DH34" s="69" t="s">
        <v>309</v>
      </c>
      <c r="DI34" s="69" t="s">
        <v>310</v>
      </c>
    </row>
    <row r="35" spans="2:113" s="58" customFormat="1" ht="100.9" hidden="1">
      <c r="B35" s="35"/>
      <c r="C35" s="35"/>
      <c r="D35" s="35"/>
      <c r="E35" s="35"/>
      <c r="F35" s="35"/>
      <c r="G35" s="88" t="s">
        <v>353</v>
      </c>
      <c r="CZ35" s="66" t="s">
        <v>308</v>
      </c>
      <c r="DH35" s="69" t="s">
        <v>309</v>
      </c>
      <c r="DI35" s="69" t="s">
        <v>310</v>
      </c>
    </row>
    <row r="36" spans="2:113" s="58" customFormat="1" ht="75" hidden="1">
      <c r="B36" s="35"/>
      <c r="C36" s="35"/>
      <c r="D36" s="35"/>
      <c r="E36" s="35"/>
      <c r="F36" s="35"/>
      <c r="G36" s="88" t="s">
        <v>354</v>
      </c>
      <c r="CZ36" s="66" t="s">
        <v>308</v>
      </c>
      <c r="DH36" s="69" t="s">
        <v>309</v>
      </c>
      <c r="DI36" s="69" t="s">
        <v>310</v>
      </c>
    </row>
    <row r="37" spans="2:113" s="58" customFormat="1" ht="75" hidden="1">
      <c r="B37" s="35"/>
      <c r="C37" s="35"/>
      <c r="D37" s="35"/>
      <c r="E37" s="35"/>
      <c r="F37" s="35"/>
      <c r="G37" s="88" t="s">
        <v>355</v>
      </c>
      <c r="CZ37" s="66" t="s">
        <v>308</v>
      </c>
      <c r="DH37" s="69" t="s">
        <v>309</v>
      </c>
      <c r="DI37" s="69" t="s">
        <v>310</v>
      </c>
    </row>
    <row r="38" spans="2:113" s="58" customFormat="1"/>
    <row r="39" spans="2:113" s="58" customFormat="1"/>
    <row r="40" spans="2:113" s="58" customFormat="1"/>
    <row r="41" spans="2:113" s="58" customFormat="1"/>
    <row r="42" spans="2:113" s="58" customFormat="1"/>
    <row r="43" spans="2:113" s="58" customFormat="1"/>
    <row r="44" spans="2:113" s="58" customFormat="1"/>
    <row r="45" spans="2:113" s="58" customFormat="1"/>
    <row r="46" spans="2:113" s="58" customFormat="1"/>
    <row r="47" spans="2:113" s="58" customFormat="1"/>
    <row r="48" spans="2:113"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row r="92" s="58" customFormat="1"/>
    <row r="93" s="58" customFormat="1"/>
  </sheetData>
  <sheetProtection sort="0" autoFilter="0"/>
  <mergeCells count="72">
    <mergeCell ref="C3:AE3"/>
    <mergeCell ref="AF3:AL3"/>
    <mergeCell ref="BG3:BZ3"/>
    <mergeCell ref="CA3:CG3"/>
    <mergeCell ref="CJ3:CM3"/>
    <mergeCell ref="B1:AE1"/>
    <mergeCell ref="AH1:AK1"/>
    <mergeCell ref="BF1:BZ1"/>
    <mergeCell ref="CB1:CF1"/>
    <mergeCell ref="CH1:CM1"/>
    <mergeCell ref="D7:AH7"/>
    <mergeCell ref="AI7:AO7"/>
    <mergeCell ref="BJ7:CC7"/>
    <mergeCell ref="CD7:CJ7"/>
    <mergeCell ref="CM7:CP7"/>
    <mergeCell ref="C5:AH5"/>
    <mergeCell ref="AK5:AN5"/>
    <mergeCell ref="BI5:CC5"/>
    <mergeCell ref="CE5:CI5"/>
    <mergeCell ref="CK5:CP5"/>
    <mergeCell ref="CW10:CW11"/>
    <mergeCell ref="CZ10:CZ11"/>
    <mergeCell ref="DA10:DA11"/>
    <mergeCell ref="B9:B11"/>
    <mergeCell ref="C9:C11"/>
    <mergeCell ref="D9:D11"/>
    <mergeCell ref="E9:E11"/>
    <mergeCell ref="F9:F11"/>
    <mergeCell ref="CJ10:CO10"/>
    <mergeCell ref="C8:AO8"/>
    <mergeCell ref="BI8:CJ8"/>
    <mergeCell ref="CK8:CP8"/>
    <mergeCell ref="G9:G11"/>
    <mergeCell ref="H9:H11"/>
    <mergeCell ref="I9:I11"/>
    <mergeCell ref="J9:K11"/>
    <mergeCell ref="L9:W10"/>
    <mergeCell ref="X9:X11"/>
    <mergeCell ref="Y9:Y11"/>
    <mergeCell ref="CP10:CT10"/>
    <mergeCell ref="J14:K14"/>
    <mergeCell ref="DL9:DL11"/>
    <mergeCell ref="AB10:AG10"/>
    <mergeCell ref="AH10:AM10"/>
    <mergeCell ref="AN10:AS10"/>
    <mergeCell ref="AT10:AY10"/>
    <mergeCell ref="DH10:DH11"/>
    <mergeCell ref="DI10:DI11"/>
    <mergeCell ref="DJ10:DJ11"/>
    <mergeCell ref="DK10:DK11"/>
    <mergeCell ref="AZ10:BE10"/>
    <mergeCell ref="BF10:BK10"/>
    <mergeCell ref="BL10:BP10"/>
    <mergeCell ref="BR10:BW10"/>
    <mergeCell ref="BX10:CC10"/>
    <mergeCell ref="DE10:DE11"/>
    <mergeCell ref="J15:K15"/>
    <mergeCell ref="J12:K12"/>
    <mergeCell ref="DF10:DF11"/>
    <mergeCell ref="DG10:DG11"/>
    <mergeCell ref="CD10:CI10"/>
    <mergeCell ref="AA9:AA11"/>
    <mergeCell ref="AB9:CW9"/>
    <mergeCell ref="CX9:CX11"/>
    <mergeCell ref="CY9:CY11"/>
    <mergeCell ref="CZ9:DK9"/>
    <mergeCell ref="Z9:Z11"/>
    <mergeCell ref="J13:K13"/>
    <mergeCell ref="DB10:DB11"/>
    <mergeCell ref="DC10:DC11"/>
    <mergeCell ref="DD10:DD11"/>
    <mergeCell ref="CV10:CV11"/>
  </mergeCells>
  <conditionalFormatting sqref="CW12:CX14">
    <cfRule type="cellIs" dxfId="1" priority="1" operator="equal">
      <formula>1</formula>
    </cfRule>
    <cfRule type="colorScale" priority="2">
      <colorScale>
        <cfvo type="num" val="0"/>
        <cfvo type="num" val="0.6"/>
        <cfvo type="num" val="0.99"/>
        <color rgb="FFC00000"/>
        <color rgb="FFFFEB84"/>
        <color rgb="FF1DA275"/>
      </colorScale>
    </cfRule>
  </conditionalFormatting>
  <dataValidations count="13">
    <dataValidation type="list" allowBlank="1" showInputMessage="1" showErrorMessage="1" sqref="G15" xr:uid="{F2AA2BF4-FBD6-4E6D-852B-2037570E2719}">
      <formula1>$G$17:$G$37</formula1>
    </dataValidation>
    <dataValidation type="list" allowBlank="1" showInputMessage="1" showErrorMessage="1" sqref="F15" xr:uid="{052C5922-31A3-4A7A-B0C5-0BDEDA6A0C1B}">
      <formula1>$F$17:$F$23</formula1>
    </dataValidation>
    <dataValidation type="list" allowBlank="1" showInputMessage="1" showErrorMessage="1" sqref="E15" xr:uid="{BDCA9126-B8D2-4EA9-AAAB-26F2C27F59C9}">
      <formula1>$E$17:$E$28</formula1>
    </dataValidation>
    <dataValidation type="list" allowBlank="1" showInputMessage="1" showErrorMessage="1" sqref="D15" xr:uid="{C953365A-6A71-4217-BA4B-A37EF3B0F15A}">
      <formula1>$D$17:$D$20</formula1>
    </dataValidation>
    <dataValidation type="list" allowBlank="1" showInputMessage="1" showErrorMessage="1" sqref="C15" xr:uid="{57865991-9839-4DC6-8385-BA73E186C62F}">
      <formula1>$C$17:$C$19</formula1>
    </dataValidation>
    <dataValidation type="list" allowBlank="1" showInputMessage="1" showErrorMessage="1" sqref="B15" xr:uid="{FB412142-4AFE-48EC-8E6A-5C985683C460}">
      <formula1>$B$17:$B$20</formula1>
    </dataValidation>
    <dataValidation type="whole" showInputMessage="1" showErrorMessage="1" error="SUPERA LA META PROGRAMADA" sqref="AD12:AD14 AJ12:AJ14 AP12:AP14 AV12:AV14 BB12:BB14 BN12:BN14 BT12:BT14 BZ12:BZ14 CF12:CF14 CL12:CL14 CR12:CR14 BH12 BH14" xr:uid="{874AAAD9-9126-426F-986D-91D0D60CC758}">
      <formula1>0</formula1>
      <formula2>#REF!-AB12</formula2>
    </dataValidation>
    <dataValidation type="list" allowBlank="1" showInputMessage="1" showErrorMessage="1" sqref="F12:F14" xr:uid="{35E22F4A-F5B2-446D-B76F-1192AB74CF21}">
      <formula1>$F$15:$F$18</formula1>
    </dataValidation>
    <dataValidation type="list" allowBlank="1" showInputMessage="1" showErrorMessage="1" sqref="E12:E14" xr:uid="{6DE729D2-AE6A-4CBA-830E-821180E69B61}">
      <formula1>$E$15:$E$23</formula1>
    </dataValidation>
    <dataValidation type="list" allowBlank="1" showInputMessage="1" showErrorMessage="1" sqref="D12:D14" xr:uid="{1AB10538-3CC6-49AD-B967-2B7E0F838719}">
      <formula1>$D$15:$D$15</formula1>
    </dataValidation>
    <dataValidation type="list" allowBlank="1" showInputMessage="1" showErrorMessage="1" sqref="C12:C14" xr:uid="{D8763CE2-5A04-44A5-BD6C-CE77D5D5C4D3}">
      <formula1>#REF!</formula1>
    </dataValidation>
    <dataValidation type="list" allowBlank="1" showInputMessage="1" showErrorMessage="1" sqref="B12:B14" xr:uid="{8E2C26AB-8910-4639-8AA8-7E249FB87A15}">
      <formula1>$B$15:$B$15</formula1>
    </dataValidation>
    <dataValidation type="list" allowBlank="1" showInputMessage="1" showErrorMessage="1" sqref="G12:G14 I12:I14" xr:uid="{D5EB8072-2F4F-4F90-B8A8-93F3D4F9AD08}">
      <formula1>$G$15:$G$32</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8A26E-0F08-4B69-A740-41ECCFDD5527}">
  <sheetPr>
    <tabColor rgb="FF92D050"/>
  </sheetPr>
  <dimension ref="A1:DL95"/>
  <sheetViews>
    <sheetView topLeftCell="BM5" zoomScale="70" zoomScaleNormal="70" zoomScaleSheetLayoutView="55" zoomScalePageLayoutView="60" workbookViewId="0">
      <pane ySplit="7" topLeftCell="F16" activePane="bottomLeft" state="frozen"/>
      <selection pane="bottomLeft" activeCell="J9" sqref="J9"/>
      <selection activeCell="CW45" sqref="CW45"/>
    </sheetView>
  </sheetViews>
  <sheetFormatPr defaultColWidth="11.42578125" defaultRowHeight="15"/>
  <cols>
    <col min="1" max="1" width="5.140625" style="35" customWidth="1"/>
    <col min="2" max="15" width="18.85546875" style="35" customWidth="1"/>
    <col min="16" max="21" width="12.42578125" style="35" customWidth="1"/>
    <col min="22" max="22" width="14.42578125" style="35" customWidth="1"/>
    <col min="23" max="23" width="12.42578125" style="35" customWidth="1"/>
    <col min="24" max="24" width="16.85546875" style="35" customWidth="1"/>
    <col min="25" max="25" width="25.85546875" style="35" customWidth="1"/>
    <col min="26" max="26" width="16.7109375" style="35" customWidth="1"/>
    <col min="27" max="27" width="23" style="35" customWidth="1"/>
    <col min="28" max="28" width="17.42578125" style="35" customWidth="1"/>
    <col min="29" max="29" width="25" style="35" customWidth="1"/>
    <col min="30" max="31" width="12.42578125" style="35" customWidth="1"/>
    <col min="32" max="32" width="19.7109375" style="35" customWidth="1"/>
    <col min="33" max="33" width="20.28515625" style="35" customWidth="1"/>
    <col min="34" max="34" width="18.140625" style="35" customWidth="1"/>
    <col min="35" max="35" width="21" style="35" customWidth="1"/>
    <col min="36" max="37" width="12.42578125" style="35" customWidth="1"/>
    <col min="38" max="38" width="19.7109375" style="35" customWidth="1"/>
    <col min="39" max="39" width="20.28515625" style="35" customWidth="1"/>
    <col min="40" max="40" width="18.85546875" style="58" customWidth="1"/>
    <col min="41" max="41" width="22.140625" style="58" customWidth="1"/>
    <col min="42" max="42" width="14.42578125" style="58" customWidth="1"/>
    <col min="43" max="43" width="12.42578125" style="58" customWidth="1"/>
    <col min="44" max="44" width="19.7109375" style="58" customWidth="1"/>
    <col min="45" max="45" width="20.28515625" style="35" customWidth="1"/>
    <col min="46" max="46" width="17.28515625" style="58" customWidth="1"/>
    <col min="47" max="47" width="21.7109375" style="58" customWidth="1"/>
    <col min="48" max="49" width="12.42578125" style="58" customWidth="1"/>
    <col min="50" max="50" width="19.42578125" style="58" customWidth="1"/>
    <col min="51" max="51" width="20.28515625" style="35" customWidth="1"/>
    <col min="52" max="52" width="18.28515625" style="58" customWidth="1"/>
    <col min="53" max="53" width="23.42578125" style="58" customWidth="1"/>
    <col min="54" max="55" width="12.42578125" style="58" customWidth="1"/>
    <col min="56" max="56" width="20.7109375" style="58" customWidth="1"/>
    <col min="57" max="57" width="20.28515625" style="35" customWidth="1"/>
    <col min="58" max="58" width="16.7109375" style="35" customWidth="1"/>
    <col min="59" max="59" width="17" style="35" customWidth="1"/>
    <col min="60" max="61" width="12.42578125" style="35" customWidth="1"/>
    <col min="62" max="62" width="45" style="35" customWidth="1"/>
    <col min="63" max="63" width="20.28515625" style="35" customWidth="1"/>
    <col min="64" max="64" width="15.85546875" style="35" customWidth="1"/>
    <col min="65" max="65" width="21.42578125" style="35" customWidth="1"/>
    <col min="66" max="67" width="12.42578125" style="35" customWidth="1"/>
    <col min="68" max="68" width="17.42578125" style="35" customWidth="1"/>
    <col min="69" max="69" width="20.28515625" style="35" customWidth="1"/>
    <col min="70" max="70" width="15.42578125" style="35" customWidth="1"/>
    <col min="71" max="71" width="21" style="35" customWidth="1"/>
    <col min="72" max="73" width="12.42578125" style="35" customWidth="1"/>
    <col min="74" max="74" width="18.42578125" style="35" customWidth="1"/>
    <col min="75" max="75" width="20.28515625" style="35" customWidth="1"/>
    <col min="76" max="76" width="15.42578125" style="35" customWidth="1"/>
    <col min="77" max="77" width="18.7109375" style="35" customWidth="1"/>
    <col min="78" max="79" width="12.42578125" style="35" customWidth="1"/>
    <col min="80" max="80" width="17" style="35" customWidth="1"/>
    <col min="81" max="81" width="20.28515625" style="35" customWidth="1"/>
    <col min="82" max="82" width="14.85546875" style="35" customWidth="1"/>
    <col min="83" max="83" width="18.42578125" style="35" customWidth="1"/>
    <col min="84" max="85" width="12.42578125" style="35" customWidth="1"/>
    <col min="86" max="86" width="17.85546875" style="35" customWidth="1"/>
    <col min="87" max="87" width="20.28515625" style="35" customWidth="1"/>
    <col min="88" max="88" width="15" style="35" customWidth="1"/>
    <col min="89" max="89" width="18.42578125" style="35" customWidth="1"/>
    <col min="90" max="91" width="18.28515625" style="35" customWidth="1"/>
    <col min="92" max="92" width="23.140625" style="35" customWidth="1"/>
    <col min="93" max="93" width="20.28515625" style="35" customWidth="1"/>
    <col min="94" max="94" width="16" style="35" customWidth="1"/>
    <col min="95" max="95" width="27.85546875" style="35" customWidth="1"/>
    <col min="96" max="96" width="29" style="35" customWidth="1"/>
    <col min="97" max="97" width="26.7109375" style="35" customWidth="1"/>
    <col min="98" max="99" width="20.28515625" style="35" customWidth="1"/>
    <col min="100" max="100" width="17.28515625" style="35" customWidth="1"/>
    <col min="101" max="102" width="21.28515625" style="35" customWidth="1"/>
    <col min="103" max="103" width="19.140625" style="35" customWidth="1"/>
    <col min="104" max="104" width="18.85546875" style="35" customWidth="1"/>
    <col min="105" max="105" width="20.7109375" style="35" customWidth="1"/>
    <col min="106" max="106" width="17.42578125" style="35" customWidth="1"/>
    <col min="107" max="107" width="17.140625" style="35" customWidth="1"/>
    <col min="108" max="108" width="22" style="35" customWidth="1"/>
    <col min="109" max="111" width="18.140625" style="35" customWidth="1"/>
    <col min="112" max="112" width="20.85546875" style="35" customWidth="1"/>
    <col min="113" max="113" width="17.42578125" style="35" customWidth="1"/>
    <col min="114" max="114" width="18.42578125" style="35" customWidth="1"/>
    <col min="115" max="115" width="18" style="35" customWidth="1"/>
    <col min="116" max="116" width="29.85546875" style="35" customWidth="1"/>
    <col min="117" max="16384" width="11.42578125" style="35"/>
  </cols>
  <sheetData>
    <row r="1" spans="1:116" ht="69.75" customHeight="1">
      <c r="A1" s="58"/>
      <c r="B1" s="411" t="s">
        <v>29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59"/>
      <c r="AG1" s="58"/>
      <c r="AH1" s="412"/>
      <c r="AI1" s="412"/>
      <c r="AJ1" s="412"/>
      <c r="AK1" s="412"/>
      <c r="AL1" s="59"/>
      <c r="AM1" s="58"/>
      <c r="AS1" s="58"/>
      <c r="AY1" s="58"/>
      <c r="BE1" s="58"/>
      <c r="BF1" s="411"/>
      <c r="BG1" s="411"/>
      <c r="BH1" s="411"/>
      <c r="BI1" s="411"/>
      <c r="BJ1" s="411"/>
      <c r="BK1" s="411"/>
      <c r="BL1" s="411"/>
      <c r="BM1" s="411"/>
      <c r="BN1" s="411"/>
      <c r="BO1" s="411"/>
      <c r="BP1" s="411"/>
      <c r="BQ1" s="411"/>
      <c r="BR1" s="411"/>
      <c r="BS1" s="411"/>
      <c r="BT1" s="411"/>
      <c r="BU1" s="411"/>
      <c r="BV1" s="411"/>
      <c r="BW1" s="411"/>
      <c r="BX1" s="411"/>
      <c r="BY1" s="411"/>
      <c r="BZ1" s="411"/>
      <c r="CA1" s="59"/>
      <c r="CB1" s="412"/>
      <c r="CC1" s="412"/>
      <c r="CD1" s="412"/>
      <c r="CE1" s="412"/>
      <c r="CF1" s="412"/>
      <c r="CG1" s="59"/>
      <c r="CH1" s="411"/>
      <c r="CI1" s="411"/>
      <c r="CJ1" s="411"/>
      <c r="CK1" s="411"/>
      <c r="CL1" s="411"/>
      <c r="CM1" s="411"/>
    </row>
    <row r="2" spans="1:116" ht="15.6" thickBo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H2" s="58"/>
      <c r="AI2" s="58"/>
      <c r="AJ2" s="58"/>
      <c r="AK2" s="58"/>
      <c r="AL2" s="58"/>
      <c r="BF2" s="58"/>
      <c r="BG2" s="58"/>
      <c r="BH2" s="58"/>
      <c r="BI2" s="58"/>
      <c r="BJ2" s="58"/>
      <c r="BL2" s="58"/>
      <c r="BM2" s="58"/>
      <c r="BN2" s="58"/>
      <c r="BO2" s="58"/>
      <c r="BP2" s="58"/>
      <c r="BR2" s="58"/>
      <c r="BS2" s="58"/>
      <c r="BT2" s="58"/>
      <c r="BU2" s="58"/>
      <c r="BV2" s="58"/>
      <c r="BX2" s="58"/>
      <c r="BY2" s="58"/>
      <c r="BZ2" s="58"/>
      <c r="CA2" s="58"/>
      <c r="CB2" s="58"/>
      <c r="CD2" s="58"/>
      <c r="CE2" s="58"/>
      <c r="CF2" s="58"/>
      <c r="CG2" s="58"/>
      <c r="CH2" s="58"/>
      <c r="CJ2" s="58"/>
      <c r="CK2" s="58"/>
      <c r="CL2" s="58"/>
      <c r="CM2" s="58"/>
    </row>
    <row r="3" spans="1:116" ht="47.25" customHeight="1" thickBot="1">
      <c r="A3" s="58"/>
      <c r="B3" s="60" t="s">
        <v>171</v>
      </c>
      <c r="C3" s="414"/>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6"/>
      <c r="AF3" s="417"/>
      <c r="AG3" s="417"/>
      <c r="AH3" s="417"/>
      <c r="AI3" s="417"/>
      <c r="AJ3" s="417"/>
      <c r="AK3" s="417"/>
      <c r="AL3" s="417"/>
      <c r="AM3" s="58"/>
      <c r="AS3" s="58"/>
      <c r="AY3" s="58"/>
      <c r="BE3" s="58"/>
      <c r="BF3" s="68"/>
      <c r="BG3" s="418"/>
      <c r="BH3" s="418"/>
      <c r="BI3" s="418"/>
      <c r="BJ3" s="418"/>
      <c r="BK3" s="418"/>
      <c r="BL3" s="418"/>
      <c r="BM3" s="418"/>
      <c r="BN3" s="418"/>
      <c r="BO3" s="418"/>
      <c r="BP3" s="418"/>
      <c r="BQ3" s="418"/>
      <c r="BR3" s="418"/>
      <c r="BS3" s="418"/>
      <c r="BT3" s="418"/>
      <c r="BU3" s="418"/>
      <c r="BV3" s="418"/>
      <c r="BW3" s="418"/>
      <c r="BX3" s="418"/>
      <c r="BY3" s="418"/>
      <c r="BZ3" s="418"/>
      <c r="CA3" s="417"/>
      <c r="CB3" s="417"/>
      <c r="CC3" s="417"/>
      <c r="CD3" s="417"/>
      <c r="CE3" s="417"/>
      <c r="CF3" s="417"/>
      <c r="CG3" s="417"/>
      <c r="CH3" s="68"/>
      <c r="CJ3" s="418"/>
      <c r="CK3" s="418"/>
      <c r="CL3" s="418"/>
      <c r="CM3" s="418"/>
    </row>
    <row r="4" spans="1:116" ht="47.25" customHeight="1" thickBot="1">
      <c r="A4" s="58"/>
      <c r="B4" s="68"/>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4"/>
      <c r="AG4" s="184"/>
      <c r="AH4" s="184"/>
      <c r="AI4" s="184"/>
      <c r="AJ4" s="184"/>
      <c r="AK4" s="184"/>
      <c r="AL4" s="184"/>
      <c r="AM4" s="58"/>
      <c r="AS4" s="58"/>
      <c r="AY4" s="58"/>
      <c r="BE4" s="58"/>
      <c r="BF4" s="68"/>
      <c r="BG4" s="185"/>
      <c r="BH4" s="185"/>
      <c r="BI4" s="185"/>
      <c r="BJ4" s="185"/>
      <c r="BK4" s="185"/>
      <c r="BL4" s="185"/>
      <c r="BM4" s="185"/>
      <c r="BN4" s="185"/>
      <c r="BO4" s="185"/>
      <c r="BP4" s="185"/>
      <c r="BQ4" s="185"/>
      <c r="BR4" s="185"/>
      <c r="BS4" s="185"/>
      <c r="BT4" s="185"/>
      <c r="BU4" s="185"/>
      <c r="BV4" s="185"/>
      <c r="BW4" s="185"/>
      <c r="BX4" s="185"/>
      <c r="BY4" s="185"/>
      <c r="BZ4" s="185"/>
      <c r="CA4" s="184"/>
      <c r="CB4" s="184"/>
      <c r="CC4" s="184"/>
      <c r="CD4" s="184"/>
      <c r="CE4" s="184"/>
      <c r="CF4" s="184"/>
      <c r="CG4" s="184"/>
      <c r="CH4" s="68"/>
      <c r="CJ4" s="185"/>
      <c r="CK4" s="185"/>
      <c r="CL4" s="185"/>
      <c r="CM4" s="185"/>
    </row>
    <row r="5" spans="1:116" s="174" customFormat="1" ht="69.75" customHeight="1" thickBot="1">
      <c r="A5" s="172"/>
      <c r="B5" s="172"/>
      <c r="C5" s="445" t="s">
        <v>754</v>
      </c>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7"/>
      <c r="AI5" s="173"/>
      <c r="AJ5" s="172"/>
      <c r="AK5" s="448"/>
      <c r="AL5" s="448"/>
      <c r="AM5" s="448"/>
      <c r="AN5" s="448"/>
      <c r="AO5" s="173"/>
      <c r="AP5" s="172"/>
      <c r="AQ5" s="172"/>
      <c r="AR5" s="172"/>
      <c r="AS5" s="172"/>
      <c r="AT5" s="172"/>
      <c r="AU5" s="172"/>
      <c r="AV5" s="172"/>
      <c r="AW5" s="172"/>
      <c r="AX5" s="172"/>
      <c r="AY5" s="172"/>
      <c r="AZ5" s="172"/>
      <c r="BA5" s="172"/>
      <c r="BB5" s="172"/>
      <c r="BC5" s="172"/>
      <c r="BD5" s="172"/>
      <c r="BE5" s="172"/>
      <c r="BF5" s="172"/>
      <c r="BG5" s="172"/>
      <c r="BH5" s="172"/>
      <c r="BI5" s="419"/>
      <c r="BJ5" s="419"/>
      <c r="BK5" s="419"/>
      <c r="BL5" s="419"/>
      <c r="BM5" s="419"/>
      <c r="BN5" s="419"/>
      <c r="BO5" s="419"/>
      <c r="BP5" s="419"/>
      <c r="BQ5" s="419"/>
      <c r="BR5" s="419"/>
      <c r="BS5" s="419"/>
      <c r="BT5" s="419"/>
      <c r="BU5" s="419"/>
      <c r="BV5" s="419"/>
      <c r="BW5" s="419"/>
      <c r="BX5" s="419"/>
      <c r="BY5" s="419"/>
      <c r="BZ5" s="419"/>
      <c r="CA5" s="419"/>
      <c r="CB5" s="419"/>
      <c r="CC5" s="419"/>
      <c r="CD5" s="173"/>
      <c r="CE5" s="448"/>
      <c r="CF5" s="448"/>
      <c r="CG5" s="448"/>
      <c r="CH5" s="448"/>
      <c r="CI5" s="448"/>
      <c r="CJ5" s="173"/>
      <c r="CK5" s="419"/>
      <c r="CL5" s="419"/>
      <c r="CM5" s="419"/>
      <c r="CN5" s="419"/>
      <c r="CO5" s="419"/>
      <c r="CP5" s="419"/>
    </row>
    <row r="6" spans="1:116" s="174" customFormat="1" ht="18" thickBot="1">
      <c r="A6" s="172"/>
      <c r="B6" s="172"/>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172"/>
      <c r="AK6" s="172"/>
      <c r="AL6" s="172"/>
      <c r="AM6" s="172"/>
      <c r="AN6" s="172"/>
      <c r="AO6" s="172"/>
      <c r="AQ6" s="172"/>
      <c r="AR6" s="172"/>
      <c r="AS6" s="172"/>
      <c r="AT6" s="172"/>
      <c r="AU6" s="172"/>
      <c r="AW6" s="172"/>
      <c r="AX6" s="172"/>
      <c r="AY6" s="172"/>
      <c r="AZ6" s="172"/>
      <c r="BA6" s="172"/>
      <c r="BC6" s="172"/>
      <c r="BD6" s="172"/>
      <c r="BE6" s="172"/>
      <c r="BF6" s="172"/>
      <c r="BG6" s="172"/>
      <c r="BI6" s="172"/>
      <c r="BJ6" s="172"/>
      <c r="BK6" s="172"/>
      <c r="BL6" s="172"/>
      <c r="BM6" s="172"/>
      <c r="BO6" s="172"/>
      <c r="BP6" s="172"/>
      <c r="BQ6" s="172"/>
      <c r="BR6" s="172"/>
      <c r="BS6" s="172"/>
      <c r="BU6" s="172"/>
      <c r="BV6" s="172"/>
      <c r="BW6" s="172"/>
      <c r="BX6" s="172"/>
      <c r="BY6" s="172"/>
      <c r="CA6" s="172"/>
      <c r="CB6" s="172"/>
      <c r="CC6" s="172"/>
      <c r="CD6" s="172"/>
      <c r="CE6" s="172"/>
      <c r="CG6" s="172"/>
      <c r="CH6" s="172"/>
      <c r="CI6" s="172"/>
      <c r="CJ6" s="172"/>
      <c r="CK6" s="172"/>
      <c r="CM6" s="172"/>
      <c r="CN6" s="172"/>
      <c r="CO6" s="172"/>
      <c r="CP6" s="172"/>
    </row>
    <row r="7" spans="1:116" s="174" customFormat="1" ht="47.25" customHeight="1" thickBot="1">
      <c r="A7" s="172"/>
      <c r="B7" s="172"/>
      <c r="C7" s="60" t="s">
        <v>171</v>
      </c>
      <c r="D7" s="414"/>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6"/>
      <c r="AI7" s="450"/>
      <c r="AJ7" s="450"/>
      <c r="AK7" s="450"/>
      <c r="AL7" s="450"/>
      <c r="AM7" s="450"/>
      <c r="AN7" s="450"/>
      <c r="AO7" s="450"/>
      <c r="AP7" s="172"/>
      <c r="AQ7" s="172"/>
      <c r="AR7" s="172"/>
      <c r="AS7" s="172"/>
      <c r="AT7" s="172"/>
      <c r="AU7" s="172"/>
      <c r="AV7" s="172"/>
      <c r="AW7" s="172"/>
      <c r="AX7" s="172"/>
      <c r="AY7" s="172"/>
      <c r="AZ7" s="172"/>
      <c r="BA7" s="172"/>
      <c r="BB7" s="172"/>
      <c r="BC7" s="172"/>
      <c r="BD7" s="172"/>
      <c r="BE7" s="172"/>
      <c r="BF7" s="172"/>
      <c r="BG7" s="172"/>
      <c r="BH7" s="172"/>
      <c r="BI7" s="175"/>
      <c r="BJ7" s="420"/>
      <c r="BK7" s="420"/>
      <c r="BL7" s="420"/>
      <c r="BM7" s="420"/>
      <c r="BN7" s="420"/>
      <c r="BO7" s="420"/>
      <c r="BP7" s="420"/>
      <c r="BQ7" s="420"/>
      <c r="BR7" s="420"/>
      <c r="BS7" s="420"/>
      <c r="BT7" s="420"/>
      <c r="BU7" s="420"/>
      <c r="BV7" s="420"/>
      <c r="BW7" s="420"/>
      <c r="BX7" s="420"/>
      <c r="BY7" s="420"/>
      <c r="BZ7" s="420"/>
      <c r="CA7" s="420"/>
      <c r="CB7" s="420"/>
      <c r="CC7" s="420"/>
      <c r="CD7" s="450"/>
      <c r="CE7" s="450"/>
      <c r="CF7" s="450"/>
      <c r="CG7" s="450"/>
      <c r="CH7" s="450"/>
      <c r="CI7" s="450"/>
      <c r="CJ7" s="450"/>
      <c r="CK7" s="175"/>
      <c r="CM7" s="420"/>
      <c r="CN7" s="420"/>
      <c r="CO7" s="420"/>
      <c r="CP7" s="420"/>
    </row>
    <row r="8" spans="1:116" s="174" customFormat="1" ht="24.75" customHeight="1" thickBot="1">
      <c r="A8" s="172"/>
      <c r="B8" s="172"/>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3"/>
      <c r="AJ8" s="413"/>
      <c r="AK8" s="413"/>
      <c r="AL8" s="413"/>
      <c r="AM8" s="413"/>
      <c r="AN8" s="413"/>
      <c r="AO8" s="413"/>
      <c r="AP8" s="172"/>
      <c r="AQ8" s="172"/>
      <c r="AR8" s="172"/>
      <c r="AS8" s="172"/>
      <c r="AT8" s="172"/>
      <c r="AU8" s="172"/>
      <c r="AV8" s="172"/>
      <c r="AW8" s="172"/>
      <c r="AX8" s="172"/>
      <c r="AY8" s="172"/>
      <c r="AZ8" s="172"/>
      <c r="BA8" s="172"/>
      <c r="BB8" s="172"/>
      <c r="BC8" s="172"/>
      <c r="BD8" s="172"/>
      <c r="BE8" s="172"/>
      <c r="BF8" s="172"/>
      <c r="BG8" s="172"/>
      <c r="BH8" s="172"/>
      <c r="BI8" s="413"/>
      <c r="BJ8" s="413"/>
      <c r="BK8" s="413"/>
      <c r="BL8" s="413"/>
      <c r="BM8" s="413"/>
      <c r="BN8" s="413"/>
      <c r="BO8" s="413"/>
      <c r="BP8" s="413"/>
      <c r="BQ8" s="413"/>
      <c r="BR8" s="413"/>
      <c r="BS8" s="413"/>
      <c r="BT8" s="413"/>
      <c r="BU8" s="413"/>
      <c r="BV8" s="413"/>
      <c r="BW8" s="413"/>
      <c r="BX8" s="413"/>
      <c r="BY8" s="413"/>
      <c r="BZ8" s="413"/>
      <c r="CA8" s="413"/>
      <c r="CB8" s="413"/>
      <c r="CC8" s="413"/>
      <c r="CD8" s="413"/>
      <c r="CE8" s="413"/>
      <c r="CF8" s="413"/>
      <c r="CG8" s="413"/>
      <c r="CH8" s="413"/>
      <c r="CI8" s="413"/>
      <c r="CJ8" s="413"/>
      <c r="CK8" s="413"/>
      <c r="CL8" s="413"/>
      <c r="CM8" s="413"/>
      <c r="CN8" s="413"/>
      <c r="CO8" s="413"/>
      <c r="CP8" s="413"/>
    </row>
    <row r="9" spans="1:116" ht="15" customHeight="1" thickBot="1">
      <c r="A9" s="61"/>
      <c r="B9" s="421" t="s">
        <v>242</v>
      </c>
      <c r="C9" s="421" t="s">
        <v>243</v>
      </c>
      <c r="D9" s="421" t="s">
        <v>244</v>
      </c>
      <c r="E9" s="421" t="s">
        <v>67</v>
      </c>
      <c r="F9" s="421" t="s">
        <v>245</v>
      </c>
      <c r="G9" s="449" t="s">
        <v>246</v>
      </c>
      <c r="H9" s="449" t="s">
        <v>247</v>
      </c>
      <c r="I9" s="449" t="s">
        <v>71</v>
      </c>
      <c r="J9" s="431" t="s">
        <v>248</v>
      </c>
      <c r="K9" s="431"/>
      <c r="L9" s="440" t="s">
        <v>249</v>
      </c>
      <c r="M9" s="440"/>
      <c r="N9" s="440"/>
      <c r="O9" s="440"/>
      <c r="P9" s="440"/>
      <c r="Q9" s="440"/>
      <c r="R9" s="440"/>
      <c r="S9" s="440"/>
      <c r="T9" s="440"/>
      <c r="U9" s="440"/>
      <c r="V9" s="440"/>
      <c r="W9" s="440"/>
      <c r="X9" s="440" t="s">
        <v>250</v>
      </c>
      <c r="Y9" s="431" t="s">
        <v>251</v>
      </c>
      <c r="Z9" s="431" t="s">
        <v>252</v>
      </c>
      <c r="AA9" s="431" t="s">
        <v>253</v>
      </c>
      <c r="AB9" s="431" t="s">
        <v>254</v>
      </c>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2" t="s">
        <v>255</v>
      </c>
      <c r="CY9" s="435" t="s">
        <v>256</v>
      </c>
      <c r="CZ9" s="437" t="s">
        <v>180</v>
      </c>
      <c r="DA9" s="438"/>
      <c r="DB9" s="438"/>
      <c r="DC9" s="438"/>
      <c r="DD9" s="438"/>
      <c r="DE9" s="438"/>
      <c r="DF9" s="438"/>
      <c r="DG9" s="438"/>
      <c r="DH9" s="438"/>
      <c r="DI9" s="438"/>
      <c r="DJ9" s="438"/>
      <c r="DK9" s="439"/>
      <c r="DL9" s="422" t="s">
        <v>257</v>
      </c>
    </row>
    <row r="10" spans="1:116" ht="15" customHeight="1">
      <c r="A10" s="61"/>
      <c r="B10" s="421"/>
      <c r="C10" s="421"/>
      <c r="D10" s="421"/>
      <c r="E10" s="421"/>
      <c r="F10" s="421"/>
      <c r="G10" s="449"/>
      <c r="H10" s="449"/>
      <c r="I10" s="449"/>
      <c r="J10" s="431"/>
      <c r="K10" s="431"/>
      <c r="L10" s="440"/>
      <c r="M10" s="440"/>
      <c r="N10" s="440"/>
      <c r="O10" s="440"/>
      <c r="P10" s="440"/>
      <c r="Q10" s="440"/>
      <c r="R10" s="440"/>
      <c r="S10" s="440"/>
      <c r="T10" s="440"/>
      <c r="U10" s="440"/>
      <c r="V10" s="440"/>
      <c r="W10" s="440"/>
      <c r="X10" s="440"/>
      <c r="Y10" s="431"/>
      <c r="Z10" s="431"/>
      <c r="AA10" s="431"/>
      <c r="AB10" s="431" t="s">
        <v>186</v>
      </c>
      <c r="AC10" s="431"/>
      <c r="AD10" s="431"/>
      <c r="AE10" s="431"/>
      <c r="AF10" s="431"/>
      <c r="AG10" s="431"/>
      <c r="AH10" s="430" t="s">
        <v>187</v>
      </c>
      <c r="AI10" s="430"/>
      <c r="AJ10" s="430"/>
      <c r="AK10" s="430"/>
      <c r="AL10" s="430"/>
      <c r="AM10" s="430"/>
      <c r="AN10" s="431" t="s">
        <v>188</v>
      </c>
      <c r="AO10" s="431"/>
      <c r="AP10" s="431"/>
      <c r="AQ10" s="431"/>
      <c r="AR10" s="431"/>
      <c r="AS10" s="431"/>
      <c r="AT10" s="430" t="s">
        <v>189</v>
      </c>
      <c r="AU10" s="430"/>
      <c r="AV10" s="430"/>
      <c r="AW10" s="430"/>
      <c r="AX10" s="430"/>
      <c r="AY10" s="430"/>
      <c r="AZ10" s="431" t="s">
        <v>190</v>
      </c>
      <c r="BA10" s="431"/>
      <c r="BB10" s="431"/>
      <c r="BC10" s="431"/>
      <c r="BD10" s="431"/>
      <c r="BE10" s="431"/>
      <c r="BF10" s="430" t="s">
        <v>191</v>
      </c>
      <c r="BG10" s="430"/>
      <c r="BH10" s="430"/>
      <c r="BI10" s="430"/>
      <c r="BJ10" s="430"/>
      <c r="BK10" s="430"/>
      <c r="BL10" s="431" t="s">
        <v>192</v>
      </c>
      <c r="BM10" s="431"/>
      <c r="BN10" s="431"/>
      <c r="BO10" s="431"/>
      <c r="BP10" s="431"/>
      <c r="BQ10" s="119"/>
      <c r="BR10" s="430" t="s">
        <v>193</v>
      </c>
      <c r="BS10" s="430"/>
      <c r="BT10" s="430"/>
      <c r="BU10" s="430"/>
      <c r="BV10" s="430"/>
      <c r="BW10" s="430"/>
      <c r="BX10" s="431" t="s">
        <v>194</v>
      </c>
      <c r="BY10" s="431"/>
      <c r="BZ10" s="431"/>
      <c r="CA10" s="431"/>
      <c r="CB10" s="431"/>
      <c r="CC10" s="431"/>
      <c r="CD10" s="430" t="s">
        <v>195</v>
      </c>
      <c r="CE10" s="430"/>
      <c r="CF10" s="430"/>
      <c r="CG10" s="430"/>
      <c r="CH10" s="430"/>
      <c r="CI10" s="430"/>
      <c r="CJ10" s="431" t="s">
        <v>196</v>
      </c>
      <c r="CK10" s="431"/>
      <c r="CL10" s="431"/>
      <c r="CM10" s="431"/>
      <c r="CN10" s="431"/>
      <c r="CO10" s="431"/>
      <c r="CP10" s="430" t="s">
        <v>197</v>
      </c>
      <c r="CQ10" s="430"/>
      <c r="CR10" s="430"/>
      <c r="CS10" s="430"/>
      <c r="CT10" s="430"/>
      <c r="CU10" s="91"/>
      <c r="CV10" s="431" t="s">
        <v>258</v>
      </c>
      <c r="CW10" s="431" t="s">
        <v>259</v>
      </c>
      <c r="CX10" s="433"/>
      <c r="CY10" s="436"/>
      <c r="CZ10" s="441" t="s">
        <v>186</v>
      </c>
      <c r="DA10" s="426" t="s">
        <v>187</v>
      </c>
      <c r="DB10" s="426" t="s">
        <v>188</v>
      </c>
      <c r="DC10" s="426" t="s">
        <v>189</v>
      </c>
      <c r="DD10" s="426" t="s">
        <v>190</v>
      </c>
      <c r="DE10" s="426" t="s">
        <v>191</v>
      </c>
      <c r="DF10" s="426" t="s">
        <v>192</v>
      </c>
      <c r="DG10" s="426" t="s">
        <v>193</v>
      </c>
      <c r="DH10" s="426" t="s">
        <v>194</v>
      </c>
      <c r="DI10" s="426" t="s">
        <v>195</v>
      </c>
      <c r="DJ10" s="426" t="s">
        <v>196</v>
      </c>
      <c r="DK10" s="428" t="s">
        <v>197</v>
      </c>
      <c r="DL10" s="423"/>
    </row>
    <row r="11" spans="1:116" ht="94.15" thickBot="1">
      <c r="A11" s="61"/>
      <c r="B11" s="421"/>
      <c r="C11" s="421"/>
      <c r="D11" s="421"/>
      <c r="E11" s="421"/>
      <c r="F11" s="421"/>
      <c r="G11" s="449"/>
      <c r="H11" s="449"/>
      <c r="I11" s="449"/>
      <c r="J11" s="431"/>
      <c r="K11" s="431"/>
      <c r="L11" s="124" t="s">
        <v>179</v>
      </c>
      <c r="M11" s="124" t="s">
        <v>260</v>
      </c>
      <c r="N11" s="124" t="s">
        <v>261</v>
      </c>
      <c r="O11" s="124" t="s">
        <v>262</v>
      </c>
      <c r="P11" s="124" t="s">
        <v>263</v>
      </c>
      <c r="Q11" s="124" t="s">
        <v>264</v>
      </c>
      <c r="R11" s="124" t="s">
        <v>265</v>
      </c>
      <c r="S11" s="124" t="s">
        <v>266</v>
      </c>
      <c r="T11" s="124" t="s">
        <v>267</v>
      </c>
      <c r="U11" s="124" t="s">
        <v>268</v>
      </c>
      <c r="V11" s="124" t="s">
        <v>269</v>
      </c>
      <c r="W11" s="124" t="s">
        <v>270</v>
      </c>
      <c r="X11" s="440"/>
      <c r="Y11" s="431"/>
      <c r="Z11" s="431"/>
      <c r="AA11" s="431"/>
      <c r="AB11" s="119" t="s">
        <v>271</v>
      </c>
      <c r="AC11" s="119" t="s">
        <v>272</v>
      </c>
      <c r="AD11" s="119" t="s">
        <v>273</v>
      </c>
      <c r="AE11" s="119" t="s">
        <v>274</v>
      </c>
      <c r="AF11" s="119" t="s">
        <v>275</v>
      </c>
      <c r="AG11" s="119" t="s">
        <v>276</v>
      </c>
      <c r="AH11" s="91" t="s">
        <v>271</v>
      </c>
      <c r="AI11" s="91" t="s">
        <v>272</v>
      </c>
      <c r="AJ11" s="91" t="s">
        <v>273</v>
      </c>
      <c r="AK11" s="91" t="s">
        <v>274</v>
      </c>
      <c r="AL11" s="91" t="s">
        <v>275</v>
      </c>
      <c r="AM11" s="91" t="s">
        <v>276</v>
      </c>
      <c r="AN11" s="119" t="s">
        <v>271</v>
      </c>
      <c r="AO11" s="119" t="s">
        <v>272</v>
      </c>
      <c r="AP11" s="119" t="s">
        <v>273</v>
      </c>
      <c r="AQ11" s="119" t="s">
        <v>274</v>
      </c>
      <c r="AR11" s="119" t="s">
        <v>275</v>
      </c>
      <c r="AS11" s="119" t="s">
        <v>276</v>
      </c>
      <c r="AT11" s="91" t="s">
        <v>271</v>
      </c>
      <c r="AU11" s="91" t="s">
        <v>272</v>
      </c>
      <c r="AV11" s="91" t="s">
        <v>273</v>
      </c>
      <c r="AW11" s="91" t="s">
        <v>274</v>
      </c>
      <c r="AX11" s="91" t="s">
        <v>275</v>
      </c>
      <c r="AY11" s="91" t="s">
        <v>276</v>
      </c>
      <c r="AZ11" s="119" t="s">
        <v>271</v>
      </c>
      <c r="BA11" s="119" t="s">
        <v>272</v>
      </c>
      <c r="BB11" s="119" t="s">
        <v>273</v>
      </c>
      <c r="BC11" s="119" t="s">
        <v>274</v>
      </c>
      <c r="BD11" s="119" t="s">
        <v>275</v>
      </c>
      <c r="BE11" s="119" t="s">
        <v>276</v>
      </c>
      <c r="BF11" s="91" t="s">
        <v>271</v>
      </c>
      <c r="BG11" s="91" t="s">
        <v>272</v>
      </c>
      <c r="BH11" s="91" t="s">
        <v>273</v>
      </c>
      <c r="BI11" s="91" t="s">
        <v>274</v>
      </c>
      <c r="BJ11" s="91" t="s">
        <v>275</v>
      </c>
      <c r="BK11" s="91" t="s">
        <v>276</v>
      </c>
      <c r="BL11" s="119" t="s">
        <v>271</v>
      </c>
      <c r="BM11" s="119" t="s">
        <v>272</v>
      </c>
      <c r="BN11" s="119" t="s">
        <v>273</v>
      </c>
      <c r="BO11" s="119" t="s">
        <v>274</v>
      </c>
      <c r="BP11" s="119" t="s">
        <v>275</v>
      </c>
      <c r="BQ11" s="119" t="s">
        <v>276</v>
      </c>
      <c r="BR11" s="91" t="s">
        <v>271</v>
      </c>
      <c r="BS11" s="125" t="s">
        <v>272</v>
      </c>
      <c r="BT11" s="91" t="s">
        <v>273</v>
      </c>
      <c r="BU11" s="91" t="s">
        <v>274</v>
      </c>
      <c r="BV11" s="91" t="s">
        <v>275</v>
      </c>
      <c r="BW11" s="91" t="s">
        <v>276</v>
      </c>
      <c r="BX11" s="119" t="s">
        <v>271</v>
      </c>
      <c r="BY11" s="119" t="s">
        <v>272</v>
      </c>
      <c r="BZ11" s="119" t="s">
        <v>273</v>
      </c>
      <c r="CA11" s="126" t="s">
        <v>274</v>
      </c>
      <c r="CB11" s="119" t="s">
        <v>275</v>
      </c>
      <c r="CC11" s="119" t="s">
        <v>276</v>
      </c>
      <c r="CD11" s="91" t="s">
        <v>271</v>
      </c>
      <c r="CE11" s="91" t="s">
        <v>272</v>
      </c>
      <c r="CF11" s="91" t="s">
        <v>273</v>
      </c>
      <c r="CG11" s="91" t="s">
        <v>274</v>
      </c>
      <c r="CH11" s="91" t="s">
        <v>275</v>
      </c>
      <c r="CI11" s="91" t="s">
        <v>276</v>
      </c>
      <c r="CJ11" s="119" t="s">
        <v>271</v>
      </c>
      <c r="CK11" s="119" t="s">
        <v>272</v>
      </c>
      <c r="CL11" s="119" t="s">
        <v>273</v>
      </c>
      <c r="CM11" s="119" t="s">
        <v>274</v>
      </c>
      <c r="CN11" s="119" t="s">
        <v>275</v>
      </c>
      <c r="CO11" s="119" t="s">
        <v>276</v>
      </c>
      <c r="CP11" s="91" t="s">
        <v>271</v>
      </c>
      <c r="CQ11" s="91" t="s">
        <v>272</v>
      </c>
      <c r="CR11" s="91" t="s">
        <v>273</v>
      </c>
      <c r="CS11" s="91" t="s">
        <v>274</v>
      </c>
      <c r="CT11" s="119" t="s">
        <v>275</v>
      </c>
      <c r="CU11" s="119" t="s">
        <v>276</v>
      </c>
      <c r="CV11" s="431"/>
      <c r="CW11" s="431"/>
      <c r="CX11" s="434"/>
      <c r="CY11" s="436"/>
      <c r="CZ11" s="442"/>
      <c r="DA11" s="427"/>
      <c r="DB11" s="427"/>
      <c r="DC11" s="427"/>
      <c r="DD11" s="427"/>
      <c r="DE11" s="427"/>
      <c r="DF11" s="427"/>
      <c r="DG11" s="427"/>
      <c r="DH11" s="427"/>
      <c r="DI11" s="427"/>
      <c r="DJ11" s="427"/>
      <c r="DK11" s="429"/>
      <c r="DL11" s="424"/>
    </row>
    <row r="12" spans="1:116" ht="108.75" customHeight="1">
      <c r="A12" s="61"/>
      <c r="B12" s="49" t="s">
        <v>322</v>
      </c>
      <c r="C12" s="223" t="s">
        <v>278</v>
      </c>
      <c r="D12" s="223" t="s">
        <v>279</v>
      </c>
      <c r="E12" s="223" t="s">
        <v>280</v>
      </c>
      <c r="F12" s="223" t="s">
        <v>281</v>
      </c>
      <c r="G12" s="223" t="s">
        <v>348</v>
      </c>
      <c r="H12" s="237" t="s">
        <v>637</v>
      </c>
      <c r="I12" s="237" t="s">
        <v>580</v>
      </c>
      <c r="J12" s="490" t="s">
        <v>755</v>
      </c>
      <c r="K12" s="491"/>
      <c r="L12" s="127"/>
      <c r="M12" s="127">
        <v>15</v>
      </c>
      <c r="N12" s="127"/>
      <c r="O12" s="127">
        <v>8</v>
      </c>
      <c r="P12" s="127"/>
      <c r="Q12" s="127">
        <v>9</v>
      </c>
      <c r="R12" s="127"/>
      <c r="S12" s="127">
        <v>14</v>
      </c>
      <c r="T12" s="127"/>
      <c r="U12" s="127">
        <v>11</v>
      </c>
      <c r="V12" s="127"/>
      <c r="W12" s="127">
        <v>9</v>
      </c>
      <c r="X12" s="127" t="s">
        <v>58</v>
      </c>
      <c r="Y12" s="238" t="s">
        <v>756</v>
      </c>
      <c r="Z12" s="239" t="s">
        <v>757</v>
      </c>
      <c r="AA12" s="67">
        <v>1</v>
      </c>
      <c r="AB12" s="132">
        <f>+L12</f>
        <v>0</v>
      </c>
      <c r="AC12" s="136">
        <f>IFERROR(AB12/SUM($L12:$W12)*100,0)</f>
        <v>0</v>
      </c>
      <c r="AD12" s="136"/>
      <c r="AE12" s="136">
        <f>IFERROR(AD12/SUM($L12:$W12)*100,0)</f>
        <v>0</v>
      </c>
      <c r="AF12" s="64"/>
      <c r="AG12" s="63"/>
      <c r="AH12" s="132">
        <f t="shared" ref="AH12:AH16" si="0">+M12</f>
        <v>15</v>
      </c>
      <c r="AI12" s="136">
        <f>IFERROR(AH12/SUM($L12:$W12)*100,0)</f>
        <v>22.727272727272727</v>
      </c>
      <c r="AJ12" s="136"/>
      <c r="AK12" s="136">
        <f>IFERROR(AJ12/SUM($L12:$W12)*100,0)</f>
        <v>0</v>
      </c>
      <c r="AL12" s="64"/>
      <c r="AM12" s="63"/>
      <c r="AN12" s="132">
        <f t="shared" ref="AN12:AN16" si="1">+N12</f>
        <v>0</v>
      </c>
      <c r="AO12" s="136">
        <f>IFERROR(AN12/SUM($L12:$W12)*100,0)</f>
        <v>0</v>
      </c>
      <c r="AP12" s="136"/>
      <c r="AQ12" s="136">
        <f>IFERROR(AP12/SUM($L12:$W12)*100,0)</f>
        <v>0</v>
      </c>
      <c r="AR12" s="64"/>
      <c r="AS12" s="63"/>
      <c r="AT12" s="64">
        <f>+O12</f>
        <v>8</v>
      </c>
      <c r="AU12" s="136">
        <f>IFERROR(AT12/SUM($L12:$W12)*100,0)</f>
        <v>12.121212121212121</v>
      </c>
      <c r="AV12" s="136"/>
      <c r="AW12" s="136">
        <f>IFERROR(AV12/SUM($L12:$W12)*100,0)</f>
        <v>0</v>
      </c>
      <c r="AX12" s="64"/>
      <c r="AY12" s="63"/>
      <c r="AZ12" s="62">
        <f t="shared" ref="AZ12:AZ16" si="2">+P12</f>
        <v>0</v>
      </c>
      <c r="BA12" s="136">
        <f>IFERROR(AZ12/SUM($L12:$W12)*100,0)</f>
        <v>0</v>
      </c>
      <c r="BB12" s="167"/>
      <c r="BC12" s="136">
        <f>IFERROR(BB12/SUM($L12:$W12)*100,0)</f>
        <v>0</v>
      </c>
      <c r="BD12" s="71"/>
      <c r="BE12" s="165"/>
      <c r="BF12" s="62">
        <f t="shared" ref="BF12:BF16" si="3">+Q12</f>
        <v>9</v>
      </c>
      <c r="BG12" s="136">
        <f>IFERROR(BF12/SUM($L12:$W12)*100,0)</f>
        <v>13.636363636363635</v>
      </c>
      <c r="BH12" s="136"/>
      <c r="BI12" s="136">
        <f>IFERROR(BH12/SUM($L12:$W12)*100,0)</f>
        <v>0</v>
      </c>
      <c r="BJ12" s="71"/>
      <c r="BK12" s="63"/>
      <c r="BL12" s="62">
        <f t="shared" ref="BL12:BL16" si="4">+R12</f>
        <v>0</v>
      </c>
      <c r="BM12" s="136">
        <f>IFERROR(BL12/SUM($L12:$W12)*100,0)</f>
        <v>0</v>
      </c>
      <c r="BN12" s="136"/>
      <c r="BO12" s="136">
        <f>IFERROR(BN12/SUM($L12:$W12)*100,0)</f>
        <v>0</v>
      </c>
      <c r="BP12" s="63"/>
      <c r="BQ12" s="63"/>
      <c r="BR12" s="63">
        <f t="shared" ref="BR12:BR16" si="5">+S12</f>
        <v>14</v>
      </c>
      <c r="BS12" s="136">
        <f>IFERROR(BR12/SUM($L12:$W12)*100,0)</f>
        <v>21.212121212121211</v>
      </c>
      <c r="BT12" s="136"/>
      <c r="BU12" s="136">
        <f>IFERROR(BT12/SUM($L12:$W12)*100,0)</f>
        <v>0</v>
      </c>
      <c r="BV12" s="165"/>
      <c r="BW12" s="165"/>
      <c r="BX12" s="63">
        <f t="shared" ref="BX12:BX16" si="6">+T12</f>
        <v>0</v>
      </c>
      <c r="BY12" s="136">
        <f>IFERROR(BX12/SUM($L12:$W12)*100,0)</f>
        <v>0</v>
      </c>
      <c r="BZ12" s="136"/>
      <c r="CA12" s="136">
        <f>IFERROR(BZ12/SUM($L12:$W12)*100,0)</f>
        <v>0</v>
      </c>
      <c r="CB12" s="63"/>
      <c r="CC12" s="63"/>
      <c r="CD12" s="63">
        <f t="shared" ref="CD12:CD16" si="7">+U12</f>
        <v>11</v>
      </c>
      <c r="CE12" s="136">
        <f>IFERROR(CD12/SUM($L12:$W12)*100,0)</f>
        <v>16.666666666666664</v>
      </c>
      <c r="CF12" s="136"/>
      <c r="CG12" s="136">
        <f>IFERROR(CF12/SUM($L12:$W12)*100,0)</f>
        <v>0</v>
      </c>
      <c r="CH12" s="63"/>
      <c r="CI12" s="63"/>
      <c r="CJ12" s="63">
        <f t="shared" ref="CJ12:CJ16" si="8">+V12</f>
        <v>0</v>
      </c>
      <c r="CK12" s="136">
        <f>IFERROR(CJ12/SUM($L12:$W12)*100,0)</f>
        <v>0</v>
      </c>
      <c r="CL12" s="136"/>
      <c r="CM12" s="136">
        <f>IFERROR(CL12/SUM($L12:$W12)*100,0)</f>
        <v>0</v>
      </c>
      <c r="CN12" s="63"/>
      <c r="CO12" s="63"/>
      <c r="CP12" s="63">
        <f t="shared" ref="CP12:CP16" si="9">+W12</f>
        <v>9</v>
      </c>
      <c r="CQ12" s="136">
        <f>IFERROR(CP12/SUM($L12:$W12)*100,0)</f>
        <v>13.636363636363635</v>
      </c>
      <c r="CR12" s="136"/>
      <c r="CS12" s="136">
        <f>IFERROR(CR12/SUM($L12:$W12)*100,0)</f>
        <v>0</v>
      </c>
      <c r="CT12" s="63"/>
      <c r="CU12" s="63"/>
      <c r="CV12" s="63">
        <f t="shared" ref="CV12:CV16" si="10">SUM(CR12,CL12,CF12,BZ12,BT12,BN12,BH12,BB12,AV12,AP12,AJ12,AD12)</f>
        <v>0</v>
      </c>
      <c r="CW12" s="30">
        <f>SUM(CS12,CM12,CG12,CA12,BU12,BO12,BI12,BC12,AW12,AQ12,AK12,AE12)/100</f>
        <v>0</v>
      </c>
      <c r="CX12" s="120"/>
      <c r="CY12" s="154"/>
      <c r="CZ12" s="129"/>
      <c r="DA12" s="129"/>
      <c r="DB12" s="129"/>
      <c r="DC12" s="129"/>
      <c r="DD12" s="129"/>
      <c r="DE12" s="129"/>
      <c r="DF12" s="129"/>
      <c r="DG12" s="129"/>
      <c r="DH12" s="69"/>
      <c r="DI12" s="69"/>
      <c r="DJ12" s="65"/>
      <c r="DK12" s="65"/>
      <c r="DL12" s="179"/>
    </row>
    <row r="13" spans="1:116" ht="185.25" customHeight="1">
      <c r="A13" s="61"/>
      <c r="B13" s="49" t="s">
        <v>322</v>
      </c>
      <c r="C13" s="223" t="s">
        <v>278</v>
      </c>
      <c r="D13" s="223" t="s">
        <v>279</v>
      </c>
      <c r="E13" s="223" t="s">
        <v>280</v>
      </c>
      <c r="F13" s="223" t="s">
        <v>281</v>
      </c>
      <c r="G13" s="223" t="s">
        <v>348</v>
      </c>
      <c r="H13" s="237" t="s">
        <v>637</v>
      </c>
      <c r="I13" s="237" t="s">
        <v>580</v>
      </c>
      <c r="J13" s="486" t="s">
        <v>758</v>
      </c>
      <c r="K13" s="487"/>
      <c r="L13" s="127"/>
      <c r="M13" s="127"/>
      <c r="N13" s="127"/>
      <c r="O13" s="127"/>
      <c r="P13" s="127"/>
      <c r="Q13" s="127"/>
      <c r="R13" s="127">
        <v>1</v>
      </c>
      <c r="S13" s="127"/>
      <c r="T13" s="127"/>
      <c r="U13" s="127"/>
      <c r="V13" s="127"/>
      <c r="W13" s="127">
        <v>1</v>
      </c>
      <c r="X13" s="127" t="s">
        <v>58</v>
      </c>
      <c r="Y13" s="240" t="s">
        <v>759</v>
      </c>
      <c r="Z13" s="241" t="s">
        <v>760</v>
      </c>
      <c r="AA13" s="67">
        <v>1</v>
      </c>
      <c r="AB13" s="64">
        <f>+L13</f>
        <v>0</v>
      </c>
      <c r="AC13" s="136">
        <f t="shared" ref="AC13:AC16" si="11">IFERROR(AB13/SUM($L13:$W13)*100,0)</f>
        <v>0</v>
      </c>
      <c r="AD13" s="64"/>
      <c r="AE13" s="136">
        <f t="shared" ref="AE13:AE16" si="12">IFERROR(AD13/SUM($L13:$W13)*100,0)</f>
        <v>0</v>
      </c>
      <c r="AF13" s="64"/>
      <c r="AG13" s="63"/>
      <c r="AH13" s="132">
        <f t="shared" si="0"/>
        <v>0</v>
      </c>
      <c r="AI13" s="136">
        <f t="shared" ref="AI13:AI16" si="13">IFERROR(AH13/SUM($L13:$W13)*100,0)</f>
        <v>0</v>
      </c>
      <c r="AJ13" s="64"/>
      <c r="AK13" s="136">
        <f t="shared" ref="AK13:AK16" si="14">IFERROR(AJ13/SUM($L13:$W13)*100,0)</f>
        <v>0</v>
      </c>
      <c r="AL13" s="64"/>
      <c r="AM13" s="63"/>
      <c r="AN13" s="132">
        <f t="shared" si="1"/>
        <v>0</v>
      </c>
      <c r="AO13" s="136">
        <f t="shared" ref="AO13:AO16" si="15">IFERROR(AN13/SUM($L13:$W13)*100,0)</f>
        <v>0</v>
      </c>
      <c r="AP13" s="64"/>
      <c r="AQ13" s="136">
        <f t="shared" ref="AQ13:AQ16" si="16">IFERROR(AP13/SUM($L13:$W13)*100,0)</f>
        <v>0</v>
      </c>
      <c r="AR13" s="64"/>
      <c r="AS13" s="63"/>
      <c r="AT13" s="64">
        <f>+O13</f>
        <v>0</v>
      </c>
      <c r="AU13" s="136">
        <f t="shared" ref="AU13:AU16" si="17">IFERROR(AT13/SUM($L13:$W13)*100,0)</f>
        <v>0</v>
      </c>
      <c r="AV13" s="64"/>
      <c r="AW13" s="136">
        <f t="shared" ref="AW13:AW16" si="18">IFERROR(AV13/SUM($L13:$W13)*100,0)</f>
        <v>0</v>
      </c>
      <c r="AX13" s="64"/>
      <c r="AY13" s="63"/>
      <c r="AZ13" s="62">
        <f t="shared" si="2"/>
        <v>0</v>
      </c>
      <c r="BA13" s="136">
        <f t="shared" ref="BA13:BA16" si="19">IFERROR(AZ13/SUM($L13:$W13)*100,0)</f>
        <v>0</v>
      </c>
      <c r="BB13" s="164"/>
      <c r="BC13" s="136">
        <f t="shared" ref="BC13:BC16" si="20">IFERROR(BB13/SUM($L13:$W13)*100,0)</f>
        <v>0</v>
      </c>
      <c r="BD13" s="71"/>
      <c r="BE13" s="165"/>
      <c r="BF13" s="62">
        <f t="shared" si="3"/>
        <v>0</v>
      </c>
      <c r="BG13" s="136">
        <f>IFERROR(BF13/SUM($L13:$W13)*100,0)</f>
        <v>0</v>
      </c>
      <c r="BH13" s="62"/>
      <c r="BI13" s="136">
        <f>IFERROR(BH13/SUM($L13:$W13)*100,0)</f>
        <v>0</v>
      </c>
      <c r="BJ13" s="176"/>
      <c r="BK13" s="63"/>
      <c r="BL13" s="62">
        <f t="shared" si="4"/>
        <v>1</v>
      </c>
      <c r="BM13" s="136">
        <f t="shared" ref="BM13:BM16" si="21">IFERROR(BL13/SUM($L13:$W13)*100,0)</f>
        <v>50</v>
      </c>
      <c r="BN13" s="64"/>
      <c r="BO13" s="136">
        <f t="shared" ref="BO13:BO16" si="22">IFERROR(BN13/SUM($L13:$W13)*100,0)</f>
        <v>0</v>
      </c>
      <c r="BP13" s="63"/>
      <c r="BQ13" s="63"/>
      <c r="BR13" s="63">
        <f t="shared" si="5"/>
        <v>0</v>
      </c>
      <c r="BS13" s="136">
        <f t="shared" ref="BS13:BS16" si="23">IFERROR(BR13/SUM($L13:$W13)*100,0)</f>
        <v>0</v>
      </c>
      <c r="BT13" s="64"/>
      <c r="BU13" s="136">
        <f t="shared" ref="BU13:BU16" si="24">IFERROR(BT13/SUM($L13:$W13)*100,0)</f>
        <v>0</v>
      </c>
      <c r="BV13" s="165"/>
      <c r="BW13" s="165"/>
      <c r="BX13" s="63">
        <f t="shared" si="6"/>
        <v>0</v>
      </c>
      <c r="BY13" s="136">
        <f t="shared" ref="BY13:BY16" si="25">IFERROR(BX13/SUM($L13:$W13)*100,0)</f>
        <v>0</v>
      </c>
      <c r="BZ13" s="64"/>
      <c r="CA13" s="136">
        <f t="shared" ref="CA13:CA16" si="26">IFERROR(BZ13/SUM($L13:$W13)*100,0)</f>
        <v>0</v>
      </c>
      <c r="CB13" s="63"/>
      <c r="CC13" s="63"/>
      <c r="CD13" s="63">
        <f t="shared" si="7"/>
        <v>0</v>
      </c>
      <c r="CE13" s="136">
        <f t="shared" ref="CE13:CE16" si="27">IFERROR(CD13/SUM($L13:$W13)*100,0)</f>
        <v>0</v>
      </c>
      <c r="CF13" s="64"/>
      <c r="CG13" s="136">
        <f t="shared" ref="CG13:CG16" si="28">IFERROR(CF13/SUM($L13:$W13)*100,0)</f>
        <v>0</v>
      </c>
      <c r="CH13" s="63"/>
      <c r="CI13" s="63"/>
      <c r="CJ13" s="63">
        <f t="shared" si="8"/>
        <v>0</v>
      </c>
      <c r="CK13" s="136">
        <f t="shared" ref="CK13:CK16" si="29">IFERROR(CJ13/SUM($L13:$W13)*100,0)</f>
        <v>0</v>
      </c>
      <c r="CL13" s="64"/>
      <c r="CM13" s="136">
        <f t="shared" ref="CM13:CM16" si="30">IFERROR(CL13/SUM($L13:$W13)*100,0)</f>
        <v>0</v>
      </c>
      <c r="CN13" s="63"/>
      <c r="CO13" s="63"/>
      <c r="CP13" s="63">
        <f t="shared" si="9"/>
        <v>1</v>
      </c>
      <c r="CQ13" s="136">
        <f t="shared" ref="CQ13:CQ16" si="31">IFERROR(CP13/SUM($L13:$W13)*100,0)</f>
        <v>50</v>
      </c>
      <c r="CR13" s="64"/>
      <c r="CS13" s="136">
        <f t="shared" ref="CS13:CS16" si="32">IFERROR(CR13/SUM($L13:$W13)*100,0)</f>
        <v>0</v>
      </c>
      <c r="CT13" s="63"/>
      <c r="CU13" s="63"/>
      <c r="CV13" s="63">
        <f>SUM(CR13,CL13,CF13,BZ13,BT13,BN13,BH13,BB13,AV13,AP13,AJ13,AD13)</f>
        <v>0</v>
      </c>
      <c r="CW13" s="30">
        <f>SUM(CS13,CM13,CG13,CA13,BU13,BO13,BI13,BC13,AW13,AQ13,AK13,AE13)/100</f>
        <v>0</v>
      </c>
      <c r="CX13" s="121"/>
      <c r="CY13" s="155"/>
      <c r="CZ13" s="129"/>
      <c r="DA13" s="129"/>
      <c r="DB13" s="129"/>
      <c r="DC13" s="129"/>
      <c r="DD13" s="129"/>
      <c r="DE13" s="129"/>
      <c r="DF13" s="129"/>
      <c r="DG13" s="129"/>
      <c r="DH13" s="69"/>
      <c r="DI13" s="69"/>
      <c r="DJ13" s="65"/>
      <c r="DK13" s="65"/>
      <c r="DL13" s="179"/>
    </row>
    <row r="14" spans="1:116" ht="108.75" customHeight="1">
      <c r="A14" s="61"/>
      <c r="B14" s="49" t="s">
        <v>322</v>
      </c>
      <c r="C14" s="223" t="s">
        <v>278</v>
      </c>
      <c r="D14" s="223" t="s">
        <v>279</v>
      </c>
      <c r="E14" s="223" t="s">
        <v>280</v>
      </c>
      <c r="F14" s="223" t="s">
        <v>281</v>
      </c>
      <c r="G14" s="223" t="s">
        <v>348</v>
      </c>
      <c r="H14" s="237" t="s">
        <v>637</v>
      </c>
      <c r="I14" s="237" t="s">
        <v>580</v>
      </c>
      <c r="J14" s="486" t="s">
        <v>761</v>
      </c>
      <c r="K14" s="487"/>
      <c r="L14" s="127">
        <v>1</v>
      </c>
      <c r="M14" s="127"/>
      <c r="N14" s="127"/>
      <c r="O14" s="127"/>
      <c r="P14" s="127">
        <v>1</v>
      </c>
      <c r="Q14" s="127"/>
      <c r="R14" s="127"/>
      <c r="S14" s="127"/>
      <c r="T14" s="127">
        <v>1</v>
      </c>
      <c r="U14" s="127"/>
      <c r="V14" s="127"/>
      <c r="W14" s="127"/>
      <c r="X14" s="127" t="s">
        <v>58</v>
      </c>
      <c r="Y14" s="242" t="s">
        <v>762</v>
      </c>
      <c r="Z14" s="241" t="s">
        <v>763</v>
      </c>
      <c r="AA14" s="67">
        <v>1</v>
      </c>
      <c r="AB14" s="64">
        <f>+L14</f>
        <v>1</v>
      </c>
      <c r="AC14" s="136">
        <f t="shared" si="11"/>
        <v>33.333333333333329</v>
      </c>
      <c r="AD14" s="64"/>
      <c r="AE14" s="136">
        <f t="shared" si="12"/>
        <v>0</v>
      </c>
      <c r="AF14" s="64"/>
      <c r="AG14" s="63"/>
      <c r="AH14" s="132">
        <f t="shared" si="0"/>
        <v>0</v>
      </c>
      <c r="AI14" s="136">
        <f t="shared" si="13"/>
        <v>0</v>
      </c>
      <c r="AJ14" s="64"/>
      <c r="AK14" s="136">
        <f t="shared" si="14"/>
        <v>0</v>
      </c>
      <c r="AL14" s="64"/>
      <c r="AM14" s="63"/>
      <c r="AN14" s="132">
        <f t="shared" si="1"/>
        <v>0</v>
      </c>
      <c r="AO14" s="136">
        <f t="shared" si="15"/>
        <v>0</v>
      </c>
      <c r="AP14" s="64"/>
      <c r="AQ14" s="136">
        <f t="shared" si="16"/>
        <v>0</v>
      </c>
      <c r="AR14" s="64"/>
      <c r="AS14" s="63"/>
      <c r="AT14" s="64">
        <f>+O14</f>
        <v>0</v>
      </c>
      <c r="AU14" s="136">
        <f t="shared" si="17"/>
        <v>0</v>
      </c>
      <c r="AV14" s="64"/>
      <c r="AW14" s="136">
        <f t="shared" si="18"/>
        <v>0</v>
      </c>
      <c r="AX14" s="64"/>
      <c r="AY14" s="63"/>
      <c r="AZ14" s="62">
        <f t="shared" si="2"/>
        <v>1</v>
      </c>
      <c r="BA14" s="136">
        <f t="shared" si="19"/>
        <v>33.333333333333329</v>
      </c>
      <c r="BB14" s="164"/>
      <c r="BC14" s="136">
        <f t="shared" si="20"/>
        <v>0</v>
      </c>
      <c r="BD14" s="71"/>
      <c r="BE14" s="165"/>
      <c r="BF14" s="62">
        <f t="shared" si="3"/>
        <v>0</v>
      </c>
      <c r="BH14" s="64"/>
      <c r="BI14" s="136">
        <f>IFERROR(BH14/SUM($L14:$W14)*100,0)</f>
        <v>0</v>
      </c>
      <c r="BJ14" s="71"/>
      <c r="BK14" s="63"/>
      <c r="BL14" s="62">
        <f t="shared" si="4"/>
        <v>0</v>
      </c>
      <c r="BM14" s="136">
        <f t="shared" si="21"/>
        <v>0</v>
      </c>
      <c r="BN14" s="64"/>
      <c r="BO14" s="136">
        <f t="shared" si="22"/>
        <v>0</v>
      </c>
      <c r="BP14" s="63"/>
      <c r="BQ14" s="63"/>
      <c r="BR14" s="63">
        <f t="shared" si="5"/>
        <v>0</v>
      </c>
      <c r="BS14" s="136">
        <f t="shared" si="23"/>
        <v>0</v>
      </c>
      <c r="BT14" s="64"/>
      <c r="BU14" s="136">
        <f t="shared" si="24"/>
        <v>0</v>
      </c>
      <c r="BV14" s="165"/>
      <c r="BW14" s="165"/>
      <c r="BX14" s="63">
        <f t="shared" si="6"/>
        <v>1</v>
      </c>
      <c r="BY14" s="136">
        <f t="shared" si="25"/>
        <v>33.333333333333329</v>
      </c>
      <c r="BZ14" s="64"/>
      <c r="CA14" s="136">
        <f t="shared" si="26"/>
        <v>0</v>
      </c>
      <c r="CB14" s="63"/>
      <c r="CC14" s="63"/>
      <c r="CD14" s="63">
        <f t="shared" si="7"/>
        <v>0</v>
      </c>
      <c r="CE14" s="136">
        <f t="shared" si="27"/>
        <v>0</v>
      </c>
      <c r="CF14" s="64"/>
      <c r="CG14" s="136">
        <f t="shared" si="28"/>
        <v>0</v>
      </c>
      <c r="CH14" s="63"/>
      <c r="CI14" s="63"/>
      <c r="CJ14" s="63">
        <f t="shared" si="8"/>
        <v>0</v>
      </c>
      <c r="CK14" s="136">
        <f t="shared" si="29"/>
        <v>0</v>
      </c>
      <c r="CL14" s="64"/>
      <c r="CM14" s="136">
        <f t="shared" si="30"/>
        <v>0</v>
      </c>
      <c r="CN14" s="63"/>
      <c r="CO14" s="63"/>
      <c r="CP14" s="63">
        <f t="shared" si="9"/>
        <v>0</v>
      </c>
      <c r="CQ14" s="136">
        <f t="shared" si="31"/>
        <v>0</v>
      </c>
      <c r="CR14" s="64"/>
      <c r="CS14" s="136">
        <f t="shared" si="32"/>
        <v>0</v>
      </c>
      <c r="CT14" s="63"/>
      <c r="CU14" s="63"/>
      <c r="CV14" s="63">
        <f t="shared" si="10"/>
        <v>0</v>
      </c>
      <c r="CW14" s="30">
        <f t="shared" ref="CW14:CW16" si="33">SUM(CS14,CM14,CG14,CA14,BU14,BO14,BI14,BC14,AW14,AQ14,AK14,AE14)/100</f>
        <v>0</v>
      </c>
      <c r="CX14" s="121"/>
      <c r="CY14" s="155"/>
      <c r="CZ14" s="129"/>
      <c r="DA14" s="129"/>
      <c r="DB14" s="129"/>
      <c r="DC14" s="129"/>
      <c r="DD14" s="129"/>
      <c r="DE14" s="129"/>
      <c r="DF14" s="129"/>
      <c r="DG14" s="129"/>
      <c r="DH14" s="69"/>
      <c r="DI14" s="69"/>
      <c r="DJ14" s="65"/>
      <c r="DK14" s="65"/>
      <c r="DL14" s="179"/>
    </row>
    <row r="15" spans="1:116" ht="167.25" customHeight="1">
      <c r="A15" s="61"/>
      <c r="B15" s="49" t="s">
        <v>322</v>
      </c>
      <c r="C15" s="223" t="s">
        <v>278</v>
      </c>
      <c r="D15" s="223" t="s">
        <v>279</v>
      </c>
      <c r="E15" s="223" t="s">
        <v>280</v>
      </c>
      <c r="F15" s="223" t="s">
        <v>281</v>
      </c>
      <c r="G15" s="223" t="s">
        <v>348</v>
      </c>
      <c r="H15" s="237" t="s">
        <v>637</v>
      </c>
      <c r="I15" s="237" t="s">
        <v>580</v>
      </c>
      <c r="J15" s="486" t="s">
        <v>764</v>
      </c>
      <c r="K15" s="487"/>
      <c r="L15" s="127">
        <v>1</v>
      </c>
      <c r="M15" s="127">
        <v>1</v>
      </c>
      <c r="N15" s="127">
        <v>1</v>
      </c>
      <c r="O15" s="127">
        <v>1</v>
      </c>
      <c r="P15" s="127">
        <v>1</v>
      </c>
      <c r="Q15" s="127">
        <v>1</v>
      </c>
      <c r="R15" s="127">
        <v>1</v>
      </c>
      <c r="S15" s="127">
        <v>1</v>
      </c>
      <c r="T15" s="127">
        <v>1</v>
      </c>
      <c r="U15" s="127">
        <v>1</v>
      </c>
      <c r="V15" s="127">
        <v>1</v>
      </c>
      <c r="W15" s="127">
        <v>1</v>
      </c>
      <c r="X15" s="127" t="s">
        <v>58</v>
      </c>
      <c r="Y15" s="242" t="s">
        <v>762</v>
      </c>
      <c r="Z15" s="241" t="s">
        <v>765</v>
      </c>
      <c r="AA15" s="67">
        <v>1</v>
      </c>
      <c r="AB15" s="64">
        <f>+L15</f>
        <v>1</v>
      </c>
      <c r="AC15" s="136">
        <f t="shared" si="11"/>
        <v>8.3333333333333321</v>
      </c>
      <c r="AD15" s="64"/>
      <c r="AE15" s="136">
        <f t="shared" si="12"/>
        <v>0</v>
      </c>
      <c r="AF15" s="64"/>
      <c r="AG15" s="63"/>
      <c r="AH15" s="132">
        <f t="shared" si="0"/>
        <v>1</v>
      </c>
      <c r="AI15" s="136">
        <f t="shared" si="13"/>
        <v>8.3333333333333321</v>
      </c>
      <c r="AJ15" s="64"/>
      <c r="AK15" s="136">
        <f t="shared" si="14"/>
        <v>0</v>
      </c>
      <c r="AL15" s="64"/>
      <c r="AM15" s="63"/>
      <c r="AN15" s="132">
        <f t="shared" si="1"/>
        <v>1</v>
      </c>
      <c r="AO15" s="136">
        <f t="shared" si="15"/>
        <v>8.3333333333333321</v>
      </c>
      <c r="AP15" s="64"/>
      <c r="AQ15" s="136">
        <f t="shared" si="16"/>
        <v>0</v>
      </c>
      <c r="AR15" s="64"/>
      <c r="AS15" s="63"/>
      <c r="AT15" s="64">
        <f>+O15</f>
        <v>1</v>
      </c>
      <c r="AU15" s="136">
        <f t="shared" si="17"/>
        <v>8.3333333333333321</v>
      </c>
      <c r="AV15" s="64"/>
      <c r="AW15" s="136">
        <f t="shared" si="18"/>
        <v>0</v>
      </c>
      <c r="AX15" s="64"/>
      <c r="AY15" s="63"/>
      <c r="AZ15" s="62">
        <f t="shared" si="2"/>
        <v>1</v>
      </c>
      <c r="BA15" s="136">
        <f t="shared" si="19"/>
        <v>8.3333333333333321</v>
      </c>
      <c r="BB15" s="164"/>
      <c r="BC15" s="136">
        <f t="shared" si="20"/>
        <v>0</v>
      </c>
      <c r="BD15" s="71"/>
      <c r="BE15" s="165"/>
      <c r="BF15" s="62">
        <f t="shared" si="3"/>
        <v>1</v>
      </c>
      <c r="BG15" s="136">
        <f t="shared" ref="BG15:BG16" si="34">IFERROR(BF15/SUM($L15:$W15)*100,0)</f>
        <v>8.3333333333333321</v>
      </c>
      <c r="BH15" s="64"/>
      <c r="BI15" s="136">
        <f t="shared" ref="BI15:BI16" si="35">IFERROR(BH15/SUM($L15:$W15)*100,0)</f>
        <v>0</v>
      </c>
      <c r="BJ15" s="71"/>
      <c r="BK15" s="63"/>
      <c r="BL15" s="62">
        <f t="shared" si="4"/>
        <v>1</v>
      </c>
      <c r="BM15" s="143">
        <f t="shared" si="21"/>
        <v>8.3333333333333321</v>
      </c>
      <c r="BN15" s="164"/>
      <c r="BO15" s="136">
        <f t="shared" si="22"/>
        <v>0</v>
      </c>
      <c r="BP15" s="169"/>
      <c r="BQ15" s="169"/>
      <c r="BR15" s="63">
        <f t="shared" si="5"/>
        <v>1</v>
      </c>
      <c r="BS15" s="143">
        <f t="shared" si="23"/>
        <v>8.3333333333333321</v>
      </c>
      <c r="BT15" s="64"/>
      <c r="BU15" s="136">
        <f t="shared" si="24"/>
        <v>0</v>
      </c>
      <c r="BV15" s="165"/>
      <c r="BW15" s="165"/>
      <c r="BX15" s="63">
        <f t="shared" si="6"/>
        <v>1</v>
      </c>
      <c r="BY15" s="136">
        <f t="shared" si="25"/>
        <v>8.3333333333333321</v>
      </c>
      <c r="BZ15" s="64"/>
      <c r="CA15" s="136">
        <f t="shared" si="26"/>
        <v>0</v>
      </c>
      <c r="CB15" s="63"/>
      <c r="CC15" s="63"/>
      <c r="CD15" s="63">
        <f t="shared" si="7"/>
        <v>1</v>
      </c>
      <c r="CE15" s="136">
        <f t="shared" si="27"/>
        <v>8.3333333333333321</v>
      </c>
      <c r="CF15" s="64"/>
      <c r="CG15" s="136">
        <f t="shared" si="28"/>
        <v>0</v>
      </c>
      <c r="CH15" s="63"/>
      <c r="CI15" s="63"/>
      <c r="CJ15" s="63">
        <f t="shared" si="8"/>
        <v>1</v>
      </c>
      <c r="CK15" s="136">
        <f t="shared" si="29"/>
        <v>8.3333333333333321</v>
      </c>
      <c r="CL15" s="64"/>
      <c r="CM15" s="136">
        <f t="shared" si="30"/>
        <v>0</v>
      </c>
      <c r="CN15" s="63"/>
      <c r="CO15" s="63"/>
      <c r="CP15" s="63">
        <f t="shared" si="9"/>
        <v>1</v>
      </c>
      <c r="CQ15" s="136">
        <f t="shared" si="31"/>
        <v>8.3333333333333321</v>
      </c>
      <c r="CR15" s="64"/>
      <c r="CS15" s="136">
        <f t="shared" si="32"/>
        <v>0</v>
      </c>
      <c r="CT15" s="63"/>
      <c r="CU15" s="63"/>
      <c r="CV15" s="63">
        <f t="shared" si="10"/>
        <v>0</v>
      </c>
      <c r="CW15" s="30">
        <f t="shared" si="33"/>
        <v>0</v>
      </c>
      <c r="CX15" s="121"/>
      <c r="CZ15" s="129"/>
      <c r="DA15" s="129"/>
      <c r="DB15" s="129"/>
      <c r="DC15" s="129"/>
      <c r="DD15" s="129"/>
      <c r="DE15" s="129"/>
      <c r="DF15" s="129"/>
      <c r="DG15" s="129"/>
      <c r="DH15" s="69"/>
      <c r="DI15" s="69"/>
      <c r="DJ15" s="65"/>
      <c r="DK15" s="65"/>
      <c r="DL15" s="179"/>
    </row>
    <row r="16" spans="1:116" s="58" customFormat="1" ht="207" customHeight="1">
      <c r="B16" s="49" t="s">
        <v>322</v>
      </c>
      <c r="C16" s="223" t="s">
        <v>278</v>
      </c>
      <c r="D16" s="223" t="s">
        <v>279</v>
      </c>
      <c r="E16" s="223" t="s">
        <v>280</v>
      </c>
      <c r="F16" s="223" t="s">
        <v>281</v>
      </c>
      <c r="G16" s="223" t="s">
        <v>348</v>
      </c>
      <c r="H16" s="237" t="s">
        <v>637</v>
      </c>
      <c r="I16" s="237" t="s">
        <v>580</v>
      </c>
      <c r="J16" s="488" t="s">
        <v>766</v>
      </c>
      <c r="K16" s="489"/>
      <c r="L16" s="62">
        <v>1</v>
      </c>
      <c r="M16" s="62">
        <v>2</v>
      </c>
      <c r="N16" s="62">
        <v>2</v>
      </c>
      <c r="O16" s="62">
        <v>2</v>
      </c>
      <c r="P16" s="62">
        <v>2</v>
      </c>
      <c r="Q16" s="62">
        <v>2</v>
      </c>
      <c r="R16" s="62">
        <v>2</v>
      </c>
      <c r="S16" s="62">
        <v>2</v>
      </c>
      <c r="T16" s="62">
        <v>2</v>
      </c>
      <c r="U16" s="62">
        <v>2</v>
      </c>
      <c r="V16" s="62">
        <v>2</v>
      </c>
      <c r="W16" s="62">
        <v>2</v>
      </c>
      <c r="X16" s="127" t="s">
        <v>58</v>
      </c>
      <c r="Y16" s="243" t="s">
        <v>767</v>
      </c>
      <c r="Z16" s="244" t="s">
        <v>768</v>
      </c>
      <c r="AA16" s="67">
        <v>1</v>
      </c>
      <c r="AB16" s="62">
        <f>SUM(AB12:AB15)</f>
        <v>2</v>
      </c>
      <c r="AC16" s="136">
        <f t="shared" si="11"/>
        <v>8.695652173913043</v>
      </c>
      <c r="AD16" s="62">
        <f>SUM(AD12:AD15)</f>
        <v>0</v>
      </c>
      <c r="AE16" s="136">
        <f t="shared" si="12"/>
        <v>0</v>
      </c>
      <c r="AF16" s="62"/>
      <c r="AG16" s="62"/>
      <c r="AH16" s="132">
        <f t="shared" si="0"/>
        <v>2</v>
      </c>
      <c r="AI16" s="143">
        <f t="shared" si="13"/>
        <v>8.695652173913043</v>
      </c>
      <c r="AJ16" s="62">
        <f>SUM(AJ12:AJ15)</f>
        <v>0</v>
      </c>
      <c r="AK16" s="136">
        <f t="shared" si="14"/>
        <v>0</v>
      </c>
      <c r="AL16" s="29"/>
      <c r="AM16" s="62"/>
      <c r="AN16" s="132">
        <f t="shared" si="1"/>
        <v>2</v>
      </c>
      <c r="AO16" s="143">
        <f t="shared" si="15"/>
        <v>8.695652173913043</v>
      </c>
      <c r="AP16" s="62">
        <f>SUM(AP12:AP15)</f>
        <v>0</v>
      </c>
      <c r="AQ16" s="136">
        <f t="shared" si="16"/>
        <v>0</v>
      </c>
      <c r="AR16" s="62"/>
      <c r="AS16" s="62"/>
      <c r="AT16" s="62">
        <f>SUM(AT12:AT15)</f>
        <v>9</v>
      </c>
      <c r="AU16" s="143">
        <f t="shared" si="17"/>
        <v>39.130434782608695</v>
      </c>
      <c r="AV16" s="62">
        <f>SUM(AV12:AV15)</f>
        <v>0</v>
      </c>
      <c r="AW16" s="136">
        <f t="shared" si="18"/>
        <v>0</v>
      </c>
      <c r="AX16" s="62"/>
      <c r="AY16" s="62"/>
      <c r="AZ16" s="62">
        <f t="shared" si="2"/>
        <v>2</v>
      </c>
      <c r="BA16" s="143">
        <f t="shared" si="19"/>
        <v>8.695652173913043</v>
      </c>
      <c r="BB16" s="71"/>
      <c r="BC16" s="136">
        <f t="shared" si="20"/>
        <v>0</v>
      </c>
      <c r="BD16" s="171"/>
      <c r="BE16" s="71"/>
      <c r="BF16" s="62">
        <f t="shared" si="3"/>
        <v>2</v>
      </c>
      <c r="BG16" s="143">
        <f t="shared" si="34"/>
        <v>8.695652173913043</v>
      </c>
      <c r="BH16" s="62">
        <v>0</v>
      </c>
      <c r="BI16" s="136">
        <f t="shared" si="35"/>
        <v>0</v>
      </c>
      <c r="BJ16" s="62"/>
      <c r="BK16" s="62"/>
      <c r="BL16" s="62">
        <f t="shared" si="4"/>
        <v>2</v>
      </c>
      <c r="BM16" s="143">
        <f t="shared" si="21"/>
        <v>8.695652173913043</v>
      </c>
      <c r="BN16" s="62"/>
      <c r="BO16" s="136">
        <f t="shared" si="22"/>
        <v>0</v>
      </c>
      <c r="BP16" s="62"/>
      <c r="BQ16" s="62"/>
      <c r="BR16" s="63">
        <f t="shared" si="5"/>
        <v>2</v>
      </c>
      <c r="BS16" s="143">
        <f t="shared" si="23"/>
        <v>8.695652173913043</v>
      </c>
      <c r="BT16" s="62"/>
      <c r="BU16" s="136">
        <f t="shared" si="24"/>
        <v>0</v>
      </c>
      <c r="BV16" s="171"/>
      <c r="BW16" s="71"/>
      <c r="BX16" s="63">
        <f t="shared" si="6"/>
        <v>2</v>
      </c>
      <c r="BY16" s="143">
        <f t="shared" si="25"/>
        <v>8.695652173913043</v>
      </c>
      <c r="BZ16" s="62"/>
      <c r="CA16" s="136">
        <f t="shared" si="26"/>
        <v>0</v>
      </c>
      <c r="CB16" s="62"/>
      <c r="CC16" s="62"/>
      <c r="CD16" s="63">
        <f t="shared" si="7"/>
        <v>2</v>
      </c>
      <c r="CE16" s="143">
        <f t="shared" si="27"/>
        <v>8.695652173913043</v>
      </c>
      <c r="CF16" s="62">
        <f>SUM(CF12:CF15)</f>
        <v>0</v>
      </c>
      <c r="CG16" s="136">
        <f t="shared" si="28"/>
        <v>0</v>
      </c>
      <c r="CH16" s="62"/>
      <c r="CI16" s="62"/>
      <c r="CJ16" s="63">
        <f t="shared" si="8"/>
        <v>2</v>
      </c>
      <c r="CK16" s="143">
        <f t="shared" si="29"/>
        <v>8.695652173913043</v>
      </c>
      <c r="CL16" s="62">
        <f>SUM(CL12:CL15)</f>
        <v>0</v>
      </c>
      <c r="CM16" s="136">
        <f t="shared" si="30"/>
        <v>0</v>
      </c>
      <c r="CN16" s="62"/>
      <c r="CO16" s="62"/>
      <c r="CP16" s="63">
        <f t="shared" si="9"/>
        <v>2</v>
      </c>
      <c r="CQ16" s="143">
        <f t="shared" si="31"/>
        <v>8.695652173913043</v>
      </c>
      <c r="CR16" s="62"/>
      <c r="CS16" s="136">
        <f t="shared" si="32"/>
        <v>0</v>
      </c>
      <c r="CT16" s="62"/>
      <c r="CU16" s="62"/>
      <c r="CV16" s="62">
        <f t="shared" si="10"/>
        <v>0</v>
      </c>
      <c r="CW16" s="30">
        <f t="shared" si="33"/>
        <v>0</v>
      </c>
      <c r="CX16" s="27"/>
      <c r="CY16" s="182"/>
      <c r="CZ16" s="129"/>
      <c r="DA16" s="129"/>
      <c r="DB16" s="129"/>
      <c r="DC16" s="129"/>
      <c r="DD16" s="144"/>
      <c r="DE16" s="129"/>
      <c r="DF16" s="129"/>
      <c r="DG16" s="144"/>
      <c r="DH16" s="69"/>
      <c r="DI16" s="69"/>
      <c r="DJ16" s="89"/>
      <c r="DK16" s="89"/>
      <c r="DL16" s="179"/>
    </row>
    <row r="17" spans="2:113" s="58" customFormat="1" ht="15.6">
      <c r="B17" s="130"/>
      <c r="C17" s="131"/>
      <c r="D17" s="131"/>
      <c r="E17" s="131"/>
      <c r="F17" s="131"/>
      <c r="G17" s="131"/>
      <c r="J17" s="443" t="s">
        <v>300</v>
      </c>
      <c r="K17" s="444"/>
      <c r="L17" s="153">
        <f>SUM(L12:L16)</f>
        <v>3</v>
      </c>
      <c r="M17" s="153">
        <f>SUM(M12:M16)</f>
        <v>18</v>
      </c>
      <c r="N17" s="153">
        <f>SUM(N12:N16)</f>
        <v>3</v>
      </c>
      <c r="O17" s="153">
        <f>SUM(O12:O16)</f>
        <v>11</v>
      </c>
      <c r="P17" s="153">
        <f>SUM(P12:P16)</f>
        <v>4</v>
      </c>
      <c r="Q17" s="153">
        <f>SUM(Q12:Q16)</f>
        <v>12</v>
      </c>
      <c r="R17" s="153">
        <f>SUM(R12:R16)</f>
        <v>4</v>
      </c>
      <c r="S17" s="153">
        <f>SUM(S12:S16)</f>
        <v>17</v>
      </c>
      <c r="T17" s="153">
        <f>SUM(T12:T16)</f>
        <v>4</v>
      </c>
      <c r="U17" s="153">
        <f>SUM(U12:U16)</f>
        <v>14</v>
      </c>
      <c r="V17" s="153">
        <f>SUM(V12:V16)</f>
        <v>3</v>
      </c>
      <c r="W17" s="153">
        <f>SUM(W12:W16)</f>
        <v>13</v>
      </c>
      <c r="AA17" s="137" t="s">
        <v>301</v>
      </c>
      <c r="AB17" s="137">
        <f>SUM(AB12:AB16)</f>
        <v>4</v>
      </c>
      <c r="AC17" s="138">
        <f>IFERROR(AB17/SUM($L17:$W17),0)</f>
        <v>3.7735849056603772E-2</v>
      </c>
      <c r="AD17" s="137">
        <f>SUM(AD12:AD16)</f>
        <v>0</v>
      </c>
      <c r="AE17" s="139">
        <f>IFERROR(AD17/SUM($L17:$W17),0)</f>
        <v>0</v>
      </c>
      <c r="AF17" s="135"/>
      <c r="AG17" s="135"/>
      <c r="AH17" s="137">
        <f>SUM(AH12:AH16)</f>
        <v>18</v>
      </c>
      <c r="AI17" s="138">
        <f>IFERROR(AH17/SUM($L17:$W17),0)</f>
        <v>0.16981132075471697</v>
      </c>
      <c r="AJ17" s="137">
        <f>SUM(AJ12:AJ16)</f>
        <v>0</v>
      </c>
      <c r="AK17" s="139">
        <f>IFERROR(AJ17/SUM($L17:$W17),0)</f>
        <v>0</v>
      </c>
      <c r="AL17" s="135"/>
      <c r="AM17" s="135"/>
      <c r="AN17" s="137">
        <f>SUM(AN12:AN16)</f>
        <v>3</v>
      </c>
      <c r="AO17" s="138">
        <f>IFERROR(AN17/SUM($L17:$W17),0)</f>
        <v>2.8301886792452831E-2</v>
      </c>
      <c r="AP17" s="137">
        <f>SUM(AP12:AP16)</f>
        <v>0</v>
      </c>
      <c r="AQ17" s="139">
        <f>IFERROR(AP17/SUM($L17:$W17),0)</f>
        <v>0</v>
      </c>
      <c r="AR17" s="135"/>
      <c r="AS17" s="135"/>
      <c r="AT17" s="137">
        <f>SUM(AT12:AT16)</f>
        <v>18</v>
      </c>
      <c r="AU17" s="138">
        <f>IFERROR(AT17/SUM($L17:$W17),0)</f>
        <v>0.16981132075471697</v>
      </c>
      <c r="AV17" s="137">
        <f>SUM(AV12:AV16)</f>
        <v>0</v>
      </c>
      <c r="AW17" s="139">
        <f>IFERROR(AV17/SUM($L17:$W17),0)</f>
        <v>0</v>
      </c>
      <c r="AX17" s="135"/>
      <c r="AY17" s="135"/>
      <c r="AZ17" s="137">
        <f>SUM(AZ12:AZ16)</f>
        <v>4</v>
      </c>
      <c r="BA17" s="138">
        <f>IFERROR(AZ17/SUM($L17:$W17),0)</f>
        <v>3.7735849056603772E-2</v>
      </c>
      <c r="BB17" s="137">
        <f>SUM(BB12:BB16)</f>
        <v>0</v>
      </c>
      <c r="BC17" s="139">
        <f>IFERROR(BB17/SUM($L17:$W17),0)</f>
        <v>0</v>
      </c>
      <c r="BD17" s="135"/>
      <c r="BE17" s="135"/>
      <c r="BF17" s="137">
        <f>SUM(BF12:BF16)</f>
        <v>12</v>
      </c>
      <c r="BG17" s="138">
        <f>IFERROR(BF17/SUM($L17:$W17),0)</f>
        <v>0.11320754716981132</v>
      </c>
      <c r="BH17" s="137">
        <f>SUM(BH12:BH16)</f>
        <v>0</v>
      </c>
      <c r="BI17" s="139">
        <f>IFERROR(BH17/SUM($L17:$W17),0)</f>
        <v>0</v>
      </c>
      <c r="BJ17" s="135"/>
      <c r="BK17" s="135"/>
      <c r="BL17" s="137">
        <f>SUM(BL12:BL16)</f>
        <v>4</v>
      </c>
      <c r="BM17" s="138">
        <f>IFERROR(BL17/SUM($L17:$W17),0)</f>
        <v>3.7735849056603772E-2</v>
      </c>
      <c r="BN17" s="137">
        <f>SUM(BN12:BN16)</f>
        <v>0</v>
      </c>
      <c r="BO17" s="139">
        <f>IFERROR(BN17/SUM($L17:$W17),0)</f>
        <v>0</v>
      </c>
      <c r="BP17" s="135"/>
      <c r="BQ17" s="135"/>
      <c r="BR17" s="137">
        <f>SUM(BR12:BR16)</f>
        <v>17</v>
      </c>
      <c r="BS17" s="138">
        <f>IFERROR(BR17/SUM($L17:$W17),0)</f>
        <v>0.16037735849056603</v>
      </c>
      <c r="BT17" s="137">
        <f>SUM(BT12:BT16)</f>
        <v>0</v>
      </c>
      <c r="BU17" s="139">
        <f>IFERROR(BT17/SUM($L17:$W17),0)</f>
        <v>0</v>
      </c>
      <c r="BV17" s="135"/>
      <c r="BW17" s="135"/>
      <c r="BX17" s="137">
        <f>SUM(BX12:BX16)</f>
        <v>4</v>
      </c>
      <c r="BY17" s="138">
        <f>IFERROR(BX17/SUM($L17:$W17),0)</f>
        <v>3.7735849056603772E-2</v>
      </c>
      <c r="BZ17" s="137">
        <f>SUM(BZ12:BZ16)</f>
        <v>0</v>
      </c>
      <c r="CA17" s="139">
        <f>IFERROR(BZ17/SUM($L17:$W17),0)</f>
        <v>0</v>
      </c>
      <c r="CB17" s="135"/>
      <c r="CC17" s="135"/>
      <c r="CD17" s="137">
        <f>SUM(CD12:CD16)</f>
        <v>14</v>
      </c>
      <c r="CE17" s="138">
        <f>IFERROR(CD17/SUM($L17:$W17),0)</f>
        <v>0.13207547169811321</v>
      </c>
      <c r="CF17" s="137">
        <f>SUM(CF12:CF16)</f>
        <v>0</v>
      </c>
      <c r="CG17" s="139">
        <f>IFERROR(CF17/SUM($L17:$W17),0)</f>
        <v>0</v>
      </c>
      <c r="CH17" s="135"/>
      <c r="CI17" s="135"/>
      <c r="CJ17" s="137">
        <f>SUM(CJ12:CJ16)</f>
        <v>3</v>
      </c>
      <c r="CK17" s="138">
        <f>IFERROR(CJ17/SUM($L17:$W17),0)</f>
        <v>2.8301886792452831E-2</v>
      </c>
      <c r="CL17" s="137">
        <f>SUM(CL12:CL16)</f>
        <v>0</v>
      </c>
      <c r="CM17" s="139">
        <f>IFERROR(CL17/SUM($L17:$W17),0)</f>
        <v>0</v>
      </c>
      <c r="CN17" s="135"/>
      <c r="CO17" s="135"/>
      <c r="CP17" s="137">
        <f>SUM(CP12:CP16)</f>
        <v>13</v>
      </c>
      <c r="CQ17" s="138">
        <f>IFERROR(CP17/SUM($L17:$W17),0)</f>
        <v>0.12264150943396226</v>
      </c>
      <c r="CR17" s="137">
        <f>SUM(CR12:CR16)</f>
        <v>0</v>
      </c>
      <c r="CS17" s="139">
        <f>IFERROR(CR17/SUM($L17:$W17),0)</f>
        <v>0</v>
      </c>
      <c r="CT17" s="135"/>
      <c r="CU17" s="135"/>
      <c r="CV17" s="135"/>
      <c r="CW17" s="140">
        <f>SUM(CS17,CM17,CG17,CA17,BU17,BO17,BI17:BI17,BC17,AW17,AQ17,AK17,AE17)</f>
        <v>0</v>
      </c>
      <c r="CZ17" s="166"/>
      <c r="DE17" s="129"/>
      <c r="DH17" s="69"/>
      <c r="DI17" s="69"/>
    </row>
    <row r="18" spans="2:113" s="58" customFormat="1" ht="75" hidden="1">
      <c r="B18" s="35" t="s">
        <v>302</v>
      </c>
      <c r="C18" s="65" t="s">
        <v>303</v>
      </c>
      <c r="D18" s="35" t="s">
        <v>304</v>
      </c>
      <c r="E18" s="35" t="s">
        <v>305</v>
      </c>
      <c r="F18" s="35" t="s">
        <v>306</v>
      </c>
      <c r="G18" s="35" t="s">
        <v>307</v>
      </c>
      <c r="CZ18" s="66" t="s">
        <v>308</v>
      </c>
      <c r="DH18" s="69" t="s">
        <v>309</v>
      </c>
      <c r="DI18" s="69" t="s">
        <v>310</v>
      </c>
    </row>
    <row r="19" spans="2:113" s="58" customFormat="1" ht="129.6" hidden="1">
      <c r="B19" s="146" t="s">
        <v>311</v>
      </c>
      <c r="C19" s="150" t="s">
        <v>312</v>
      </c>
      <c r="D19" s="148" t="s">
        <v>313</v>
      </c>
      <c r="E19" s="78" t="s">
        <v>314</v>
      </c>
      <c r="F19" s="79" t="s">
        <v>315</v>
      </c>
      <c r="G19" s="86" t="s">
        <v>316</v>
      </c>
      <c r="CZ19" s="66" t="s">
        <v>308</v>
      </c>
      <c r="DH19" s="69" t="s">
        <v>309</v>
      </c>
      <c r="DI19" s="69" t="s">
        <v>310</v>
      </c>
    </row>
    <row r="20" spans="2:113" s="58" customFormat="1" ht="386.45" hidden="1">
      <c r="B20" s="146" t="s">
        <v>277</v>
      </c>
      <c r="C20" s="151" t="s">
        <v>317</v>
      </c>
      <c r="D20" s="149" t="s">
        <v>318</v>
      </c>
      <c r="E20" s="79" t="s">
        <v>319</v>
      </c>
      <c r="F20" s="82" t="s">
        <v>320</v>
      </c>
      <c r="G20" s="87" t="s">
        <v>321</v>
      </c>
      <c r="CZ20" s="66" t="s">
        <v>308</v>
      </c>
      <c r="DH20" s="69" t="s">
        <v>309</v>
      </c>
      <c r="DI20" s="69" t="s">
        <v>310</v>
      </c>
    </row>
    <row r="21" spans="2:113" s="58" customFormat="1" ht="230.45" hidden="1">
      <c r="B21" s="147" t="s">
        <v>322</v>
      </c>
      <c r="C21" s="150" t="s">
        <v>278</v>
      </c>
      <c r="D21" s="148" t="s">
        <v>323</v>
      </c>
      <c r="E21" s="80" t="s">
        <v>324</v>
      </c>
      <c r="F21" s="82" t="s">
        <v>325</v>
      </c>
      <c r="G21" s="87" t="s">
        <v>326</v>
      </c>
      <c r="CZ21" s="66" t="s">
        <v>308</v>
      </c>
      <c r="DH21" s="69" t="s">
        <v>309</v>
      </c>
      <c r="DI21" s="69" t="s">
        <v>310</v>
      </c>
    </row>
    <row r="22" spans="2:113" s="58" customFormat="1" ht="345" hidden="1">
      <c r="B22" s="74" t="s">
        <v>327</v>
      </c>
      <c r="C22" s="35"/>
      <c r="D22" s="77" t="s">
        <v>279</v>
      </c>
      <c r="E22" s="81" t="s">
        <v>328</v>
      </c>
      <c r="F22" s="82" t="s">
        <v>329</v>
      </c>
      <c r="G22" s="87" t="s">
        <v>330</v>
      </c>
      <c r="CZ22" s="66" t="s">
        <v>308</v>
      </c>
      <c r="DH22" s="69" t="s">
        <v>309</v>
      </c>
      <c r="DI22" s="69" t="s">
        <v>310</v>
      </c>
    </row>
    <row r="23" spans="2:113" s="58" customFormat="1" ht="129.6" hidden="1">
      <c r="B23" s="36"/>
      <c r="C23" s="35"/>
      <c r="D23" s="35"/>
      <c r="E23" s="95" t="s">
        <v>331</v>
      </c>
      <c r="F23" s="78" t="s">
        <v>281</v>
      </c>
      <c r="G23" s="87" t="s">
        <v>332</v>
      </c>
      <c r="CZ23" s="66" t="s">
        <v>308</v>
      </c>
      <c r="DH23" s="69" t="s">
        <v>309</v>
      </c>
      <c r="DI23" s="69" t="s">
        <v>310</v>
      </c>
    </row>
    <row r="24" spans="2:113" s="58" customFormat="1" ht="124.15" hidden="1">
      <c r="B24" s="35"/>
      <c r="C24" s="35"/>
      <c r="D24" s="35"/>
      <c r="E24" s="83" t="s">
        <v>333</v>
      </c>
      <c r="F24" s="78" t="s">
        <v>334</v>
      </c>
      <c r="G24" s="87" t="s">
        <v>335</v>
      </c>
      <c r="CZ24" s="66" t="s">
        <v>308</v>
      </c>
      <c r="DH24" s="69" t="s">
        <v>309</v>
      </c>
      <c r="DI24" s="69" t="s">
        <v>310</v>
      </c>
    </row>
    <row r="25" spans="2:113" s="58" customFormat="1" ht="129.6" hidden="1">
      <c r="B25" s="35"/>
      <c r="C25" s="35"/>
      <c r="D25" s="35"/>
      <c r="E25" s="85" t="s">
        <v>336</v>
      </c>
      <c r="F25" s="78" t="s">
        <v>337</v>
      </c>
      <c r="G25" s="87" t="s">
        <v>338</v>
      </c>
      <c r="CZ25" s="66" t="s">
        <v>308</v>
      </c>
      <c r="DH25" s="69" t="s">
        <v>309</v>
      </c>
      <c r="DI25" s="69" t="s">
        <v>310</v>
      </c>
    </row>
    <row r="26" spans="2:113" s="58" customFormat="1" ht="172.9" hidden="1">
      <c r="B26" s="35"/>
      <c r="C26" s="35"/>
      <c r="D26" s="35"/>
      <c r="E26" s="81" t="s">
        <v>339</v>
      </c>
      <c r="F26" s="35"/>
      <c r="G26" s="87" t="s">
        <v>340</v>
      </c>
      <c r="CZ26" s="66" t="s">
        <v>308</v>
      </c>
      <c r="DH26" s="69" t="s">
        <v>309</v>
      </c>
      <c r="DI26" s="69" t="s">
        <v>310</v>
      </c>
    </row>
    <row r="27" spans="2:113" s="58" customFormat="1" ht="158.44999999999999" hidden="1">
      <c r="B27" s="35"/>
      <c r="C27" s="35"/>
      <c r="D27" s="35"/>
      <c r="E27" s="78" t="s">
        <v>341</v>
      </c>
      <c r="F27" s="35"/>
      <c r="G27" s="87" t="s">
        <v>342</v>
      </c>
      <c r="CZ27" s="66" t="s">
        <v>308</v>
      </c>
      <c r="DH27" s="69" t="s">
        <v>309</v>
      </c>
      <c r="DI27" s="69" t="s">
        <v>310</v>
      </c>
    </row>
    <row r="28" spans="2:113" s="58" customFormat="1" ht="86.45" hidden="1">
      <c r="B28" s="35"/>
      <c r="C28" s="35"/>
      <c r="D28" s="35"/>
      <c r="E28" s="78" t="s">
        <v>343</v>
      </c>
      <c r="F28" s="35"/>
      <c r="G28" s="87" t="s">
        <v>344</v>
      </c>
      <c r="CZ28" s="66" t="s">
        <v>308</v>
      </c>
      <c r="DH28" s="69" t="s">
        <v>309</v>
      </c>
      <c r="DI28" s="69" t="s">
        <v>310</v>
      </c>
    </row>
    <row r="29" spans="2:113" s="58" customFormat="1" ht="216" hidden="1">
      <c r="B29" s="35"/>
      <c r="C29" s="35"/>
      <c r="D29" s="35"/>
      <c r="E29" s="84" t="s">
        <v>280</v>
      </c>
      <c r="F29" s="35"/>
      <c r="G29" s="87" t="s">
        <v>345</v>
      </c>
      <c r="CZ29" s="66" t="s">
        <v>308</v>
      </c>
      <c r="DH29" s="69" t="s">
        <v>309</v>
      </c>
      <c r="DI29" s="69" t="s">
        <v>310</v>
      </c>
    </row>
    <row r="30" spans="2:113" s="58" customFormat="1" ht="86.45" hidden="1">
      <c r="B30" s="35"/>
      <c r="C30" s="35"/>
      <c r="D30" s="35"/>
      <c r="E30" s="80" t="s">
        <v>346</v>
      </c>
      <c r="F30" s="35"/>
      <c r="G30" s="88" t="s">
        <v>347</v>
      </c>
      <c r="CZ30" s="66" t="s">
        <v>308</v>
      </c>
      <c r="DH30" s="69" t="s">
        <v>309</v>
      </c>
      <c r="DI30" s="69" t="s">
        <v>310</v>
      </c>
    </row>
    <row r="31" spans="2:113" s="58" customFormat="1" ht="86.45" hidden="1">
      <c r="B31" s="35"/>
      <c r="C31" s="35"/>
      <c r="D31" s="35"/>
      <c r="E31" s="35"/>
      <c r="F31" s="35"/>
      <c r="G31" s="88" t="s">
        <v>282</v>
      </c>
      <c r="CZ31" s="66" t="s">
        <v>308</v>
      </c>
      <c r="DH31" s="69" t="s">
        <v>309</v>
      </c>
      <c r="DI31" s="69" t="s">
        <v>310</v>
      </c>
    </row>
    <row r="32" spans="2:113" s="58" customFormat="1" ht="86.45" hidden="1">
      <c r="B32" s="35"/>
      <c r="C32" s="35"/>
      <c r="D32" s="35"/>
      <c r="E32" s="35"/>
      <c r="F32" s="35"/>
      <c r="G32" s="88" t="s">
        <v>348</v>
      </c>
      <c r="CZ32" s="66" t="s">
        <v>308</v>
      </c>
      <c r="DH32" s="69" t="s">
        <v>309</v>
      </c>
      <c r="DI32" s="69" t="s">
        <v>310</v>
      </c>
    </row>
    <row r="33" spans="2:113" s="58" customFormat="1" ht="100.9" hidden="1">
      <c r="B33" s="35"/>
      <c r="C33" s="35"/>
      <c r="D33" s="35"/>
      <c r="E33" s="35"/>
      <c r="F33" s="35"/>
      <c r="G33" s="88" t="s">
        <v>349</v>
      </c>
      <c r="CZ33" s="66" t="s">
        <v>308</v>
      </c>
      <c r="DH33" s="69" t="s">
        <v>309</v>
      </c>
      <c r="DI33" s="69" t="s">
        <v>310</v>
      </c>
    </row>
    <row r="34" spans="2:113" s="58" customFormat="1" ht="100.9" hidden="1">
      <c r="B34" s="35"/>
      <c r="C34" s="35"/>
      <c r="D34" s="35"/>
      <c r="E34" s="35"/>
      <c r="F34" s="35"/>
      <c r="G34" s="88" t="s">
        <v>350</v>
      </c>
      <c r="CZ34" s="66" t="s">
        <v>308</v>
      </c>
      <c r="DH34" s="69" t="s">
        <v>309</v>
      </c>
      <c r="DI34" s="69" t="s">
        <v>310</v>
      </c>
    </row>
    <row r="35" spans="2:113" s="58" customFormat="1" ht="75" hidden="1">
      <c r="B35" s="35"/>
      <c r="C35" s="35"/>
      <c r="D35" s="35"/>
      <c r="E35" s="35"/>
      <c r="F35" s="35"/>
      <c r="G35" s="88" t="s">
        <v>351</v>
      </c>
      <c r="CZ35" s="66" t="s">
        <v>308</v>
      </c>
      <c r="DH35" s="69" t="s">
        <v>309</v>
      </c>
      <c r="DI35" s="69" t="s">
        <v>310</v>
      </c>
    </row>
    <row r="36" spans="2:113" s="58" customFormat="1" ht="86.45" hidden="1">
      <c r="B36" s="35"/>
      <c r="C36" s="35"/>
      <c r="D36" s="35"/>
      <c r="E36" s="35"/>
      <c r="F36" s="35"/>
      <c r="G36" s="88" t="s">
        <v>352</v>
      </c>
      <c r="CZ36" s="66" t="s">
        <v>308</v>
      </c>
      <c r="DH36" s="69" t="s">
        <v>309</v>
      </c>
      <c r="DI36" s="69" t="s">
        <v>310</v>
      </c>
    </row>
    <row r="37" spans="2:113" s="58" customFormat="1" ht="100.9" hidden="1">
      <c r="B37" s="35"/>
      <c r="C37" s="35"/>
      <c r="D37" s="35"/>
      <c r="E37" s="35"/>
      <c r="F37" s="35"/>
      <c r="G37" s="88" t="s">
        <v>353</v>
      </c>
      <c r="CZ37" s="66" t="s">
        <v>308</v>
      </c>
      <c r="DH37" s="69" t="s">
        <v>309</v>
      </c>
      <c r="DI37" s="69" t="s">
        <v>310</v>
      </c>
    </row>
    <row r="38" spans="2:113" s="58" customFormat="1" ht="75" hidden="1">
      <c r="B38" s="35"/>
      <c r="C38" s="35"/>
      <c r="D38" s="35"/>
      <c r="E38" s="35"/>
      <c r="F38" s="35"/>
      <c r="G38" s="88" t="s">
        <v>354</v>
      </c>
      <c r="CZ38" s="66" t="s">
        <v>308</v>
      </c>
      <c r="DH38" s="69" t="s">
        <v>309</v>
      </c>
      <c r="DI38" s="69" t="s">
        <v>310</v>
      </c>
    </row>
    <row r="39" spans="2:113" s="58" customFormat="1" ht="75" hidden="1">
      <c r="B39" s="35"/>
      <c r="C39" s="35"/>
      <c r="D39" s="35"/>
      <c r="E39" s="35"/>
      <c r="F39" s="35"/>
      <c r="G39" s="88" t="s">
        <v>355</v>
      </c>
      <c r="CZ39" s="66" t="s">
        <v>308</v>
      </c>
      <c r="DH39" s="69" t="s">
        <v>309</v>
      </c>
      <c r="DI39" s="69" t="s">
        <v>310</v>
      </c>
    </row>
    <row r="40" spans="2:113" s="58" customFormat="1"/>
    <row r="41" spans="2:113" s="58" customFormat="1"/>
    <row r="42" spans="2:113" s="58" customFormat="1"/>
    <row r="43" spans="2:113" s="58" customFormat="1"/>
    <row r="44" spans="2:113" s="58" customFormat="1"/>
    <row r="45" spans="2:113" s="58" customFormat="1"/>
    <row r="46" spans="2:113" s="58" customFormat="1"/>
    <row r="47" spans="2:113" s="58" customFormat="1"/>
    <row r="48" spans="2:113" s="58" customFormat="1"/>
    <row r="49" s="58" customFormat="1"/>
    <row r="50" s="58" customFormat="1"/>
    <row r="51" s="58" customFormat="1"/>
    <row r="52" s="58" customFormat="1"/>
    <row r="53" s="58" customFormat="1"/>
    <row r="54" s="58" customFormat="1"/>
    <row r="55" s="58" customFormat="1"/>
    <row r="56" s="58" customFormat="1"/>
    <row r="57" s="58" customFormat="1"/>
    <row r="58" s="58" customFormat="1"/>
    <row r="59" s="58" customFormat="1"/>
    <row r="60" s="58" customFormat="1"/>
    <row r="61" s="58" customFormat="1"/>
    <row r="62" s="58" customFormat="1"/>
    <row r="63" s="58" customFormat="1"/>
    <row r="64" s="58" customFormat="1"/>
    <row r="65" s="58" customFormat="1"/>
    <row r="66" s="58" customFormat="1"/>
    <row r="67" s="58" customFormat="1"/>
    <row r="68" s="58" customFormat="1"/>
    <row r="69" s="58" customFormat="1"/>
    <row r="70" s="58" customFormat="1"/>
    <row r="71" s="58" customFormat="1"/>
    <row r="72" s="58" customFormat="1"/>
    <row r="73" s="58" customFormat="1"/>
    <row r="74" s="58" customFormat="1"/>
    <row r="75" s="58" customFormat="1"/>
    <row r="76" s="58" customFormat="1"/>
    <row r="77" s="58" customFormat="1"/>
    <row r="78" s="58" customFormat="1"/>
    <row r="79" s="58" customFormat="1"/>
    <row r="80" s="58" customFormat="1"/>
    <row r="81" s="58" customFormat="1"/>
    <row r="82" s="58" customFormat="1"/>
    <row r="83" s="58" customFormat="1"/>
    <row r="84" s="58" customFormat="1"/>
    <row r="85" s="58" customFormat="1"/>
    <row r="86" s="58" customFormat="1"/>
    <row r="87" s="58" customFormat="1"/>
    <row r="88" s="58" customFormat="1"/>
    <row r="89" s="58" customFormat="1"/>
    <row r="90" s="58" customFormat="1"/>
    <row r="91" s="58" customFormat="1"/>
    <row r="92" s="58" customFormat="1"/>
    <row r="93" s="58" customFormat="1"/>
    <row r="94" s="58" customFormat="1"/>
    <row r="95" s="58" customFormat="1"/>
  </sheetData>
  <sheetProtection sort="0" autoFilter="0"/>
  <mergeCells count="74">
    <mergeCell ref="C3:AE3"/>
    <mergeCell ref="AF3:AL3"/>
    <mergeCell ref="BG3:BZ3"/>
    <mergeCell ref="CA3:CG3"/>
    <mergeCell ref="CJ3:CM3"/>
    <mergeCell ref="B1:AE1"/>
    <mergeCell ref="AH1:AK1"/>
    <mergeCell ref="BF1:BZ1"/>
    <mergeCell ref="CB1:CF1"/>
    <mergeCell ref="CH1:CM1"/>
    <mergeCell ref="D7:AH7"/>
    <mergeCell ref="AI7:AO7"/>
    <mergeCell ref="BJ7:CC7"/>
    <mergeCell ref="CD7:CJ7"/>
    <mergeCell ref="CM7:CP7"/>
    <mergeCell ref="C5:AH5"/>
    <mergeCell ref="AK5:AN5"/>
    <mergeCell ref="BI5:CC5"/>
    <mergeCell ref="CE5:CI5"/>
    <mergeCell ref="CK5:CP5"/>
    <mergeCell ref="C8:AO8"/>
    <mergeCell ref="BI8:CJ8"/>
    <mergeCell ref="CK8:CP8"/>
    <mergeCell ref="B9:B11"/>
    <mergeCell ref="C9:C11"/>
    <mergeCell ref="D9:D11"/>
    <mergeCell ref="E9:E11"/>
    <mergeCell ref="F9:F11"/>
    <mergeCell ref="G9:G11"/>
    <mergeCell ref="H9:H11"/>
    <mergeCell ref="I9:I11"/>
    <mergeCell ref="J9:K11"/>
    <mergeCell ref="L9:W10"/>
    <mergeCell ref="X9:X11"/>
    <mergeCell ref="Y9:Y11"/>
    <mergeCell ref="DL9:DL11"/>
    <mergeCell ref="AB10:AG10"/>
    <mergeCell ref="AH10:AM10"/>
    <mergeCell ref="AN10:AS10"/>
    <mergeCell ref="AT10:AY10"/>
    <mergeCell ref="DH10:DH11"/>
    <mergeCell ref="DI10:DI11"/>
    <mergeCell ref="DJ10:DJ11"/>
    <mergeCell ref="DK10:DK11"/>
    <mergeCell ref="Z9:Z11"/>
    <mergeCell ref="J13:K13"/>
    <mergeCell ref="DB10:DB11"/>
    <mergeCell ref="DC10:DC11"/>
    <mergeCell ref="DD10:DD11"/>
    <mergeCell ref="CJ10:CO10"/>
    <mergeCell ref="CP10:CT10"/>
    <mergeCell ref="CV10:CV11"/>
    <mergeCell ref="CW10:CW11"/>
    <mergeCell ref="CZ10:CZ11"/>
    <mergeCell ref="DA10:DA11"/>
    <mergeCell ref="AZ10:BE10"/>
    <mergeCell ref="BF10:BK10"/>
    <mergeCell ref="BL10:BP10"/>
    <mergeCell ref="BR10:BW10"/>
    <mergeCell ref="BX10:CC10"/>
    <mergeCell ref="DF10:DF11"/>
    <mergeCell ref="DG10:DG11"/>
    <mergeCell ref="CD10:CI10"/>
    <mergeCell ref="AA9:AA11"/>
    <mergeCell ref="AB9:CW9"/>
    <mergeCell ref="CX9:CX11"/>
    <mergeCell ref="CY9:CY11"/>
    <mergeCell ref="CZ9:DK9"/>
    <mergeCell ref="DE10:DE11"/>
    <mergeCell ref="J14:K14"/>
    <mergeCell ref="J15:K15"/>
    <mergeCell ref="J16:K16"/>
    <mergeCell ref="J17:K17"/>
    <mergeCell ref="J12:K12"/>
  </mergeCells>
  <conditionalFormatting sqref="CW12:CX16">
    <cfRule type="cellIs" dxfId="0" priority="1" operator="equal">
      <formula>1</formula>
    </cfRule>
    <cfRule type="colorScale" priority="2">
      <colorScale>
        <cfvo type="num" val="0"/>
        <cfvo type="num" val="0.6"/>
        <cfvo type="num" val="0.99"/>
        <color rgb="FFC00000"/>
        <color rgb="FFFFEB84"/>
        <color rgb="FF1DA275"/>
      </colorScale>
    </cfRule>
  </conditionalFormatting>
  <dataValidations count="13">
    <dataValidation type="whole" showInputMessage="1" showErrorMessage="1" error="SUPERA LA META PROGRAMADA" sqref="AD12:AD14 AJ12:AJ14 AP12:AP14 AV12:AV14 BB12:BB14 BN12:BN14 BT12:BT14 BZ12:BZ14 CF12:CF14 CL12:CL14 CR12:CR14 BH12 BH14" xr:uid="{BC2AB64C-81D8-4D4D-94EC-96AA617A6CB2}">
      <formula1>0</formula1>
      <formula2>#REF!-AB12</formula2>
    </dataValidation>
    <dataValidation type="list" allowBlank="1" showInputMessage="1" showErrorMessage="1" sqref="B17" xr:uid="{D0667AD9-4E60-4C53-9244-94E2C069401D}">
      <formula1>$B$19:$B$22</formula1>
    </dataValidation>
    <dataValidation type="list" allowBlank="1" showInputMessage="1" showErrorMessage="1" sqref="C17" xr:uid="{260FF8B3-F6EF-4E92-88FE-F3BA525FDA29}">
      <formula1>$C$19:$C$21</formula1>
    </dataValidation>
    <dataValidation type="list" allowBlank="1" showInputMessage="1" showErrorMessage="1" sqref="D17" xr:uid="{5025C1CB-784B-4F53-9578-16EB1E2104EB}">
      <formula1>$D$19:$D$22</formula1>
    </dataValidation>
    <dataValidation type="list" allowBlank="1" showInputMessage="1" showErrorMessage="1" sqref="E17" xr:uid="{40970639-79F3-42BC-AA6B-F4333359CD85}">
      <formula1>$E$19:$E$30</formula1>
    </dataValidation>
    <dataValidation type="list" allowBlank="1" showInputMessage="1" showErrorMessage="1" sqref="F17" xr:uid="{C7055CBB-F50A-455D-82B1-7C94B4526E50}">
      <formula1>$F$19:$F$25</formula1>
    </dataValidation>
    <dataValidation type="list" allowBlank="1" showInputMessage="1" showErrorMessage="1" sqref="G17" xr:uid="{80876EC8-1A94-4B2F-9463-535DB211BB49}">
      <formula1>$G$19:$G$39</formula1>
    </dataValidation>
    <dataValidation type="list" allowBlank="1" showInputMessage="1" showErrorMessage="1" sqref="G12:G16" xr:uid="{6C2722DC-510F-47E2-B749-C129C99991EA}">
      <formula1>$G$16:$G$36</formula1>
    </dataValidation>
    <dataValidation type="list" allowBlank="1" showInputMessage="1" showErrorMessage="1" sqref="F12:F16" xr:uid="{38F48A48-9DB0-4238-B9BC-0597969E11B8}">
      <formula1>$F$16:$F$22</formula1>
    </dataValidation>
    <dataValidation type="list" allowBlank="1" showInputMessage="1" showErrorMessage="1" sqref="E12:E16" xr:uid="{E39E77D0-5338-47FB-BCD5-CFD5E9A5D247}">
      <formula1>$E$16:$E$27</formula1>
    </dataValidation>
    <dataValidation type="list" allowBlank="1" showInputMessage="1" showErrorMessage="1" sqref="D12:D16" xr:uid="{856991FB-6C7E-46D4-BD38-CF84ABBE6517}">
      <formula1>$D$16:$D$19</formula1>
    </dataValidation>
    <dataValidation type="list" allowBlank="1" showInputMessage="1" showErrorMessage="1" sqref="C12:C16" xr:uid="{493D5339-DBC8-4DDA-9B67-BBFB5E18DF77}">
      <formula1>$C$16:$C$18</formula1>
    </dataValidation>
    <dataValidation type="list" allowBlank="1" showInputMessage="1" showErrorMessage="1" sqref="B12:B16" xr:uid="{D524CBC9-57D7-4E0B-8A23-A5ACA0D789BB}">
      <formula1>$B$16:$B$19</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7" max="13" man="1"/>
  </colBreaks>
  <drawing r:id="rId2"/>
  <legacyDrawing r:id="rId3"/>
  <legacyDrawingHF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SharedWithUsers xmlns="e65ea7b8-1bb6-4105-84f8-2ca17f785111">
      <UserInfo>
        <DisplayName>Jaime Enrique Davila Oliveros</DisplayName>
        <AccountId>9</AccountId>
        <AccountType/>
      </UserInfo>
      <UserInfo>
        <DisplayName>Sandra Patricia Rodriguez Junco</DisplayName>
        <AccountId>17</AccountId>
        <AccountType/>
      </UserInfo>
      <UserInfo>
        <DisplayName>Gisela Amintia Arias Salazar</DisplayName>
        <AccountId>123</AccountId>
        <AccountType/>
      </UserInfo>
      <UserInfo>
        <DisplayName>Edna Marcela Gomez Calvache</DisplayName>
        <AccountId>118</AccountId>
        <AccountType/>
      </UserInfo>
      <UserInfo>
        <DisplayName>Lady Carolina Leon Gutierrez</DisplayName>
        <AccountId>78</AccountId>
        <AccountType/>
      </UserInfo>
      <UserInfo>
        <DisplayName>Yira Bolaños Enriquez</DisplayName>
        <AccountId>124</AccountId>
        <AccountType/>
      </UserInfo>
      <UserInfo>
        <DisplayName>Lilly Lorena Barbosa Guana</DisplayName>
        <AccountId>125</AccountId>
        <AccountType/>
      </UserInfo>
      <UserInfo>
        <DisplayName>Alexandra Guzman Cifuentes</DisplayName>
        <AccountId>115</AccountId>
        <AccountType/>
      </UserInfo>
      <UserInfo>
        <DisplayName>Oswaldo Alfonso Arias Rodriguez</DisplayName>
        <AccountId>114</AccountId>
        <AccountType/>
      </UserInfo>
      <UserInfo>
        <DisplayName>Lina Paola Diaz Castañeda</DisplayName>
        <AccountId>117</AccountId>
        <AccountType/>
      </UserInfo>
      <UserInfo>
        <DisplayName>Maria Jose Monroy Tinjaca</DisplayName>
        <AccountId>116</AccountId>
        <AccountType/>
      </UserInfo>
      <UserInfo>
        <DisplayName>Hernando Manuel Manjarres Altahona</DisplayName>
        <AccountId>126</AccountId>
        <AccountType/>
      </UserInfo>
      <UserInfo>
        <DisplayName>Mauricio Gonzalez Llanos</DisplayName>
        <AccountId>50</AccountId>
        <AccountType/>
      </UserInfo>
      <UserInfo>
        <DisplayName>Fernando Martin Romero Montilla</DisplayName>
        <AccountId>48</AccountId>
        <AccountType/>
      </UserInfo>
      <UserInfo>
        <DisplayName>Sandra Milena Martinez Paez</DisplayName>
        <AccountId>34</AccountId>
        <AccountType/>
      </UserInfo>
      <UserInfo>
        <DisplayName>Diana Olaya Torres</DisplayName>
        <AccountId>96</AccountId>
        <AccountType/>
      </UserInfo>
      <UserInfo>
        <DisplayName>Edlidy Katharina Buitrago Rocha</DisplayName>
        <AccountId>128</AccountId>
        <AccountType/>
      </UserInfo>
      <UserInfo>
        <DisplayName>Gloria Amparo Martinez Dulce</DisplayName>
        <AccountId>29</AccountId>
        <AccountType/>
      </UserInfo>
      <UserInfo>
        <DisplayName>Sergio Oswaldo Cajias Lizcano</DisplayName>
        <AccountId>131</AccountId>
        <AccountType/>
      </UserInfo>
    </SharedWithUsers>
    <MediaLengthInSeconds xmlns="d37b1d50-af9c-447b-b1f1-aa01515899c9" xsi:nil="true"/>
  </documentManagement>
</p:properties>
</file>

<file path=customXml/itemProps1.xml><?xml version="1.0" encoding="utf-8"?>
<ds:datastoreItem xmlns:ds="http://schemas.openxmlformats.org/officeDocument/2006/customXml" ds:itemID="{51610EA9-008B-4A39-8CA2-73D2958E2A8C}"/>
</file>

<file path=customXml/itemProps2.xml><?xml version="1.0" encoding="utf-8"?>
<ds:datastoreItem xmlns:ds="http://schemas.openxmlformats.org/officeDocument/2006/customXml" ds:itemID="{5E79B898-BB21-432A-AF76-9598EEDEA348}"/>
</file>

<file path=customXml/itemProps3.xml><?xml version="1.0" encoding="utf-8"?>
<ds:datastoreItem xmlns:ds="http://schemas.openxmlformats.org/officeDocument/2006/customXml" ds:itemID="{30F4F0C6-BC42-49A3-AFB1-BC26FF4E2EB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J18</dc:creator>
  <cp:keywords/>
  <dc:description/>
  <cp:lastModifiedBy>David Ospina Murgueitio</cp:lastModifiedBy>
  <cp:revision/>
  <dcterms:created xsi:type="dcterms:W3CDTF">2022-12-29T19:23:14Z</dcterms:created>
  <dcterms:modified xsi:type="dcterms:W3CDTF">2026-01-27T15:49:23Z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2022-12-29T19:41:22Z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56d34360-88f9-4fb3-9fcb-42f08e49278b</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MediaServiceImageTags">
    <vt:lpwstr/>
  </property>
  <property fmtid="{D5CDD505-2E9C-101B-9397-08002B2CF9AE}" pid="11" name="Order">
    <vt:r8>13777900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MSIP_Label_797ad33d-ed35-43c0-b526-22bc83c17deb_Enabled">
    <vt:lpwstr>true</vt:lpwstr>
  </property>
  <property fmtid="{D5CDD505-2E9C-101B-9397-08002B2CF9AE}" pid="19" name="MSIP_Label_797ad33d-ed35-43c0-b526-22bc83c17deb_SetDate">
    <vt:lpwstr>2024-04-10T20:17:43Z</vt:lpwstr>
  </property>
  <property fmtid="{D5CDD505-2E9C-101B-9397-08002B2CF9AE}" pid="20" name="MSIP_Label_797ad33d-ed35-43c0-b526-22bc83c17deb_Method">
    <vt:lpwstr>Standard</vt:lpwstr>
  </property>
  <property fmtid="{D5CDD505-2E9C-101B-9397-08002B2CF9AE}" pid="21" name="MSIP_Label_797ad33d-ed35-43c0-b526-22bc83c17deb_Name">
    <vt:lpwstr>797ad33d-ed35-43c0-b526-22bc83c17deb</vt:lpwstr>
  </property>
  <property fmtid="{D5CDD505-2E9C-101B-9397-08002B2CF9AE}" pid="22" name="MSIP_Label_797ad33d-ed35-43c0-b526-22bc83c17deb_SiteId">
    <vt:lpwstr>d539d4bf-5610-471a-afc2-1c76685cfefa</vt:lpwstr>
  </property>
  <property fmtid="{D5CDD505-2E9C-101B-9397-08002B2CF9AE}" pid="23" name="MSIP_Label_797ad33d-ed35-43c0-b526-22bc83c17deb_ActionId">
    <vt:lpwstr>f3cd6d88-6d6f-4356-ac59-4c78f2fc9c8b</vt:lpwstr>
  </property>
  <property fmtid="{D5CDD505-2E9C-101B-9397-08002B2CF9AE}" pid="24" name="MSIP_Label_797ad33d-ed35-43c0-b526-22bc83c17deb_ContentBits">
    <vt:lpwstr>1</vt:lpwstr>
  </property>
</Properties>
</file>