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zarate\Desktop\TRABAJO  YOLIMA\YOLIMA ZARATE\PLANEACIÓN\INDICADORES\2018\"/>
    </mc:Choice>
  </mc:AlternateContent>
  <xr:revisionPtr revIDLastSave="0" documentId="10_ncr:100000_{0D6CB6BD-176B-4B9D-B195-F14CEDE17E34}" xr6:coauthVersionLast="31" xr6:coauthVersionMax="31" xr10:uidLastSave="{00000000-0000-0000-0000-000000000000}"/>
  <bookViews>
    <workbookView xWindow="0" yWindow="0" windowWidth="28800" windowHeight="11910" xr2:uid="{00000000-000D-0000-FFFF-FFFF00000000}"/>
  </bookViews>
  <sheets>
    <sheet name="REPORTE IND ENE - OCT 18" sheetId="2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2" l="1"/>
  <c r="O10" i="2"/>
  <c r="Q8" i="2"/>
  <c r="N8" i="2"/>
  <c r="K21" i="2" l="1"/>
  <c r="L20" i="2"/>
  <c r="I20" i="2"/>
  <c r="I19" i="2"/>
  <c r="N10" i="2"/>
  <c r="L10" i="2"/>
  <c r="K10" i="2"/>
</calcChain>
</file>

<file path=xl/sharedStrings.xml><?xml version="1.0" encoding="utf-8"?>
<sst xmlns="http://schemas.openxmlformats.org/spreadsheetml/2006/main" count="361" uniqueCount="155">
  <si>
    <t>Avance del Plan Estratégico Institucional</t>
  </si>
  <si>
    <t>Direccionamiento Estratégico</t>
  </si>
  <si>
    <t>Positivo</t>
  </si>
  <si>
    <t>Trimestral</t>
  </si>
  <si>
    <t>(APA/PTA)*100</t>
  </si>
  <si>
    <t>Disposición Final</t>
  </si>
  <si>
    <t>Semestral</t>
  </si>
  <si>
    <t>Proyectos Fotométricos Revisados</t>
  </si>
  <si>
    <t>Alumbrado Público</t>
  </si>
  <si>
    <t>(PFR/NPFA)*100</t>
  </si>
  <si>
    <t>Solicitudes de Entrega de Obra Revisadas Documentalmente</t>
  </si>
  <si>
    <t>Mensual</t>
  </si>
  <si>
    <t>(NSO/NSOE)*100</t>
  </si>
  <si>
    <t>Solicitudes de Entrega de Obra Visitadas en Terreno</t>
  </si>
  <si>
    <t>(NSOET/NSER)*100</t>
  </si>
  <si>
    <t>Nivel de satisfacción de los beneficiados del servicio funerario subsidiado y prestado en los cementerios de propiedad del Distrito Capital</t>
  </si>
  <si>
    <t>Servicios Funerarios</t>
  </si>
  <si>
    <t>PENSF</t>
  </si>
  <si>
    <t>Ejecución Presupuestal de Gastos de Funcionamiento</t>
  </si>
  <si>
    <t>Gestión Financiera</t>
  </si>
  <si>
    <t>(EGF/PEMFUN)*100</t>
  </si>
  <si>
    <t>Ejecución Presupuestal de Ingresos</t>
  </si>
  <si>
    <t>(EIRM/PDFGF)*100</t>
  </si>
  <si>
    <t>Porcentaje Devolución de Solicitudes de Pago</t>
  </si>
  <si>
    <t>Negativo</t>
  </si>
  <si>
    <t>(SPDGF/TSPGF)*100</t>
  </si>
  <si>
    <t>Ejecución Presupuestal de Gastos de Inversión de inversion directa</t>
  </si>
  <si>
    <t>(EGID/PEIDM)*100</t>
  </si>
  <si>
    <t>Porcentaje de Ejecución de PAC en reservas presupuestales</t>
  </si>
  <si>
    <t>(ERPGG/PRPGF)*100</t>
  </si>
  <si>
    <t>Porcentaje de ejecución PAC de funcionamiento</t>
  </si>
  <si>
    <t>(PACFUN/PPACFUN)*100</t>
  </si>
  <si>
    <t>Porcentaje de ejecución PAC de inversión</t>
  </si>
  <si>
    <t>(PACINV/PPACINV)*100</t>
  </si>
  <si>
    <t>No Disponibilidad de Hardware</t>
  </si>
  <si>
    <t>Gestión Tecnológica y de la Información</t>
  </si>
  <si>
    <t>(NSEF/NTSD)*100</t>
  </si>
  <si>
    <t>Nivel de atención de usuarios</t>
  </si>
  <si>
    <t>(SATIC/SRTIC)*100</t>
  </si>
  <si>
    <t>Atención de reporte de fallas en dispositivos</t>
  </si>
  <si>
    <t>(NFATR/NTFRT)*100</t>
  </si>
  <si>
    <t>Porcentaje de Implementación Acciones Correctivas y Preventivas</t>
  </si>
  <si>
    <t>(ACP_ECM/ACPF_ECM)*100</t>
  </si>
  <si>
    <t>Ejecución del Programa de Auditorias Internas en la Unidad</t>
  </si>
  <si>
    <t>(AE_ECM/AP_ECM)*100</t>
  </si>
  <si>
    <t>Encuesta de percepción sobre el nivel de implementación del subsistema de control interno (MECI)</t>
  </si>
  <si>
    <t>Anual</t>
  </si>
  <si>
    <t>PIM_ECM</t>
  </si>
  <si>
    <t>Visitas Administrativas y de Campo al RSDJ</t>
  </si>
  <si>
    <t>(VCR_DF/VCP_DF)*100</t>
  </si>
  <si>
    <t>Porcentaje de ejecución PAC de Servicio de Alumbrado Público</t>
  </si>
  <si>
    <t>(PACAP / PPACAP) * 100</t>
  </si>
  <si>
    <t>% de PQRs cerrados</t>
  </si>
  <si>
    <t>Gestión de Comunicaciones</t>
  </si>
  <si>
    <t>(RAC/TRARI)*100</t>
  </si>
  <si>
    <t>Ejecución de Reservas Presupuestales</t>
  </si>
  <si>
    <t>(ER/RC)*100</t>
  </si>
  <si>
    <t>Pasivos Exigibles</t>
  </si>
  <si>
    <t>(PED/PE)*100</t>
  </si>
  <si>
    <t>Divulgación de planes,programas y proyectos</t>
  </si>
  <si>
    <t>(DPPP/PDPPP)*100</t>
  </si>
  <si>
    <t>Cumplimiento de la Gestion del Talento Humano</t>
  </si>
  <si>
    <t>Gestión del Talento Humano</t>
  </si>
  <si>
    <t>(NAE/NAP)*100</t>
  </si>
  <si>
    <t>Porcentaje de Inventarios Actualizados</t>
  </si>
  <si>
    <t>Gestión de Apoyo Logístico</t>
  </si>
  <si>
    <t>(IA/TI)*100</t>
  </si>
  <si>
    <t>Usuarios concientizados por tipo de acuerdo al catastro</t>
  </si>
  <si>
    <t>Aprovechamiento</t>
  </si>
  <si>
    <t>(UC/CU)*100</t>
  </si>
  <si>
    <t>Porcentaje de consecutivos de correspondencia</t>
  </si>
  <si>
    <t>Gestión Documental</t>
  </si>
  <si>
    <t>(CCO/TCC)*100</t>
  </si>
  <si>
    <t>Transferencias documentales primarias</t>
  </si>
  <si>
    <t>(TPR/TPP)*100</t>
  </si>
  <si>
    <t>Cantidad de residuos sólidos ordinarios recolectados y transportados al sitio de disposición final</t>
  </si>
  <si>
    <t>Recolección, Barrido y Limpieza</t>
  </si>
  <si>
    <t>(RSOR2015/RSOR2016)*100</t>
  </si>
  <si>
    <t>Eficacia en la representación judicial</t>
  </si>
  <si>
    <t>Gestión de Asuntos Legales</t>
  </si>
  <si>
    <t>(NPT/TFC)*100</t>
  </si>
  <si>
    <t>Cantidad de puntos crítcos erradicados en la ciudad de Bogotá.</t>
  </si>
  <si>
    <t>(CPCE/CPC2015/)*100</t>
  </si>
  <si>
    <t>Subsidios Funerarios Autorizados en los 4 Equipamientos Distritales</t>
  </si>
  <si>
    <t>(NSFS/NSFA)*100</t>
  </si>
  <si>
    <t>Liquidación y/o Actas de Archivo</t>
  </si>
  <si>
    <t>(NLAAS/NLPAAP)*100</t>
  </si>
  <si>
    <t>Control de la Operación de Disposición Final</t>
  </si>
  <si>
    <t>(NACODF/NTACODF)*100</t>
  </si>
  <si>
    <t>Indicador</t>
  </si>
  <si>
    <t>Sentido</t>
  </si>
  <si>
    <t>Meta</t>
  </si>
  <si>
    <t>Periodicidad</t>
  </si>
  <si>
    <t>JUL</t>
  </si>
  <si>
    <t>SEP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</si>
  <si>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</si>
  <si>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</si>
  <si>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</si>
  <si>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</si>
  <si>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</si>
  <si>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</si>
  <si>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</si>
  <si>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</si>
  <si>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</si>
  <si>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AGO</t>
  </si>
  <si>
    <t>Fórmula</t>
  </si>
  <si>
    <t>Proceso</t>
  </si>
  <si>
    <t>Evaluación Control y Mejora</t>
  </si>
  <si>
    <t>-</t>
  </si>
  <si>
    <t xml:space="preserve">- </t>
  </si>
  <si>
    <t>Nivel de Recursos invertidos por la UAESP en el área de influencia del Relleno Sanitario Doña Juana a través del Plan de Gestión Social</t>
  </si>
  <si>
    <t>(PEPGS/PPPGS)*100</t>
  </si>
  <si>
    <t>0</t>
  </si>
  <si>
    <t xml:space="preserve"> </t>
  </si>
  <si>
    <t>Variables</t>
  </si>
  <si>
    <r>
      <rPr>
        <b/>
        <sz val="9"/>
        <color theme="1"/>
        <rFont val="Arial"/>
        <family val="2"/>
      </rPr>
      <t xml:space="preserve">APA </t>
    </r>
    <r>
      <rPr>
        <sz val="9"/>
        <color theme="1"/>
        <rFont val="Arial"/>
        <family val="2"/>
      </rPr>
      <t xml:space="preserve">- Avance del plan de acción por dependencia en el trimestre
</t>
    </r>
    <r>
      <rPr>
        <b/>
        <sz val="9"/>
        <color theme="1"/>
        <rFont val="Arial"/>
        <family val="2"/>
      </rPr>
      <t>PTA</t>
    </r>
    <r>
      <rPr>
        <sz val="9"/>
        <color theme="1"/>
        <rFont val="Arial"/>
        <family val="2"/>
      </rPr>
      <t xml:space="preserve"> - Programado del trimestre del plan de acción institucional</t>
    </r>
  </si>
  <si>
    <r>
      <rPr>
        <b/>
        <sz val="9"/>
        <color theme="1"/>
        <rFont val="Arial"/>
        <family val="2"/>
      </rPr>
      <t>PEPGS</t>
    </r>
    <r>
      <rPr>
        <sz val="9"/>
        <color theme="1"/>
        <rFont val="Arial"/>
        <family val="2"/>
      </rPr>
      <t xml:space="preserve"> - Presupuesto Ejecutado de Plan de Gestión Social (PGS)
</t>
    </r>
    <r>
      <rPr>
        <b/>
        <sz val="9"/>
        <color theme="1"/>
        <rFont val="Arial"/>
        <family val="2"/>
      </rPr>
      <t xml:space="preserve">PPPGS </t>
    </r>
    <r>
      <rPr>
        <sz val="9"/>
        <color theme="1"/>
        <rFont val="Arial"/>
        <family val="2"/>
      </rPr>
      <t>- Presupuesto Programado de PGS</t>
    </r>
  </si>
  <si>
    <r>
      <rPr>
        <b/>
        <sz val="9"/>
        <color theme="1"/>
        <rFont val="Arial"/>
        <family val="2"/>
      </rPr>
      <t>PFR</t>
    </r>
    <r>
      <rPr>
        <sz val="9"/>
        <color theme="1"/>
        <rFont val="Arial"/>
        <family val="2"/>
      </rPr>
      <t xml:space="preserve"> - Número de Proyectos Fotométricos Revisados.
</t>
    </r>
    <r>
      <rPr>
        <b/>
        <sz val="9"/>
        <color theme="1"/>
        <rFont val="Arial"/>
        <family val="2"/>
      </rPr>
      <t>NPFA</t>
    </r>
    <r>
      <rPr>
        <sz val="9"/>
        <color theme="1"/>
        <rFont val="Arial"/>
        <family val="2"/>
      </rPr>
      <t xml:space="preserve"> - Número Total de Proyectos Fotométricos Recibidos</t>
    </r>
  </si>
  <si>
    <r>
      <rPr>
        <b/>
        <sz val="9"/>
        <color theme="1"/>
        <rFont val="Arial"/>
        <family val="2"/>
      </rPr>
      <t>NSO</t>
    </r>
    <r>
      <rPr>
        <sz val="9"/>
        <color theme="1"/>
        <rFont val="Arial"/>
        <family val="2"/>
      </rPr>
      <t xml:space="preserve"> - Número de solicitudes de entrega de Obra de Alumbrado Público revisadas documentalmente.
</t>
    </r>
    <r>
      <rPr>
        <b/>
        <sz val="9"/>
        <color theme="1"/>
        <rFont val="Arial"/>
        <family val="2"/>
      </rPr>
      <t>NSOE</t>
    </r>
    <r>
      <rPr>
        <sz val="9"/>
        <color theme="1"/>
        <rFont val="Arial"/>
        <family val="2"/>
      </rPr>
      <t xml:space="preserve"> - Número total de solicitudes de entrega de obra radicadas
</t>
    </r>
  </si>
  <si>
    <r>
      <rPr>
        <b/>
        <sz val="9"/>
        <color theme="1"/>
        <rFont val="Arial"/>
        <family val="2"/>
      </rPr>
      <t>NSOET</t>
    </r>
    <r>
      <rPr>
        <sz val="9"/>
        <color theme="1"/>
        <rFont val="Arial"/>
        <family val="2"/>
      </rPr>
      <t xml:space="preserve"> - Número de solicitudes de entrega de Obra de Alumbrado Público visitadas en terreno.
</t>
    </r>
    <r>
      <rPr>
        <b/>
        <sz val="9"/>
        <color theme="1"/>
        <rFont val="Arial"/>
        <family val="2"/>
      </rPr>
      <t>NSER</t>
    </r>
    <r>
      <rPr>
        <sz val="9"/>
        <color theme="1"/>
        <rFont val="Arial"/>
        <family val="2"/>
      </rPr>
      <t xml:space="preserve"> - Número total de solicitudes de entrega de obra radicadas</t>
    </r>
  </si>
  <si>
    <r>
      <rPr>
        <b/>
        <sz val="9"/>
        <color theme="1"/>
        <rFont val="Arial"/>
        <family val="2"/>
      </rPr>
      <t>PENSF</t>
    </r>
    <r>
      <rPr>
        <sz val="9"/>
        <color theme="1"/>
        <rFont val="Arial"/>
        <family val="2"/>
      </rPr>
      <t xml:space="preserve"> - Promedio de las encuestas de nivel de percepción</t>
    </r>
  </si>
  <si>
    <r>
      <rPr>
        <b/>
        <sz val="9"/>
        <color theme="1"/>
        <rFont val="Arial"/>
        <family val="2"/>
      </rPr>
      <t>EGF</t>
    </r>
    <r>
      <rPr>
        <sz val="9"/>
        <color theme="1"/>
        <rFont val="Arial"/>
        <family val="2"/>
      </rPr>
      <t xml:space="preserve"> - Ejecución de Gastos de Funcionamiento del mes
</t>
    </r>
    <r>
      <rPr>
        <b/>
        <sz val="9"/>
        <color theme="1"/>
        <rFont val="Arial"/>
        <family val="2"/>
      </rPr>
      <t>PEMFUN</t>
    </r>
    <r>
      <rPr>
        <sz val="9"/>
        <color theme="1"/>
        <rFont val="Arial"/>
        <family val="2"/>
      </rPr>
      <t xml:space="preserve"> - Programado ejecutar mensual</t>
    </r>
  </si>
  <si>
    <r>
      <rPr>
        <b/>
        <sz val="9"/>
        <color theme="1"/>
        <rFont val="Arial"/>
        <family val="2"/>
      </rPr>
      <t>EIRM</t>
    </r>
    <r>
      <rPr>
        <sz val="9"/>
        <color theme="1"/>
        <rFont val="Arial"/>
        <family val="2"/>
      </rPr>
      <t xml:space="preserve"> - Ejecución de ingresos y rentas mensual
</t>
    </r>
    <r>
      <rPr>
        <b/>
        <sz val="9"/>
        <color theme="1"/>
        <rFont val="Arial"/>
        <family val="2"/>
      </rPr>
      <t>PDFGF</t>
    </r>
    <r>
      <rPr>
        <sz val="9"/>
        <color theme="1"/>
        <rFont val="Arial"/>
        <family val="2"/>
      </rPr>
      <t xml:space="preserve"> - Presupuesto definitivo mensual</t>
    </r>
  </si>
  <si>
    <r>
      <rPr>
        <b/>
        <sz val="9"/>
        <color theme="1"/>
        <rFont val="Arial"/>
        <family val="2"/>
      </rPr>
      <t>SPDGF</t>
    </r>
    <r>
      <rPr>
        <sz val="9"/>
        <color theme="1"/>
        <rFont val="Arial"/>
        <family val="2"/>
      </rPr>
      <t xml:space="preserve"> - Solicitudes de pago devueltas
</t>
    </r>
    <r>
      <rPr>
        <b/>
        <sz val="9"/>
        <color theme="1"/>
        <rFont val="Arial"/>
        <family val="2"/>
      </rPr>
      <t>TSPGF</t>
    </r>
    <r>
      <rPr>
        <sz val="9"/>
        <color theme="1"/>
        <rFont val="Arial"/>
        <family val="2"/>
      </rPr>
      <t xml:space="preserve"> - Total de solicitudes de pago</t>
    </r>
  </si>
  <si>
    <r>
      <rPr>
        <b/>
        <sz val="9"/>
        <color theme="1"/>
        <rFont val="Arial"/>
        <family val="2"/>
      </rPr>
      <t>EGID</t>
    </r>
    <r>
      <rPr>
        <sz val="9"/>
        <color theme="1"/>
        <rFont val="Arial"/>
        <family val="2"/>
      </rPr>
      <t xml:space="preserve"> - Ejecución de Gastos de Inversión directa del mes
</t>
    </r>
    <r>
      <rPr>
        <b/>
        <sz val="9"/>
        <color theme="1"/>
        <rFont val="Arial"/>
        <family val="2"/>
      </rPr>
      <t>PEIDM</t>
    </r>
    <r>
      <rPr>
        <sz val="9"/>
        <color theme="1"/>
        <rFont val="Arial"/>
        <family val="2"/>
      </rPr>
      <t xml:space="preserve"> - Programado ejecutar mensual</t>
    </r>
  </si>
  <si>
    <r>
      <rPr>
        <b/>
        <sz val="9"/>
        <color theme="1"/>
        <rFont val="Arial"/>
        <family val="2"/>
      </rPr>
      <t>ERPGG</t>
    </r>
    <r>
      <rPr>
        <sz val="9"/>
        <color theme="1"/>
        <rFont val="Arial"/>
        <family val="2"/>
      </rPr>
      <t xml:space="preserve"> - Ejecución de reservas presupuestales
</t>
    </r>
    <r>
      <rPr>
        <b/>
        <sz val="9"/>
        <color theme="1"/>
        <rFont val="Arial"/>
        <family val="2"/>
      </rPr>
      <t>PRPGF</t>
    </r>
    <r>
      <rPr>
        <sz val="9"/>
        <color theme="1"/>
        <rFont val="Arial"/>
        <family val="2"/>
      </rPr>
      <t xml:space="preserve"> - Programación de reservas presupuestales</t>
    </r>
  </si>
  <si>
    <r>
      <rPr>
        <b/>
        <sz val="9"/>
        <color theme="1"/>
        <rFont val="Arial"/>
        <family val="2"/>
      </rPr>
      <t>PACFUN</t>
    </r>
    <r>
      <rPr>
        <sz val="9"/>
        <color theme="1"/>
        <rFont val="Arial"/>
        <family val="2"/>
      </rPr>
      <t xml:space="preserve"> - Ejecución PAC de funcionamiento
</t>
    </r>
    <r>
      <rPr>
        <b/>
        <sz val="9"/>
        <color theme="1"/>
        <rFont val="Arial"/>
        <family val="2"/>
      </rPr>
      <t>PPACFUN</t>
    </r>
    <r>
      <rPr>
        <sz val="9"/>
        <color theme="1"/>
        <rFont val="Arial"/>
        <family val="2"/>
      </rPr>
      <t xml:space="preserve"> - Programación PAC de funcionamiento</t>
    </r>
  </si>
  <si>
    <r>
      <rPr>
        <b/>
        <sz val="9"/>
        <color theme="1"/>
        <rFont val="Arial"/>
        <family val="2"/>
      </rPr>
      <t>PACINV</t>
    </r>
    <r>
      <rPr>
        <sz val="9"/>
        <color theme="1"/>
        <rFont val="Arial"/>
        <family val="2"/>
      </rPr>
      <t xml:space="preserve"> - Ejecución PAC de inversión
</t>
    </r>
    <r>
      <rPr>
        <b/>
        <sz val="9"/>
        <color theme="1"/>
        <rFont val="Arial"/>
        <family val="2"/>
      </rPr>
      <t>PPACINV</t>
    </r>
    <r>
      <rPr>
        <sz val="9"/>
        <color theme="1"/>
        <rFont val="Arial"/>
        <family val="2"/>
      </rPr>
      <t xml:space="preserve"> - Programación PAC de inversión</t>
    </r>
  </si>
  <si>
    <r>
      <rPr>
        <b/>
        <sz val="9"/>
        <color theme="1"/>
        <rFont val="Arial"/>
        <family val="2"/>
      </rPr>
      <t>NSEF</t>
    </r>
    <r>
      <rPr>
        <sz val="9"/>
        <color theme="1"/>
        <rFont val="Arial"/>
        <family val="2"/>
      </rPr>
      <t xml:space="preserve"> - Servidores en falla
</t>
    </r>
    <r>
      <rPr>
        <b/>
        <sz val="9"/>
        <color theme="1"/>
        <rFont val="Arial"/>
        <family val="2"/>
      </rPr>
      <t>NTSD</t>
    </r>
    <r>
      <rPr>
        <sz val="9"/>
        <color theme="1"/>
        <rFont val="Arial"/>
        <family val="2"/>
      </rPr>
      <t xml:space="preserve"> - No. total de servidores disponibles</t>
    </r>
  </si>
  <si>
    <r>
      <rPr>
        <b/>
        <sz val="9"/>
        <color theme="1"/>
        <rFont val="Arial"/>
        <family val="2"/>
      </rPr>
      <t>SATIC</t>
    </r>
    <r>
      <rPr>
        <sz val="9"/>
        <color theme="1"/>
        <rFont val="Arial"/>
        <family val="2"/>
      </rPr>
      <t xml:space="preserve"> - solicitudes atendidas
</t>
    </r>
    <r>
      <rPr>
        <b/>
        <sz val="9"/>
        <color theme="1"/>
        <rFont val="Arial"/>
        <family val="2"/>
      </rPr>
      <t>SRTIC</t>
    </r>
    <r>
      <rPr>
        <sz val="9"/>
        <color theme="1"/>
        <rFont val="Arial"/>
        <family val="2"/>
      </rPr>
      <t xml:space="preserve"> - solicitudes recibidas</t>
    </r>
  </si>
  <si>
    <r>
      <rPr>
        <b/>
        <sz val="9"/>
        <color theme="1"/>
        <rFont val="Arial"/>
        <family val="2"/>
      </rPr>
      <t>NFATR</t>
    </r>
    <r>
      <rPr>
        <sz val="9"/>
        <color theme="1"/>
        <rFont val="Arial"/>
        <family val="2"/>
      </rPr>
      <t xml:space="preserve"> - No. fallas atendidas en trimestre
</t>
    </r>
    <r>
      <rPr>
        <b/>
        <sz val="9"/>
        <color theme="1"/>
        <rFont val="Arial"/>
        <family val="2"/>
      </rPr>
      <t>NTFRT</t>
    </r>
    <r>
      <rPr>
        <sz val="9"/>
        <color theme="1"/>
        <rFont val="Arial"/>
        <family val="2"/>
      </rPr>
      <t xml:space="preserve"> - No. fallas reportadas en trimestre</t>
    </r>
  </si>
  <si>
    <r>
      <rPr>
        <b/>
        <sz val="9"/>
        <color theme="1"/>
        <rFont val="Arial"/>
        <family val="2"/>
      </rPr>
      <t>ACP_ECM</t>
    </r>
    <r>
      <rPr>
        <sz val="9"/>
        <color theme="1"/>
        <rFont val="Arial"/>
        <family val="2"/>
      </rPr>
      <t xml:space="preserve"> - Acciones correctivas y preventivas cerradas
</t>
    </r>
    <r>
      <rPr>
        <b/>
        <sz val="9"/>
        <color theme="1"/>
        <rFont val="Arial"/>
        <family val="2"/>
      </rPr>
      <t>ACPF_ECM</t>
    </r>
    <r>
      <rPr>
        <sz val="9"/>
        <color theme="1"/>
        <rFont val="Arial"/>
        <family val="2"/>
      </rPr>
      <t xml:space="preserve"> - Acciones correctivas y preventivas formuladas en un período específico</t>
    </r>
  </si>
  <si>
    <r>
      <rPr>
        <b/>
        <sz val="9"/>
        <color theme="1"/>
        <rFont val="Arial"/>
        <family val="2"/>
      </rPr>
      <t>AE_ECM</t>
    </r>
    <r>
      <rPr>
        <sz val="9"/>
        <color theme="1"/>
        <rFont val="Arial"/>
        <family val="2"/>
      </rPr>
      <t xml:space="preserve"> - Auditorias ejecutadas
</t>
    </r>
    <r>
      <rPr>
        <b/>
        <sz val="9"/>
        <color theme="1"/>
        <rFont val="Arial"/>
        <family val="2"/>
      </rPr>
      <t>AP_ECM</t>
    </r>
    <r>
      <rPr>
        <sz val="9"/>
        <color theme="1"/>
        <rFont val="Arial"/>
        <family val="2"/>
      </rPr>
      <t xml:space="preserve"> - Auditorias programadas</t>
    </r>
  </si>
  <si>
    <r>
      <rPr>
        <b/>
        <sz val="9"/>
        <color theme="1"/>
        <rFont val="Arial"/>
        <family val="2"/>
      </rPr>
      <t>PIM_ECM</t>
    </r>
    <r>
      <rPr>
        <sz val="9"/>
        <color theme="1"/>
        <rFont val="Arial"/>
        <family val="2"/>
      </rPr>
      <t xml:space="preserve"> - % de implementación del Subsistema de Control Interno</t>
    </r>
  </si>
  <si>
    <r>
      <rPr>
        <b/>
        <sz val="9"/>
        <color theme="1"/>
        <rFont val="Arial"/>
        <family val="2"/>
      </rPr>
      <t>VCR_DF</t>
    </r>
    <r>
      <rPr>
        <sz val="9"/>
        <color theme="1"/>
        <rFont val="Arial"/>
        <family val="2"/>
      </rPr>
      <t xml:space="preserve"> - Visitas de campo realizadas
</t>
    </r>
    <r>
      <rPr>
        <b/>
        <sz val="9"/>
        <color theme="1"/>
        <rFont val="Arial"/>
        <family val="2"/>
      </rPr>
      <t>VCP_DF</t>
    </r>
    <r>
      <rPr>
        <sz val="9"/>
        <color theme="1"/>
        <rFont val="Arial"/>
        <family val="2"/>
      </rPr>
      <t xml:space="preserve"> - Visitas de campo programadas</t>
    </r>
  </si>
  <si>
    <r>
      <rPr>
        <b/>
        <sz val="9"/>
        <color theme="1"/>
        <rFont val="Arial"/>
        <family val="2"/>
      </rPr>
      <t>PACAP</t>
    </r>
    <r>
      <rPr>
        <sz val="9"/>
        <color theme="1"/>
        <rFont val="Arial"/>
        <family val="2"/>
      </rPr>
      <t xml:space="preserve"> - Ejecución PAC del Servicio de Alumbrado Público
</t>
    </r>
    <r>
      <rPr>
        <b/>
        <sz val="9"/>
        <color theme="1"/>
        <rFont val="Arial"/>
        <family val="2"/>
      </rPr>
      <t>PPACAP</t>
    </r>
    <r>
      <rPr>
        <sz val="9"/>
        <color theme="1"/>
        <rFont val="Arial"/>
        <family val="2"/>
      </rPr>
      <t xml:space="preserve"> - Programación PAC del Servicio de Alumbrado Público
</t>
    </r>
  </si>
  <si>
    <r>
      <rPr>
        <b/>
        <sz val="9"/>
        <color theme="1"/>
        <rFont val="Arial"/>
        <family val="2"/>
      </rPr>
      <t>RAC</t>
    </r>
    <r>
      <rPr>
        <sz val="9"/>
        <color theme="1"/>
        <rFont val="Arial"/>
        <family val="2"/>
      </rPr>
      <t xml:space="preserve"> - Requerimientos Acumulados Cerrados
</t>
    </r>
    <r>
      <rPr>
        <b/>
        <sz val="9"/>
        <color theme="1"/>
        <rFont val="Arial"/>
        <family val="2"/>
      </rPr>
      <t>TRARI</t>
    </r>
    <r>
      <rPr>
        <sz val="9"/>
        <color theme="1"/>
        <rFont val="Arial"/>
        <family val="2"/>
      </rPr>
      <t xml:space="preserve"> - Requerimientos Acumulados + ingresados
</t>
    </r>
  </si>
  <si>
    <r>
      <rPr>
        <b/>
        <sz val="9"/>
        <color theme="1"/>
        <rFont val="Arial"/>
        <family val="2"/>
      </rPr>
      <t>ER</t>
    </r>
    <r>
      <rPr>
        <sz val="9"/>
        <color theme="1"/>
        <rFont val="Arial"/>
        <family val="2"/>
      </rPr>
      <t xml:space="preserve"> - Ejecución de reservas
</t>
    </r>
    <r>
      <rPr>
        <b/>
        <sz val="9"/>
        <color theme="1"/>
        <rFont val="Arial"/>
        <family val="2"/>
      </rPr>
      <t>RC</t>
    </r>
    <r>
      <rPr>
        <sz val="9"/>
        <color theme="1"/>
        <rFont val="Arial"/>
        <family val="2"/>
      </rPr>
      <t xml:space="preserve"> - Reservas constituidas
</t>
    </r>
  </si>
  <si>
    <r>
      <rPr>
        <b/>
        <sz val="9"/>
        <color theme="1"/>
        <rFont val="Arial"/>
        <family val="2"/>
      </rPr>
      <t>PED</t>
    </r>
    <r>
      <rPr>
        <sz val="9"/>
        <color theme="1"/>
        <rFont val="Arial"/>
        <family val="2"/>
      </rPr>
      <t xml:space="preserve"> - Pasivos exigibles depurados o pagados
</t>
    </r>
    <r>
      <rPr>
        <b/>
        <sz val="9"/>
        <color theme="1"/>
        <rFont val="Arial"/>
        <family val="2"/>
      </rPr>
      <t>PE</t>
    </r>
    <r>
      <rPr>
        <sz val="9"/>
        <color theme="1"/>
        <rFont val="Arial"/>
        <family val="2"/>
      </rPr>
      <t xml:space="preserve"> - Pasivos exigibles</t>
    </r>
  </si>
  <si>
    <r>
      <rPr>
        <b/>
        <sz val="9"/>
        <color theme="1"/>
        <rFont val="Arial"/>
        <family val="2"/>
      </rPr>
      <t>DPPP</t>
    </r>
    <r>
      <rPr>
        <sz val="9"/>
        <color theme="1"/>
        <rFont val="Arial"/>
        <family val="2"/>
      </rPr>
      <t xml:space="preserve"> - Divulgación de planes, programas y proyectos a través de la implementación de estrategias externas
</t>
    </r>
    <r>
      <rPr>
        <b/>
        <sz val="9"/>
        <color theme="1"/>
        <rFont val="Arial"/>
        <family val="2"/>
      </rPr>
      <t>PDPPP</t>
    </r>
    <r>
      <rPr>
        <sz val="9"/>
        <color theme="1"/>
        <rFont val="Arial"/>
        <family val="2"/>
      </rPr>
      <t xml:space="preserve"> - Programación de divulgación de planes, programas y proyectos</t>
    </r>
  </si>
  <si>
    <r>
      <rPr>
        <b/>
        <sz val="9"/>
        <color theme="1"/>
        <rFont val="Arial"/>
        <family val="2"/>
      </rPr>
      <t>NAE</t>
    </r>
    <r>
      <rPr>
        <sz val="9"/>
        <color theme="1"/>
        <rFont val="Arial"/>
        <family val="2"/>
      </rPr>
      <t xml:space="preserve"> - No. Actividades ejecutadas
</t>
    </r>
    <r>
      <rPr>
        <b/>
        <sz val="9"/>
        <color theme="1"/>
        <rFont val="Arial"/>
        <family val="2"/>
      </rPr>
      <t>NAP</t>
    </r>
    <r>
      <rPr>
        <sz val="9"/>
        <color theme="1"/>
        <rFont val="Arial"/>
        <family val="2"/>
      </rPr>
      <t xml:space="preserve"> - No. Actividades Programadas</t>
    </r>
  </si>
  <si>
    <r>
      <rPr>
        <b/>
        <sz val="9"/>
        <color theme="1"/>
        <rFont val="Arial"/>
        <family val="2"/>
      </rPr>
      <t>IA</t>
    </r>
    <r>
      <rPr>
        <sz val="9"/>
        <color theme="1"/>
        <rFont val="Arial"/>
        <family val="2"/>
      </rPr>
      <t xml:space="preserve"> - # de Inventarios actualizados 
</t>
    </r>
    <r>
      <rPr>
        <b/>
        <sz val="9"/>
        <color theme="1"/>
        <rFont val="Arial"/>
        <family val="2"/>
      </rPr>
      <t>TI</t>
    </r>
    <r>
      <rPr>
        <sz val="9"/>
        <color theme="1"/>
        <rFont val="Arial"/>
        <family val="2"/>
      </rPr>
      <t xml:space="preserve"> - # total de inventarios
</t>
    </r>
  </si>
  <si>
    <r>
      <rPr>
        <b/>
        <sz val="9"/>
        <color theme="1"/>
        <rFont val="Arial"/>
        <family val="2"/>
      </rPr>
      <t>UC</t>
    </r>
    <r>
      <rPr>
        <sz val="9"/>
        <color theme="1"/>
        <rFont val="Arial"/>
        <family val="2"/>
      </rPr>
      <t xml:space="preserve"> - No de Usuarios concientizados por tipo de acuerdo al catastro
</t>
    </r>
    <r>
      <rPr>
        <b/>
        <sz val="9"/>
        <color theme="1"/>
        <rFont val="Arial"/>
        <family val="2"/>
      </rPr>
      <t>CU</t>
    </r>
    <r>
      <rPr>
        <sz val="9"/>
        <color theme="1"/>
        <rFont val="Arial"/>
        <family val="2"/>
      </rPr>
      <t xml:space="preserve"> - Catastro de usuarios del servicio de aseo</t>
    </r>
  </si>
  <si>
    <r>
      <rPr>
        <b/>
        <sz val="9"/>
        <color theme="1"/>
        <rFont val="Arial"/>
        <family val="2"/>
      </rPr>
      <t>CCO</t>
    </r>
    <r>
      <rPr>
        <sz val="9"/>
        <color theme="1"/>
        <rFont val="Arial"/>
        <family val="2"/>
      </rPr>
      <t xml:space="preserve"> - Consecutivo de correspondencia ordenados
</t>
    </r>
    <r>
      <rPr>
        <b/>
        <sz val="9"/>
        <color theme="1"/>
        <rFont val="Arial"/>
        <family val="2"/>
      </rPr>
      <t>TCC</t>
    </r>
    <r>
      <rPr>
        <sz val="9"/>
        <color theme="1"/>
        <rFont val="Arial"/>
        <family val="2"/>
      </rPr>
      <t xml:space="preserve"> - Total de consecutivos de correspondencia</t>
    </r>
  </si>
  <si>
    <r>
      <rPr>
        <b/>
        <sz val="9"/>
        <color theme="1"/>
        <rFont val="Arial"/>
        <family val="2"/>
      </rPr>
      <t>TPR</t>
    </r>
    <r>
      <rPr>
        <sz val="9"/>
        <color theme="1"/>
        <rFont val="Arial"/>
        <family val="2"/>
      </rPr>
      <t xml:space="preserve"> - Transferencias primarias realizadas
</t>
    </r>
    <r>
      <rPr>
        <b/>
        <sz val="9"/>
        <color theme="1"/>
        <rFont val="Arial"/>
        <family val="2"/>
      </rPr>
      <t>TPP</t>
    </r>
    <r>
      <rPr>
        <sz val="9"/>
        <color theme="1"/>
        <rFont val="Arial"/>
        <family val="2"/>
      </rPr>
      <t xml:space="preserve"> - Transferencias primarias Programadas</t>
    </r>
  </si>
  <si>
    <r>
      <rPr>
        <b/>
        <sz val="9"/>
        <color theme="1"/>
        <rFont val="Arial"/>
        <family val="2"/>
      </rPr>
      <t>RSOR2015</t>
    </r>
    <r>
      <rPr>
        <sz val="9"/>
        <color theme="1"/>
        <rFont val="Arial"/>
        <family val="2"/>
      </rPr>
      <t xml:space="preserve"> - Cantidad de residuos sólidos ordinarios recolectados y transportados al sitio de disposición final por los operadores y prestadores del servicio público de aseo en Bogotá año base 2015
</t>
    </r>
    <r>
      <rPr>
        <b/>
        <sz val="9"/>
        <color theme="1"/>
        <rFont val="Arial"/>
        <family val="2"/>
      </rPr>
      <t>RSOR2016</t>
    </r>
    <r>
      <rPr>
        <sz val="9"/>
        <color theme="1"/>
        <rFont val="Arial"/>
        <family val="2"/>
      </rPr>
      <t xml:space="preserve"> - Cantidad de residuos sólidos ordinarios recolectados y transportados al sitio de disposición final por los operadores y prestadores del servicio público de aseo en Bogotá año objetivo (2016)</t>
    </r>
  </si>
  <si>
    <r>
      <rPr>
        <b/>
        <sz val="9"/>
        <color theme="1"/>
        <rFont val="Arial"/>
        <family val="2"/>
      </rPr>
      <t>NPT</t>
    </r>
    <r>
      <rPr>
        <sz val="9"/>
        <color theme="1"/>
        <rFont val="Arial"/>
        <family val="2"/>
      </rPr>
      <t xml:space="preserve"> - Número de procesos terminados
</t>
    </r>
    <r>
      <rPr>
        <b/>
        <sz val="9"/>
        <color theme="1"/>
        <rFont val="Arial"/>
        <family val="2"/>
      </rPr>
      <t>TFC</t>
    </r>
    <r>
      <rPr>
        <sz val="9"/>
        <color theme="1"/>
        <rFont val="Arial"/>
        <family val="2"/>
      </rPr>
      <t xml:space="preserve">  - Total fallados en contra</t>
    </r>
  </si>
  <si>
    <r>
      <t xml:space="preserve">
</t>
    </r>
    <r>
      <rPr>
        <b/>
        <sz val="9"/>
        <color theme="1"/>
        <rFont val="Arial"/>
        <family val="2"/>
      </rPr>
      <t>CPCE</t>
    </r>
    <r>
      <rPr>
        <sz val="9"/>
        <color theme="1"/>
        <rFont val="Arial"/>
        <family val="2"/>
      </rPr>
      <t xml:space="preserve"> - Cantidad de puntos críticos erradicados año objetivo
</t>
    </r>
    <r>
      <rPr>
        <b/>
        <sz val="9"/>
        <color theme="1"/>
        <rFont val="Arial"/>
        <family val="2"/>
      </rPr>
      <t>CPC2015</t>
    </r>
    <r>
      <rPr>
        <sz val="9"/>
        <color theme="1"/>
        <rFont val="Arial"/>
        <family val="2"/>
      </rPr>
      <t xml:space="preserve"> - Cantidad de puntos críticos año base 2015
</t>
    </r>
  </si>
  <si>
    <r>
      <rPr>
        <b/>
        <sz val="9"/>
        <color theme="1"/>
        <rFont val="Arial"/>
        <family val="2"/>
      </rPr>
      <t>NSFS</t>
    </r>
    <r>
      <rPr>
        <sz val="9"/>
        <color theme="1"/>
        <rFont val="Arial"/>
        <family val="2"/>
      </rPr>
      <t xml:space="preserve"> - Número de Subsidios Funerarios solicitados en los Equipamentos del Distrito
</t>
    </r>
    <r>
      <rPr>
        <b/>
        <sz val="9"/>
        <color theme="1"/>
        <rFont val="Arial"/>
        <family val="2"/>
      </rPr>
      <t>NSFA</t>
    </r>
    <r>
      <rPr>
        <sz val="9"/>
        <color theme="1"/>
        <rFont val="Arial"/>
        <family val="2"/>
      </rPr>
      <t xml:space="preserve"> - Número de Subsidios Funerarios Autorizados para Atención Funeraria en los Equipamientos del Distrito
</t>
    </r>
  </si>
  <si>
    <r>
      <rPr>
        <b/>
        <sz val="9"/>
        <color theme="1"/>
        <rFont val="Arial"/>
        <family val="2"/>
      </rPr>
      <t>NLAAS</t>
    </r>
    <r>
      <rPr>
        <sz val="9"/>
        <color theme="1"/>
        <rFont val="Arial"/>
        <family val="2"/>
      </rPr>
      <t xml:space="preserve"> - Número de Liquidaciones y/o Actas de Archivo suscritas
</t>
    </r>
    <r>
      <rPr>
        <b/>
        <sz val="9"/>
        <color theme="1"/>
        <rFont val="Arial"/>
        <family val="2"/>
      </rPr>
      <t>NLPAAP</t>
    </r>
    <r>
      <rPr>
        <sz val="9"/>
        <color theme="1"/>
        <rFont val="Arial"/>
        <family val="2"/>
      </rPr>
      <t xml:space="preserve"> - Número de Liquidaciones programas y/o Actas de Archivo programadas</t>
    </r>
  </si>
  <si>
    <r>
      <rPr>
        <b/>
        <sz val="9"/>
        <color theme="1"/>
        <rFont val="Arial"/>
        <family val="2"/>
      </rPr>
      <t>NACODF</t>
    </r>
    <r>
      <rPr>
        <sz val="9"/>
        <color theme="1"/>
        <rFont val="Arial"/>
        <family val="2"/>
      </rPr>
      <t xml:space="preserve"> - Número de Actividades realizadas para el control de la operación de Disposición Final
</t>
    </r>
    <r>
      <rPr>
        <b/>
        <sz val="9"/>
        <color theme="1"/>
        <rFont val="Arial"/>
        <family val="2"/>
      </rPr>
      <t>NTACODF</t>
    </r>
    <r>
      <rPr>
        <sz val="9"/>
        <color theme="1"/>
        <rFont val="Arial"/>
        <family val="2"/>
      </rPr>
      <t xml:space="preserve"> - Número total de actividades programadas para el control de la operación de Disposición Final</t>
    </r>
  </si>
  <si>
    <t>ELIMINADO POR DECRETO 1499 DE 2017</t>
  </si>
  <si>
    <t>**</t>
  </si>
  <si>
    <r>
      <rPr>
        <b/>
        <sz val="11"/>
        <color theme="1"/>
        <rFont val="Arial"/>
        <family val="2"/>
      </rPr>
      <t>**</t>
    </r>
    <r>
      <rPr>
        <sz val="11"/>
        <color theme="1"/>
        <rFont val="Arial"/>
        <family val="2"/>
      </rPr>
      <t xml:space="preserve"> La SSFAP informa que no reporta avance del indicador en razón a que una vez finalizado el primer semestre de 2018 se debe proceder con la verificación de la base de datos de los beneficiaros de los subsidios y posterior muestreo para de esta manera realizar la encuesta vía telefónica y generar el informe, tarea que se desarrolla durante 30 días, por lo que la información estará disponible a mitad del mes de agosto de 2018.  </t>
    </r>
  </si>
  <si>
    <t>REPORTE  DE INDICADORES POR PROCESO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</si>
</sst>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240A]General"/>
    <numFmt numFmtId="165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b/>
      <sz val="9"/>
      <color rgb="FF000000"/>
      <name val="Arial"/>
      <family val="2"/>
    </font>
    <font>
      <b/>
      <sz val="12"/>
      <color rgb="FF000000"/>
      <name val="Arial"/>
      <family val="2"/>
    </font>
    <font>
      <b/>
      <sz val="7"/>
      <color rgb="FF000000"/>
      <name val="Arial"/>
      <family val="2"/>
    </font>
    <font>
      <sz val="9"/>
      <color theme="1"/>
      <name val="Arial"/>
      <family val="2"/>
    </font>
    <font>
      <sz val="16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D9D9D9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4">
    <xf numFmtId="0" fontId="0" fillId="0" borderId="0"/>
    <xf numFmtId="164" fontId="2" fillId="0" borderId="0" applyBorder="0" applyProtection="0"/>
    <xf numFmtId="0" fontId="3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5" fillId="18" borderId="1" applyNumberFormat="0" applyAlignment="0" applyProtection="0"/>
    <xf numFmtId="0" fontId="6" fillId="19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3" borderId="0" applyNumberFormat="0" applyBorder="0" applyAlignment="0" applyProtection="0"/>
    <xf numFmtId="0" fontId="9" fillId="9" borderId="1" applyNumberFormat="0" applyAlignment="0" applyProtection="0"/>
    <xf numFmtId="0" fontId="10" fillId="5" borderId="0" applyNumberFormat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24" borderId="0" applyNumberFormat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3" fillId="25" borderId="4" applyNumberFormat="0" applyFon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2" fillId="18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8" fillId="0" borderId="7" applyNumberFormat="0" applyFill="0" applyAlignment="0" applyProtection="0"/>
    <xf numFmtId="0" fontId="17" fillId="0" borderId="8" applyNumberFormat="0" applyFill="0" applyAlignment="0" applyProtection="0"/>
  </cellStyleXfs>
  <cellXfs count="57">
    <xf numFmtId="0" fontId="0" fillId="0" borderId="0" xfId="0"/>
    <xf numFmtId="0" fontId="19" fillId="2" borderId="0" xfId="0" applyFont="1" applyFill="1"/>
    <xf numFmtId="0" fontId="19" fillId="2" borderId="0" xfId="0" applyFont="1" applyFill="1" applyAlignment="1">
      <alignment horizontal="center"/>
    </xf>
    <xf numFmtId="164" fontId="22" fillId="3" borderId="19" xfId="1" applyFont="1" applyFill="1" applyBorder="1" applyAlignment="1">
      <alignment horizontal="center" vertical="center" wrapText="1"/>
    </xf>
    <xf numFmtId="164" fontId="21" fillId="3" borderId="19" xfId="1" applyFont="1" applyFill="1" applyBorder="1" applyAlignment="1">
      <alignment horizontal="center" vertical="center" wrapText="1"/>
    </xf>
    <xf numFmtId="164" fontId="21" fillId="3" borderId="20" xfId="1" applyFont="1" applyFill="1" applyBorder="1" applyAlignment="1">
      <alignment horizontal="center" vertical="center" wrapText="1"/>
    </xf>
    <xf numFmtId="164" fontId="23" fillId="3" borderId="19" xfId="1" applyFont="1" applyFill="1" applyBorder="1" applyAlignment="1">
      <alignment horizontal="center" vertical="center" wrapText="1"/>
    </xf>
    <xf numFmtId="164" fontId="23" fillId="3" borderId="21" xfId="1" applyFont="1" applyFill="1" applyBorder="1" applyAlignment="1">
      <alignment horizontal="center" vertical="center" wrapText="1"/>
    </xf>
    <xf numFmtId="0" fontId="19" fillId="2" borderId="22" xfId="0" applyFont="1" applyFill="1" applyBorder="1"/>
    <xf numFmtId="0" fontId="19" fillId="2" borderId="0" xfId="0" applyFont="1" applyFill="1" applyBorder="1"/>
    <xf numFmtId="0" fontId="19" fillId="2" borderId="0" xfId="0" applyFont="1" applyFill="1" applyBorder="1" applyAlignment="1">
      <alignment horizontal="center"/>
    </xf>
    <xf numFmtId="0" fontId="19" fillId="2" borderId="23" xfId="0" applyFont="1" applyFill="1" applyBorder="1"/>
    <xf numFmtId="0" fontId="24" fillId="2" borderId="10" xfId="0" applyFont="1" applyFill="1" applyBorder="1" applyAlignment="1">
      <alignment horizontal="left" vertical="center" wrapText="1" indent="1"/>
    </xf>
    <xf numFmtId="0" fontId="24" fillId="2" borderId="11" xfId="0" applyFont="1" applyFill="1" applyBorder="1" applyAlignment="1">
      <alignment horizontal="left" vertical="center" wrapText="1" inden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left" vertical="center" wrapText="1" indent="1"/>
    </xf>
    <xf numFmtId="0" fontId="24" fillId="2" borderId="9" xfId="0" applyFont="1" applyFill="1" applyBorder="1" applyAlignment="1">
      <alignment horizontal="left" vertical="center" wrapText="1" inden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left" vertical="center" wrapText="1" indent="1"/>
    </xf>
    <xf numFmtId="0" fontId="24" fillId="2" borderId="16" xfId="0" applyFont="1" applyFill="1" applyBorder="1" applyAlignment="1">
      <alignment horizontal="left" vertical="center" wrapText="1" indent="1"/>
    </xf>
    <xf numFmtId="0" fontId="24" fillId="2" borderId="16" xfId="0" applyFont="1" applyFill="1" applyBorder="1" applyAlignment="1">
      <alignment horizontal="center" vertical="center" wrapText="1"/>
    </xf>
    <xf numFmtId="49" fontId="19" fillId="2" borderId="9" xfId="0" applyNumberFormat="1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1" fontId="19" fillId="2" borderId="9" xfId="0" applyNumberFormat="1" applyFont="1" applyFill="1" applyBorder="1" applyAlignment="1">
      <alignment horizontal="center" vertical="center"/>
    </xf>
    <xf numFmtId="1" fontId="19" fillId="2" borderId="14" xfId="0" applyNumberFormat="1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49" fontId="19" fillId="2" borderId="11" xfId="0" applyNumberFormat="1" applyFont="1" applyFill="1" applyBorder="1" applyAlignment="1">
      <alignment horizontal="center" vertical="center"/>
    </xf>
    <xf numFmtId="49" fontId="19" fillId="2" borderId="24" xfId="0" applyNumberFormat="1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/>
    </xf>
    <xf numFmtId="0" fontId="25" fillId="2" borderId="0" xfId="0" applyFont="1" applyFill="1"/>
    <xf numFmtId="0" fontId="24" fillId="26" borderId="9" xfId="0" applyFont="1" applyFill="1" applyBorder="1" applyAlignment="1">
      <alignment horizontal="left" vertical="center" wrapText="1" indent="1"/>
    </xf>
    <xf numFmtId="0" fontId="24" fillId="26" borderId="9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/>
    </xf>
    <xf numFmtId="1" fontId="19" fillId="0" borderId="9" xfId="0" applyNumberFormat="1" applyFont="1" applyFill="1" applyBorder="1" applyAlignment="1">
      <alignment horizontal="center" vertical="center"/>
    </xf>
    <xf numFmtId="49" fontId="19" fillId="0" borderId="24" xfId="0" applyNumberFormat="1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24" fillId="2" borderId="24" xfId="0" applyFont="1" applyFill="1" applyBorder="1" applyAlignment="1">
      <alignment horizontal="left" vertical="center" wrapText="1" indent="1"/>
    </xf>
    <xf numFmtId="0" fontId="24" fillId="26" borderId="24" xfId="0" applyFont="1" applyFill="1" applyBorder="1" applyAlignment="1">
      <alignment horizontal="left" vertical="center" wrapText="1" indent="1"/>
    </xf>
    <xf numFmtId="0" fontId="24" fillId="2" borderId="0" xfId="0" applyFont="1" applyFill="1" applyBorder="1" applyAlignment="1">
      <alignment horizontal="left" vertical="center" wrapText="1" indent="1"/>
    </xf>
    <xf numFmtId="0" fontId="24" fillId="2" borderId="0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7" fillId="27" borderId="9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165" fontId="19" fillId="2" borderId="9" xfId="0" applyNumberFormat="1" applyFont="1" applyFill="1" applyBorder="1" applyAlignment="1">
      <alignment horizontal="center" vertical="center"/>
    </xf>
    <xf numFmtId="49" fontId="19" fillId="2" borderId="28" xfId="0" applyNumberFormat="1" applyFont="1" applyFill="1" applyBorder="1" applyAlignment="1">
      <alignment horizontal="center" vertical="center"/>
    </xf>
    <xf numFmtId="164" fontId="21" fillId="28" borderId="18" xfId="1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/>
    </xf>
    <xf numFmtId="49" fontId="27" fillId="26" borderId="25" xfId="0" applyNumberFormat="1" applyFont="1" applyFill="1" applyBorder="1" applyAlignment="1">
      <alignment horizontal="center" vertical="center"/>
    </xf>
    <xf numFmtId="49" fontId="27" fillId="26" borderId="26" xfId="0" applyNumberFormat="1" applyFont="1" applyFill="1" applyBorder="1" applyAlignment="1">
      <alignment horizontal="center" vertical="center"/>
    </xf>
    <xf numFmtId="49" fontId="27" fillId="26" borderId="27" xfId="0" applyNumberFormat="1" applyFont="1" applyFill="1" applyBorder="1" applyAlignment="1">
      <alignment horizontal="center" vertical="center"/>
    </xf>
    <xf numFmtId="0" fontId="19" fillId="2" borderId="0" xfId="0" applyFont="1" applyFill="1" applyAlignment="1">
      <alignment horizontal="left" wrapText="1"/>
    </xf>
  </cellXfs>
  <cellStyles count="54">
    <cellStyle name="20% - Énfasis1 2" xfId="3" xr:uid="{00000000-0005-0000-0000-000000000000}"/>
    <cellStyle name="20% - Énfasis2 2" xfId="4" xr:uid="{00000000-0005-0000-0000-000001000000}"/>
    <cellStyle name="20% - Énfasis3 2" xfId="5" xr:uid="{00000000-0005-0000-0000-000002000000}"/>
    <cellStyle name="20% - Énfasis4 2" xfId="6" xr:uid="{00000000-0005-0000-0000-000003000000}"/>
    <cellStyle name="20% - Énfasis5 2" xfId="7" xr:uid="{00000000-0005-0000-0000-000004000000}"/>
    <cellStyle name="20% - Énfasis6 2" xfId="8" xr:uid="{00000000-0005-0000-0000-000005000000}"/>
    <cellStyle name="40% - Énfasis1 2" xfId="9" xr:uid="{00000000-0005-0000-0000-000006000000}"/>
    <cellStyle name="40% - Énfasis2 2" xfId="10" xr:uid="{00000000-0005-0000-0000-000007000000}"/>
    <cellStyle name="40% - Énfasis3 2" xfId="11" xr:uid="{00000000-0005-0000-0000-000008000000}"/>
    <cellStyle name="40% - Énfasis4 2" xfId="12" xr:uid="{00000000-0005-0000-0000-000009000000}"/>
    <cellStyle name="40% - Énfasis5 2" xfId="13" xr:uid="{00000000-0005-0000-0000-00000A000000}"/>
    <cellStyle name="40% - Énfasis6 2" xfId="14" xr:uid="{00000000-0005-0000-0000-00000B000000}"/>
    <cellStyle name="60% - Énfasis1 2" xfId="15" xr:uid="{00000000-0005-0000-0000-00000C000000}"/>
    <cellStyle name="60% - Énfasis2 2" xfId="16" xr:uid="{00000000-0005-0000-0000-00000D000000}"/>
    <cellStyle name="60% - Énfasis3 2" xfId="17" xr:uid="{00000000-0005-0000-0000-00000E000000}"/>
    <cellStyle name="60% - Énfasis4 2" xfId="18" xr:uid="{00000000-0005-0000-0000-00000F000000}"/>
    <cellStyle name="60% - Énfasis5 2" xfId="19" xr:uid="{00000000-0005-0000-0000-000010000000}"/>
    <cellStyle name="60% - Énfasis6 2" xfId="20" xr:uid="{00000000-0005-0000-0000-000011000000}"/>
    <cellStyle name="Cálculo 2" xfId="21" xr:uid="{00000000-0005-0000-0000-000012000000}"/>
    <cellStyle name="Celda de comprobación 2" xfId="22" xr:uid="{00000000-0005-0000-0000-000013000000}"/>
    <cellStyle name="Celda vinculada 2" xfId="23" xr:uid="{00000000-0005-0000-0000-000014000000}"/>
    <cellStyle name="Encabezado 4 2" xfId="24" xr:uid="{00000000-0005-0000-0000-000015000000}"/>
    <cellStyle name="Énfasis1 2" xfId="25" xr:uid="{00000000-0005-0000-0000-000016000000}"/>
    <cellStyle name="Énfasis2 2" xfId="26" xr:uid="{00000000-0005-0000-0000-000017000000}"/>
    <cellStyle name="Énfasis3 2" xfId="27" xr:uid="{00000000-0005-0000-0000-000018000000}"/>
    <cellStyle name="Énfasis4 2" xfId="28" xr:uid="{00000000-0005-0000-0000-000019000000}"/>
    <cellStyle name="Énfasis5 2" xfId="29" xr:uid="{00000000-0005-0000-0000-00001A000000}"/>
    <cellStyle name="Énfasis6 2" xfId="30" xr:uid="{00000000-0005-0000-0000-00001B000000}"/>
    <cellStyle name="Entrada 2" xfId="31" xr:uid="{00000000-0005-0000-0000-00001C000000}"/>
    <cellStyle name="Excel Built-in Normal" xfId="1" xr:uid="{00000000-0005-0000-0000-00001D000000}"/>
    <cellStyle name="Incorrecto 2" xfId="32" xr:uid="{00000000-0005-0000-0000-00001E000000}"/>
    <cellStyle name="Millares 2" xfId="33" xr:uid="{00000000-0005-0000-0000-00001F000000}"/>
    <cellStyle name="Millares 3" xfId="34" xr:uid="{00000000-0005-0000-0000-000020000000}"/>
    <cellStyle name="Neutral 2" xfId="35" xr:uid="{00000000-0005-0000-0000-000021000000}"/>
    <cellStyle name="Normal" xfId="0" builtinId="0"/>
    <cellStyle name="Normal 2" xfId="36" xr:uid="{00000000-0005-0000-0000-000023000000}"/>
    <cellStyle name="Normal 3" xfId="37" xr:uid="{00000000-0005-0000-0000-000024000000}"/>
    <cellStyle name="Normal 4" xfId="38" xr:uid="{00000000-0005-0000-0000-000025000000}"/>
    <cellStyle name="Normal 4 2" xfId="39" xr:uid="{00000000-0005-0000-0000-000026000000}"/>
    <cellStyle name="Normal 5" xfId="2" xr:uid="{00000000-0005-0000-0000-000027000000}"/>
    <cellStyle name="Notas 2" xfId="40" xr:uid="{00000000-0005-0000-0000-000028000000}"/>
    <cellStyle name="Porcentual 2" xfId="41" xr:uid="{00000000-0005-0000-0000-000029000000}"/>
    <cellStyle name="Porcentual 3" xfId="42" xr:uid="{00000000-0005-0000-0000-00002A000000}"/>
    <cellStyle name="Porcentual 4" xfId="43" xr:uid="{00000000-0005-0000-0000-00002B000000}"/>
    <cellStyle name="Porcentual 5" xfId="44" xr:uid="{00000000-0005-0000-0000-00002C000000}"/>
    <cellStyle name="Porcentual 5 2" xfId="45" xr:uid="{00000000-0005-0000-0000-00002D000000}"/>
    <cellStyle name="Porcentual 6" xfId="46" xr:uid="{00000000-0005-0000-0000-00002E000000}"/>
    <cellStyle name="Salida 2" xfId="47" xr:uid="{00000000-0005-0000-0000-00002F000000}"/>
    <cellStyle name="Texto de advertencia 2" xfId="48" xr:uid="{00000000-0005-0000-0000-000030000000}"/>
    <cellStyle name="Texto explicativo 2" xfId="49" xr:uid="{00000000-0005-0000-0000-000031000000}"/>
    <cellStyle name="Título 2 2" xfId="51" xr:uid="{00000000-0005-0000-0000-000032000000}"/>
    <cellStyle name="Título 3 2" xfId="52" xr:uid="{00000000-0005-0000-0000-000033000000}"/>
    <cellStyle name="Título 4" xfId="50" xr:uid="{00000000-0005-0000-0000-000034000000}"/>
    <cellStyle name="Total 2" xfId="53" xr:uid="{00000000-0005-0000-0000-000035000000}"/>
  </cellStyles>
  <dxfs count="0"/>
  <tableStyles count="0" defaultTableStyle="TableStyleMedium2" defaultPivotStyle="PivotStyleLight16"/>
  <colors>
    <mruColors>
      <color rgb="FFFFFF99"/>
      <color rgb="FFFF993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8F9B9-23CB-45C0-92ED-AEEE8D5B9E6D}">
  <sheetPr codeName="Hoja1"/>
  <dimension ref="B2:T46"/>
  <sheetViews>
    <sheetView tabSelected="1" topLeftCell="B4" workbookViewId="0">
      <pane xSplit="5" ySplit="1" topLeftCell="G5" activePane="bottomRight" state="frozen"/>
      <selection activeCell="B4" sqref="B4"/>
      <selection pane="topRight" activeCell="G4" sqref="G4"/>
      <selection pane="bottomLeft" activeCell="B5" sqref="B5"/>
      <selection pane="bottomRight" activeCell="A8" sqref="A8"/>
    </sheetView>
  </sheetViews>
  <sheetFormatPr baseColWidth="10" defaultRowHeight="14.25" x14ac:dyDescent="0.2"/>
  <cols>
    <col min="1" max="1" width="5.140625" style="1" customWidth="1"/>
    <col min="2" max="2" width="29.7109375" style="1" customWidth="1"/>
    <col min="3" max="3" width="44.85546875" style="1" customWidth="1"/>
    <col min="4" max="4" width="0" style="1" hidden="1" customWidth="1"/>
    <col min="5" max="5" width="9" style="2" hidden="1" customWidth="1"/>
    <col min="6" max="6" width="11.28515625" style="2" customWidth="1"/>
    <col min="7" max="7" width="23.7109375" style="1" customWidth="1"/>
    <col min="8" max="8" width="26.42578125" style="1" customWidth="1"/>
    <col min="9" max="9" width="13" style="1" bestFit="1" customWidth="1"/>
    <col min="10" max="18" width="11.42578125" style="1"/>
    <col min="19" max="20" width="0" style="1" hidden="1" customWidth="1"/>
    <col min="21" max="16384" width="11.42578125" style="1"/>
  </cols>
  <sheetData>
    <row r="2" spans="2:20" ht="26.25" x14ac:dyDescent="0.4">
      <c r="B2" s="52" t="s">
        <v>154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spans="2:20" ht="15" thickBot="1" x14ac:dyDescent="0.25"/>
    <row r="4" spans="2:20" ht="15.75" x14ac:dyDescent="0.2">
      <c r="B4" s="50" t="s">
        <v>106</v>
      </c>
      <c r="C4" s="3" t="s">
        <v>89</v>
      </c>
      <c r="D4" s="4" t="s">
        <v>91</v>
      </c>
      <c r="E4" s="4" t="s">
        <v>90</v>
      </c>
      <c r="F4" s="5" t="s">
        <v>92</v>
      </c>
      <c r="G4" s="4" t="s">
        <v>105</v>
      </c>
      <c r="H4" s="4" t="s">
        <v>114</v>
      </c>
      <c r="I4" s="6" t="s">
        <v>98</v>
      </c>
      <c r="J4" s="6" t="s">
        <v>99</v>
      </c>
      <c r="K4" s="6" t="s">
        <v>100</v>
      </c>
      <c r="L4" s="6" t="s">
        <v>101</v>
      </c>
      <c r="M4" s="6" t="s">
        <v>102</v>
      </c>
      <c r="N4" s="6" t="s">
        <v>103</v>
      </c>
      <c r="O4" s="6" t="s">
        <v>93</v>
      </c>
      <c r="P4" s="6" t="s">
        <v>104</v>
      </c>
      <c r="Q4" s="6" t="s">
        <v>94</v>
      </c>
      <c r="R4" s="6" t="s">
        <v>95</v>
      </c>
      <c r="S4" s="6" t="s">
        <v>96</v>
      </c>
      <c r="T4" s="7" t="s">
        <v>97</v>
      </c>
    </row>
    <row r="5" spans="2:20" ht="8.25" customHeight="1" thickBot="1" x14ac:dyDescent="0.25">
      <c r="B5" s="8"/>
      <c r="C5" s="9"/>
      <c r="D5" s="9"/>
      <c r="E5" s="10"/>
      <c r="F5" s="10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1"/>
    </row>
    <row r="6" spans="2:20" ht="72" x14ac:dyDescent="0.2">
      <c r="B6" s="12" t="s">
        <v>1</v>
      </c>
      <c r="C6" s="13" t="s">
        <v>0</v>
      </c>
      <c r="D6" s="13">
        <v>80</v>
      </c>
      <c r="E6" s="14" t="s">
        <v>2</v>
      </c>
      <c r="F6" s="14" t="s">
        <v>3</v>
      </c>
      <c r="G6" s="13" t="s">
        <v>4</v>
      </c>
      <c r="H6" s="13" t="s">
        <v>115</v>
      </c>
      <c r="I6" s="30" t="s">
        <v>109</v>
      </c>
      <c r="J6" s="30" t="s">
        <v>108</v>
      </c>
      <c r="K6" s="22">
        <v>79.17</v>
      </c>
      <c r="L6" s="30" t="s">
        <v>109</v>
      </c>
      <c r="M6" s="30" t="s">
        <v>109</v>
      </c>
      <c r="N6" s="22">
        <v>91.3</v>
      </c>
      <c r="O6" s="30" t="s">
        <v>109</v>
      </c>
      <c r="P6" s="30" t="s">
        <v>109</v>
      </c>
      <c r="Q6" s="22">
        <v>92.59</v>
      </c>
      <c r="R6" s="49" t="s">
        <v>109</v>
      </c>
      <c r="S6" s="49"/>
      <c r="T6" s="23"/>
    </row>
    <row r="7" spans="2:20" ht="60" x14ac:dyDescent="0.2">
      <c r="B7" s="15" t="s">
        <v>5</v>
      </c>
      <c r="C7" s="16" t="s">
        <v>110</v>
      </c>
      <c r="D7" s="16">
        <v>100</v>
      </c>
      <c r="E7" s="17" t="s">
        <v>2</v>
      </c>
      <c r="F7" s="17" t="s">
        <v>3</v>
      </c>
      <c r="G7" s="16" t="s">
        <v>111</v>
      </c>
      <c r="H7" s="16" t="s">
        <v>116</v>
      </c>
      <c r="I7" s="21" t="s">
        <v>109</v>
      </c>
      <c r="J7" s="21" t="s">
        <v>109</v>
      </c>
      <c r="K7" s="21" t="s">
        <v>112</v>
      </c>
      <c r="L7" s="31" t="s">
        <v>109</v>
      </c>
      <c r="M7" s="31" t="s">
        <v>109</v>
      </c>
      <c r="N7" s="36">
        <v>0</v>
      </c>
      <c r="O7" s="31" t="s">
        <v>109</v>
      </c>
      <c r="P7" s="31" t="s">
        <v>109</v>
      </c>
      <c r="Q7" s="24">
        <v>47</v>
      </c>
      <c r="R7" s="21" t="s">
        <v>109</v>
      </c>
      <c r="S7" s="21"/>
      <c r="T7" s="25"/>
    </row>
    <row r="8" spans="2:20" ht="60" x14ac:dyDescent="0.2">
      <c r="B8" s="15" t="s">
        <v>8</v>
      </c>
      <c r="C8" s="16" t="s">
        <v>7</v>
      </c>
      <c r="D8" s="16">
        <v>80</v>
      </c>
      <c r="E8" s="17" t="s">
        <v>2</v>
      </c>
      <c r="F8" s="17" t="s">
        <v>3</v>
      </c>
      <c r="G8" s="16" t="s">
        <v>9</v>
      </c>
      <c r="H8" s="40" t="s">
        <v>117</v>
      </c>
      <c r="I8" s="31" t="s">
        <v>109</v>
      </c>
      <c r="J8" s="31" t="s">
        <v>109</v>
      </c>
      <c r="K8" s="32">
        <v>42</v>
      </c>
      <c r="L8" s="31" t="s">
        <v>109</v>
      </c>
      <c r="M8" s="31" t="s">
        <v>109</v>
      </c>
      <c r="N8" s="36">
        <f>+(32/40)*100</f>
        <v>80</v>
      </c>
      <c r="O8" s="31" t="s">
        <v>109</v>
      </c>
      <c r="P8" s="31" t="s">
        <v>109</v>
      </c>
      <c r="Q8" s="26">
        <f>+(62/58)*100</f>
        <v>106.89655172413792</v>
      </c>
      <c r="R8" s="31" t="s">
        <v>109</v>
      </c>
      <c r="S8" s="31"/>
      <c r="T8" s="25"/>
    </row>
    <row r="9" spans="2:20" ht="96" x14ac:dyDescent="0.2">
      <c r="B9" s="15" t="s">
        <v>8</v>
      </c>
      <c r="C9" s="16" t="s">
        <v>10</v>
      </c>
      <c r="D9" s="16">
        <v>80</v>
      </c>
      <c r="E9" s="17" t="s">
        <v>2</v>
      </c>
      <c r="F9" s="17" t="s">
        <v>11</v>
      </c>
      <c r="G9" s="16" t="s">
        <v>12</v>
      </c>
      <c r="H9" s="16" t="s">
        <v>118</v>
      </c>
      <c r="I9" s="24">
        <v>100</v>
      </c>
      <c r="J9" s="24">
        <v>100</v>
      </c>
      <c r="K9" s="24">
        <v>100</v>
      </c>
      <c r="L9" s="36">
        <v>100</v>
      </c>
      <c r="M9" s="36">
        <v>100</v>
      </c>
      <c r="N9" s="24">
        <v>100</v>
      </c>
      <c r="O9" s="24">
        <v>100</v>
      </c>
      <c r="P9" s="24">
        <v>100</v>
      </c>
      <c r="Q9" s="24">
        <v>100</v>
      </c>
      <c r="R9" s="24">
        <v>100</v>
      </c>
      <c r="S9" s="24"/>
      <c r="T9" s="25"/>
    </row>
    <row r="10" spans="2:20" ht="84" x14ac:dyDescent="0.2">
      <c r="B10" s="15" t="s">
        <v>8</v>
      </c>
      <c r="C10" s="16" t="s">
        <v>13</v>
      </c>
      <c r="D10" s="16">
        <v>80</v>
      </c>
      <c r="E10" s="17" t="s">
        <v>2</v>
      </c>
      <c r="F10" s="17" t="s">
        <v>11</v>
      </c>
      <c r="G10" s="16" t="s">
        <v>14</v>
      </c>
      <c r="H10" s="16" t="s">
        <v>119</v>
      </c>
      <c r="I10" s="24">
        <v>100</v>
      </c>
      <c r="J10" s="24">
        <v>100</v>
      </c>
      <c r="K10" s="24">
        <f>+(1/2)*100</f>
        <v>50</v>
      </c>
      <c r="L10" s="37">
        <f>+(2/3)*100</f>
        <v>66.666666666666657</v>
      </c>
      <c r="M10" s="36">
        <v>100</v>
      </c>
      <c r="N10" s="24">
        <f>+(4/5)*100</f>
        <v>80</v>
      </c>
      <c r="O10" s="26">
        <f>+(5/6)*100</f>
        <v>83.333333333333343</v>
      </c>
      <c r="P10" s="26">
        <f>+(2/3)*100</f>
        <v>66.666666666666657</v>
      </c>
      <c r="Q10" s="24">
        <v>100</v>
      </c>
      <c r="R10" s="24">
        <v>100</v>
      </c>
      <c r="S10" s="24"/>
      <c r="T10" s="25"/>
    </row>
    <row r="11" spans="2:20" ht="36" x14ac:dyDescent="0.2">
      <c r="B11" s="15" t="s">
        <v>16</v>
      </c>
      <c r="C11" s="16" t="s">
        <v>15</v>
      </c>
      <c r="D11" s="16">
        <v>4</v>
      </c>
      <c r="E11" s="17" t="s">
        <v>2</v>
      </c>
      <c r="F11" s="17" t="s">
        <v>113</v>
      </c>
      <c r="G11" s="16" t="s">
        <v>17</v>
      </c>
      <c r="H11" s="40" t="s">
        <v>120</v>
      </c>
      <c r="I11" s="31" t="s">
        <v>109</v>
      </c>
      <c r="J11" s="31" t="s">
        <v>109</v>
      </c>
      <c r="K11" s="31" t="s">
        <v>109</v>
      </c>
      <c r="L11" s="31" t="s">
        <v>109</v>
      </c>
      <c r="M11" s="31" t="s">
        <v>109</v>
      </c>
      <c r="N11" s="46" t="s">
        <v>152</v>
      </c>
      <c r="O11" s="31" t="s">
        <v>109</v>
      </c>
      <c r="P11" s="31" t="s">
        <v>109</v>
      </c>
      <c r="Q11" s="31" t="s">
        <v>109</v>
      </c>
      <c r="R11" s="31" t="s">
        <v>109</v>
      </c>
      <c r="S11" s="31"/>
      <c r="T11" s="25"/>
    </row>
    <row r="12" spans="2:20" ht="48" x14ac:dyDescent="0.2">
      <c r="B12" s="15" t="s">
        <v>19</v>
      </c>
      <c r="C12" s="16" t="s">
        <v>18</v>
      </c>
      <c r="D12" s="16">
        <v>92</v>
      </c>
      <c r="E12" s="17" t="s">
        <v>2</v>
      </c>
      <c r="F12" s="17" t="s">
        <v>11</v>
      </c>
      <c r="G12" s="16" t="s">
        <v>20</v>
      </c>
      <c r="H12" s="16" t="s">
        <v>121</v>
      </c>
      <c r="I12" s="36">
        <v>17</v>
      </c>
      <c r="J12" s="36">
        <v>8</v>
      </c>
      <c r="K12" s="36">
        <v>90</v>
      </c>
      <c r="L12" s="24">
        <v>78</v>
      </c>
      <c r="M12" s="36">
        <v>89</v>
      </c>
      <c r="N12" s="36">
        <v>90</v>
      </c>
      <c r="O12" s="24">
        <v>88</v>
      </c>
      <c r="P12" s="24">
        <v>84</v>
      </c>
      <c r="Q12" s="24">
        <v>90</v>
      </c>
      <c r="R12" s="24">
        <v>92</v>
      </c>
      <c r="S12" s="24"/>
      <c r="T12" s="25"/>
    </row>
    <row r="13" spans="2:20" ht="48" x14ac:dyDescent="0.2">
      <c r="B13" s="15" t="s">
        <v>19</v>
      </c>
      <c r="C13" s="16" t="s">
        <v>21</v>
      </c>
      <c r="D13" s="16">
        <v>70</v>
      </c>
      <c r="E13" s="17" t="s">
        <v>2</v>
      </c>
      <c r="F13" s="17" t="s">
        <v>11</v>
      </c>
      <c r="G13" s="16" t="s">
        <v>22</v>
      </c>
      <c r="H13" s="16" t="s">
        <v>122</v>
      </c>
      <c r="I13" s="36">
        <v>12</v>
      </c>
      <c r="J13" s="36">
        <v>571</v>
      </c>
      <c r="K13" s="36">
        <v>68</v>
      </c>
      <c r="L13" s="24">
        <v>65</v>
      </c>
      <c r="M13" s="36">
        <v>76</v>
      </c>
      <c r="N13" s="36">
        <v>77</v>
      </c>
      <c r="O13" s="24">
        <v>88</v>
      </c>
      <c r="P13" s="24">
        <v>86</v>
      </c>
      <c r="Q13" s="24">
        <v>78</v>
      </c>
      <c r="R13" s="24">
        <v>90</v>
      </c>
      <c r="S13" s="24"/>
      <c r="T13" s="25"/>
    </row>
    <row r="14" spans="2:20" ht="48" x14ac:dyDescent="0.2">
      <c r="B14" s="15" t="s">
        <v>19</v>
      </c>
      <c r="C14" s="16" t="s">
        <v>23</v>
      </c>
      <c r="D14" s="16">
        <v>10</v>
      </c>
      <c r="E14" s="17" t="s">
        <v>24</v>
      </c>
      <c r="F14" s="17" t="s">
        <v>11</v>
      </c>
      <c r="G14" s="16" t="s">
        <v>25</v>
      </c>
      <c r="H14" s="16" t="s">
        <v>123</v>
      </c>
      <c r="I14" s="36">
        <v>0</v>
      </c>
      <c r="J14" s="36">
        <v>11</v>
      </c>
      <c r="K14" s="36">
        <v>8</v>
      </c>
      <c r="L14" s="24">
        <v>3</v>
      </c>
      <c r="M14" s="24">
        <v>2</v>
      </c>
      <c r="N14" s="36">
        <v>1</v>
      </c>
      <c r="O14" s="24">
        <v>2</v>
      </c>
      <c r="P14" s="24">
        <v>2</v>
      </c>
      <c r="Q14" s="24">
        <v>2</v>
      </c>
      <c r="R14" s="24">
        <v>1</v>
      </c>
      <c r="S14" s="24"/>
      <c r="T14" s="25"/>
    </row>
    <row r="15" spans="2:20" ht="48" x14ac:dyDescent="0.2">
      <c r="B15" s="15" t="s">
        <v>19</v>
      </c>
      <c r="C15" s="16" t="s">
        <v>26</v>
      </c>
      <c r="D15" s="16">
        <v>60</v>
      </c>
      <c r="E15" s="17" t="s">
        <v>2</v>
      </c>
      <c r="F15" s="17" t="s">
        <v>11</v>
      </c>
      <c r="G15" s="16" t="s">
        <v>27</v>
      </c>
      <c r="H15" s="16" t="s">
        <v>124</v>
      </c>
      <c r="I15" s="36">
        <v>250</v>
      </c>
      <c r="J15" s="36">
        <v>50</v>
      </c>
      <c r="K15" s="36">
        <v>235</v>
      </c>
      <c r="L15" s="24">
        <v>0.2</v>
      </c>
      <c r="M15" s="36">
        <v>5</v>
      </c>
      <c r="N15" s="36">
        <v>118</v>
      </c>
      <c r="O15" s="24">
        <v>20</v>
      </c>
      <c r="P15" s="24">
        <v>75</v>
      </c>
      <c r="Q15" s="24">
        <v>12</v>
      </c>
      <c r="R15" s="24">
        <v>34</v>
      </c>
      <c r="S15" s="24"/>
      <c r="T15" s="25"/>
    </row>
    <row r="16" spans="2:20" ht="48" x14ac:dyDescent="0.2">
      <c r="B16" s="15" t="s">
        <v>19</v>
      </c>
      <c r="C16" s="16" t="s">
        <v>28</v>
      </c>
      <c r="D16" s="16">
        <v>80</v>
      </c>
      <c r="E16" s="17" t="s">
        <v>2</v>
      </c>
      <c r="F16" s="17" t="s">
        <v>11</v>
      </c>
      <c r="G16" s="16" t="s">
        <v>29</v>
      </c>
      <c r="H16" s="16" t="s">
        <v>125</v>
      </c>
      <c r="I16" s="24">
        <v>82</v>
      </c>
      <c r="J16" s="24">
        <v>67</v>
      </c>
      <c r="K16" s="24">
        <v>78</v>
      </c>
      <c r="L16" s="24">
        <v>42</v>
      </c>
      <c r="M16" s="24">
        <v>87</v>
      </c>
      <c r="N16" s="24">
        <v>32</v>
      </c>
      <c r="O16" s="24">
        <v>31</v>
      </c>
      <c r="P16" s="24">
        <v>20</v>
      </c>
      <c r="Q16" s="24">
        <v>39</v>
      </c>
      <c r="R16" s="24">
        <v>50</v>
      </c>
      <c r="S16" s="24"/>
      <c r="T16" s="25"/>
    </row>
    <row r="17" spans="2:20" ht="48" x14ac:dyDescent="0.2">
      <c r="B17" s="15" t="s">
        <v>19</v>
      </c>
      <c r="C17" s="16" t="s">
        <v>30</v>
      </c>
      <c r="D17" s="16">
        <v>80</v>
      </c>
      <c r="E17" s="17" t="s">
        <v>2</v>
      </c>
      <c r="F17" s="17" t="s">
        <v>11</v>
      </c>
      <c r="G17" s="16" t="s">
        <v>31</v>
      </c>
      <c r="H17" s="16" t="s">
        <v>126</v>
      </c>
      <c r="I17" s="24">
        <v>69</v>
      </c>
      <c r="J17" s="24">
        <v>199</v>
      </c>
      <c r="K17" s="24">
        <v>109</v>
      </c>
      <c r="L17" s="24">
        <v>86</v>
      </c>
      <c r="M17" s="24">
        <v>98</v>
      </c>
      <c r="N17" s="24">
        <v>89</v>
      </c>
      <c r="O17" s="24">
        <v>100</v>
      </c>
      <c r="P17" s="24">
        <v>94</v>
      </c>
      <c r="Q17" s="24">
        <v>100</v>
      </c>
      <c r="R17" s="24">
        <v>100.2</v>
      </c>
      <c r="S17" s="24"/>
      <c r="T17" s="25"/>
    </row>
    <row r="18" spans="2:20" ht="48" x14ac:dyDescent="0.2">
      <c r="B18" s="15" t="s">
        <v>19</v>
      </c>
      <c r="C18" s="16" t="s">
        <v>32</v>
      </c>
      <c r="D18" s="16">
        <v>80</v>
      </c>
      <c r="E18" s="17" t="s">
        <v>2</v>
      </c>
      <c r="F18" s="17" t="s">
        <v>11</v>
      </c>
      <c r="G18" s="16" t="s">
        <v>33</v>
      </c>
      <c r="H18" s="16" t="s">
        <v>127</v>
      </c>
      <c r="I18" s="24">
        <v>100</v>
      </c>
      <c r="J18" s="24">
        <v>70</v>
      </c>
      <c r="K18" s="24">
        <v>108</v>
      </c>
      <c r="L18" s="24">
        <v>80</v>
      </c>
      <c r="M18" s="24">
        <v>98</v>
      </c>
      <c r="N18" s="24">
        <v>57</v>
      </c>
      <c r="O18" s="24">
        <v>100</v>
      </c>
      <c r="P18" s="24">
        <v>98</v>
      </c>
      <c r="Q18" s="24">
        <v>86</v>
      </c>
      <c r="R18" s="24">
        <v>107</v>
      </c>
      <c r="S18" s="24"/>
      <c r="T18" s="25"/>
    </row>
    <row r="19" spans="2:20" ht="36" x14ac:dyDescent="0.2">
      <c r="B19" s="15" t="s">
        <v>35</v>
      </c>
      <c r="C19" s="16" t="s">
        <v>34</v>
      </c>
      <c r="D19" s="16">
        <v>10</v>
      </c>
      <c r="E19" s="17" t="s">
        <v>24</v>
      </c>
      <c r="F19" s="17" t="s">
        <v>11</v>
      </c>
      <c r="G19" s="16" t="s">
        <v>36</v>
      </c>
      <c r="H19" s="16" t="s">
        <v>128</v>
      </c>
      <c r="I19" s="24">
        <f>+(0/15)*100</f>
        <v>0</v>
      </c>
      <c r="J19" s="24">
        <v>0</v>
      </c>
      <c r="K19" s="24">
        <v>7</v>
      </c>
      <c r="L19" s="36">
        <v>0</v>
      </c>
      <c r="M19" s="36">
        <v>0</v>
      </c>
      <c r="N19" s="24">
        <v>7</v>
      </c>
      <c r="O19" s="24">
        <v>0</v>
      </c>
      <c r="P19" s="24">
        <v>0</v>
      </c>
      <c r="Q19" s="24">
        <v>0</v>
      </c>
      <c r="R19" s="24">
        <v>0</v>
      </c>
      <c r="S19" s="24"/>
      <c r="T19" s="25"/>
    </row>
    <row r="20" spans="2:20" ht="24" x14ac:dyDescent="0.2">
      <c r="B20" s="15" t="s">
        <v>35</v>
      </c>
      <c r="C20" s="16" t="s">
        <v>37</v>
      </c>
      <c r="D20" s="16">
        <v>88</v>
      </c>
      <c r="E20" s="17" t="s">
        <v>2</v>
      </c>
      <c r="F20" s="17" t="s">
        <v>11</v>
      </c>
      <c r="G20" s="16" t="s">
        <v>38</v>
      </c>
      <c r="H20" s="16" t="s">
        <v>129</v>
      </c>
      <c r="I20" s="26">
        <f>+(236/290)*100</f>
        <v>81.379310344827587</v>
      </c>
      <c r="J20" s="24">
        <v>80</v>
      </c>
      <c r="K20" s="26">
        <v>84</v>
      </c>
      <c r="L20" s="37">
        <f>+(234/290)*100</f>
        <v>80.689655172413794</v>
      </c>
      <c r="M20" s="36">
        <v>73</v>
      </c>
      <c r="N20" s="24">
        <v>80</v>
      </c>
      <c r="O20" s="24">
        <v>91</v>
      </c>
      <c r="P20" s="24">
        <v>90</v>
      </c>
      <c r="Q20" s="24">
        <v>93</v>
      </c>
      <c r="R20" s="24">
        <v>90</v>
      </c>
      <c r="S20" s="24"/>
      <c r="T20" s="25"/>
    </row>
    <row r="21" spans="2:20" ht="48" x14ac:dyDescent="0.2">
      <c r="B21" s="15" t="s">
        <v>35</v>
      </c>
      <c r="C21" s="16" t="s">
        <v>39</v>
      </c>
      <c r="D21" s="16">
        <v>80</v>
      </c>
      <c r="E21" s="17" t="s">
        <v>2</v>
      </c>
      <c r="F21" s="17" t="s">
        <v>3</v>
      </c>
      <c r="G21" s="16" t="s">
        <v>40</v>
      </c>
      <c r="H21" s="40" t="s">
        <v>130</v>
      </c>
      <c r="I21" s="31" t="s">
        <v>109</v>
      </c>
      <c r="J21" s="31" t="s">
        <v>109</v>
      </c>
      <c r="K21" s="26">
        <f>+(44/54)*100</f>
        <v>81.481481481481481</v>
      </c>
      <c r="L21" s="31" t="s">
        <v>109</v>
      </c>
      <c r="M21" s="31" t="s">
        <v>109</v>
      </c>
      <c r="N21" s="24">
        <v>90</v>
      </c>
      <c r="O21" s="31" t="s">
        <v>109</v>
      </c>
      <c r="P21" s="31" t="s">
        <v>109</v>
      </c>
      <c r="Q21" s="24">
        <v>100</v>
      </c>
      <c r="R21" s="31" t="s">
        <v>108</v>
      </c>
      <c r="S21" s="31"/>
      <c r="T21" s="25"/>
    </row>
    <row r="22" spans="2:20" ht="84" x14ac:dyDescent="0.2">
      <c r="B22" s="15" t="s">
        <v>107</v>
      </c>
      <c r="C22" s="16" t="s">
        <v>41</v>
      </c>
      <c r="D22" s="16">
        <v>70</v>
      </c>
      <c r="E22" s="17" t="s">
        <v>2</v>
      </c>
      <c r="F22" s="17" t="s">
        <v>6</v>
      </c>
      <c r="G22" s="16" t="s">
        <v>42</v>
      </c>
      <c r="H22" s="40" t="s">
        <v>131</v>
      </c>
      <c r="I22" s="31" t="s">
        <v>109</v>
      </c>
      <c r="J22" s="31" t="s">
        <v>109</v>
      </c>
      <c r="K22" s="31" t="s">
        <v>109</v>
      </c>
      <c r="L22" s="31" t="s">
        <v>109</v>
      </c>
      <c r="M22" s="31" t="s">
        <v>109</v>
      </c>
      <c r="N22" s="36">
        <v>30</v>
      </c>
      <c r="O22" s="31" t="s">
        <v>109</v>
      </c>
      <c r="P22" s="31" t="s">
        <v>109</v>
      </c>
      <c r="Q22" s="31" t="s">
        <v>109</v>
      </c>
      <c r="R22" s="31" t="s">
        <v>109</v>
      </c>
      <c r="S22" s="31"/>
      <c r="T22" s="25"/>
    </row>
    <row r="23" spans="2:20" ht="48" x14ac:dyDescent="0.2">
      <c r="B23" s="15" t="s">
        <v>107</v>
      </c>
      <c r="C23" s="16" t="s">
        <v>43</v>
      </c>
      <c r="D23" s="16">
        <v>60</v>
      </c>
      <c r="E23" s="17" t="s">
        <v>2</v>
      </c>
      <c r="F23" s="17" t="s">
        <v>6</v>
      </c>
      <c r="G23" s="16" t="s">
        <v>44</v>
      </c>
      <c r="H23" s="40" t="s">
        <v>132</v>
      </c>
      <c r="I23" s="31" t="s">
        <v>109</v>
      </c>
      <c r="J23" s="31" t="s">
        <v>109</v>
      </c>
      <c r="K23" s="31" t="s">
        <v>109</v>
      </c>
      <c r="L23" s="31" t="s">
        <v>109</v>
      </c>
      <c r="M23" s="31" t="s">
        <v>109</v>
      </c>
      <c r="N23" s="36">
        <v>50</v>
      </c>
      <c r="O23" s="31" t="s">
        <v>109</v>
      </c>
      <c r="P23" s="31" t="s">
        <v>109</v>
      </c>
      <c r="Q23" s="31" t="s">
        <v>109</v>
      </c>
      <c r="R23" s="31" t="s">
        <v>109</v>
      </c>
      <c r="S23" s="31"/>
      <c r="T23" s="25"/>
    </row>
    <row r="24" spans="2:20" ht="48" hidden="1" x14ac:dyDescent="0.2">
      <c r="B24" s="15" t="s">
        <v>107</v>
      </c>
      <c r="C24" s="34" t="s">
        <v>45</v>
      </c>
      <c r="D24" s="34">
        <v>80</v>
      </c>
      <c r="E24" s="35" t="s">
        <v>2</v>
      </c>
      <c r="F24" s="35" t="s">
        <v>46</v>
      </c>
      <c r="G24" s="34" t="s">
        <v>47</v>
      </c>
      <c r="H24" s="41" t="s">
        <v>133</v>
      </c>
      <c r="I24" s="53" t="s">
        <v>151</v>
      </c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5"/>
    </row>
    <row r="25" spans="2:20" ht="48" x14ac:dyDescent="0.2">
      <c r="B25" s="15" t="s">
        <v>5</v>
      </c>
      <c r="C25" s="16" t="s">
        <v>48</v>
      </c>
      <c r="D25" s="16">
        <v>50</v>
      </c>
      <c r="E25" s="17" t="s">
        <v>2</v>
      </c>
      <c r="F25" s="17" t="s">
        <v>11</v>
      </c>
      <c r="G25" s="16" t="s">
        <v>49</v>
      </c>
      <c r="H25" s="16" t="s">
        <v>134</v>
      </c>
      <c r="I25" s="24">
        <v>100</v>
      </c>
      <c r="J25" s="24">
        <v>100</v>
      </c>
      <c r="K25" s="24">
        <v>100</v>
      </c>
      <c r="L25" s="36">
        <v>100</v>
      </c>
      <c r="M25" s="24">
        <v>100</v>
      </c>
      <c r="N25" s="36">
        <v>100</v>
      </c>
      <c r="O25" s="24">
        <v>100</v>
      </c>
      <c r="P25" s="24">
        <v>100</v>
      </c>
      <c r="Q25" s="24">
        <v>100</v>
      </c>
      <c r="R25" s="24">
        <v>100</v>
      </c>
      <c r="S25" s="24"/>
      <c r="T25" s="25"/>
    </row>
    <row r="26" spans="2:20" ht="72" x14ac:dyDescent="0.2">
      <c r="B26" s="15" t="s">
        <v>19</v>
      </c>
      <c r="C26" s="16" t="s">
        <v>50</v>
      </c>
      <c r="D26" s="16">
        <v>100</v>
      </c>
      <c r="E26" s="17" t="s">
        <v>2</v>
      </c>
      <c r="F26" s="17" t="s">
        <v>11</v>
      </c>
      <c r="G26" s="16" t="s">
        <v>51</v>
      </c>
      <c r="H26" s="16" t="s">
        <v>135</v>
      </c>
      <c r="I26" s="24">
        <v>0</v>
      </c>
      <c r="J26" s="24">
        <v>0</v>
      </c>
      <c r="K26" s="24">
        <v>99</v>
      </c>
      <c r="L26" s="24">
        <v>89</v>
      </c>
      <c r="M26" s="24">
        <v>100</v>
      </c>
      <c r="N26" s="24">
        <v>97</v>
      </c>
      <c r="O26" s="24">
        <v>100</v>
      </c>
      <c r="P26" s="24">
        <v>99</v>
      </c>
      <c r="Q26" s="24">
        <v>100</v>
      </c>
      <c r="R26" s="24">
        <v>99</v>
      </c>
      <c r="S26" s="24"/>
      <c r="T26" s="25"/>
    </row>
    <row r="27" spans="2:20" ht="60" x14ac:dyDescent="0.2">
      <c r="B27" s="15" t="s">
        <v>53</v>
      </c>
      <c r="C27" s="16" t="s">
        <v>52</v>
      </c>
      <c r="D27" s="16">
        <v>80</v>
      </c>
      <c r="E27" s="17" t="s">
        <v>2</v>
      </c>
      <c r="F27" s="17" t="s">
        <v>11</v>
      </c>
      <c r="G27" s="16" t="s">
        <v>54</v>
      </c>
      <c r="H27" s="16" t="s">
        <v>136</v>
      </c>
      <c r="I27" s="24">
        <v>21</v>
      </c>
      <c r="J27" s="24">
        <v>3</v>
      </c>
      <c r="K27" s="24">
        <v>14</v>
      </c>
      <c r="L27" s="24">
        <v>13</v>
      </c>
      <c r="M27" s="24">
        <v>3</v>
      </c>
      <c r="N27" s="36">
        <v>2</v>
      </c>
      <c r="O27" s="24">
        <v>19</v>
      </c>
      <c r="P27" s="24">
        <v>11</v>
      </c>
      <c r="Q27" s="24">
        <v>14</v>
      </c>
      <c r="R27" s="24">
        <v>7</v>
      </c>
      <c r="S27" s="24"/>
      <c r="T27" s="25"/>
    </row>
    <row r="28" spans="2:20" ht="36" x14ac:dyDescent="0.2">
      <c r="B28" s="15" t="s">
        <v>19</v>
      </c>
      <c r="C28" s="16" t="s">
        <v>55</v>
      </c>
      <c r="D28" s="16">
        <v>70</v>
      </c>
      <c r="E28" s="17" t="s">
        <v>2</v>
      </c>
      <c r="F28" s="17" t="s">
        <v>3</v>
      </c>
      <c r="G28" s="16" t="s">
        <v>56</v>
      </c>
      <c r="H28" s="40" t="s">
        <v>137</v>
      </c>
      <c r="I28" s="31" t="s">
        <v>109</v>
      </c>
      <c r="J28" s="31" t="s">
        <v>109</v>
      </c>
      <c r="K28" s="36">
        <v>61</v>
      </c>
      <c r="L28" s="31" t="s">
        <v>109</v>
      </c>
      <c r="M28" s="31" t="s">
        <v>109</v>
      </c>
      <c r="N28" s="36">
        <v>82</v>
      </c>
      <c r="O28" s="31" t="s">
        <v>109</v>
      </c>
      <c r="P28" s="31" t="s">
        <v>109</v>
      </c>
      <c r="Q28" s="24">
        <v>67</v>
      </c>
      <c r="R28" s="31" t="s">
        <v>109</v>
      </c>
      <c r="S28" s="31"/>
      <c r="T28" s="25"/>
    </row>
    <row r="29" spans="2:20" ht="36" x14ac:dyDescent="0.2">
      <c r="B29" s="15" t="s">
        <v>19</v>
      </c>
      <c r="C29" s="16" t="s">
        <v>57</v>
      </c>
      <c r="D29" s="16">
        <v>50</v>
      </c>
      <c r="E29" s="17" t="s">
        <v>2</v>
      </c>
      <c r="F29" s="17" t="s">
        <v>3</v>
      </c>
      <c r="G29" s="16" t="s">
        <v>58</v>
      </c>
      <c r="H29" s="40" t="s">
        <v>138</v>
      </c>
      <c r="I29" s="31" t="s">
        <v>109</v>
      </c>
      <c r="J29" s="31" t="s">
        <v>109</v>
      </c>
      <c r="K29" s="36">
        <v>0</v>
      </c>
      <c r="L29" s="31" t="s">
        <v>109</v>
      </c>
      <c r="M29" s="31" t="s">
        <v>109</v>
      </c>
      <c r="N29" s="36">
        <v>62</v>
      </c>
      <c r="O29" s="31" t="s">
        <v>109</v>
      </c>
      <c r="P29" s="31" t="s">
        <v>109</v>
      </c>
      <c r="Q29" s="24">
        <v>3</v>
      </c>
      <c r="R29" s="31" t="s">
        <v>109</v>
      </c>
      <c r="S29" s="31"/>
      <c r="T29" s="25"/>
    </row>
    <row r="30" spans="2:20" ht="84" x14ac:dyDescent="0.2">
      <c r="B30" s="15" t="s">
        <v>53</v>
      </c>
      <c r="C30" s="16" t="s">
        <v>59</v>
      </c>
      <c r="D30" s="16">
        <v>80</v>
      </c>
      <c r="E30" s="17" t="s">
        <v>2</v>
      </c>
      <c r="F30" s="17" t="s">
        <v>3</v>
      </c>
      <c r="G30" s="16" t="s">
        <v>60</v>
      </c>
      <c r="H30" s="40" t="s">
        <v>139</v>
      </c>
      <c r="I30" s="31" t="s">
        <v>109</v>
      </c>
      <c r="J30" s="31" t="s">
        <v>109</v>
      </c>
      <c r="K30" s="24">
        <v>100</v>
      </c>
      <c r="L30" s="31" t="s">
        <v>109</v>
      </c>
      <c r="M30" s="31" t="s">
        <v>109</v>
      </c>
      <c r="N30" s="47">
        <v>80</v>
      </c>
      <c r="O30" s="31" t="s">
        <v>109</v>
      </c>
      <c r="P30" s="31" t="s">
        <v>109</v>
      </c>
      <c r="Q30" s="24">
        <v>100</v>
      </c>
      <c r="R30" s="31" t="s">
        <v>109</v>
      </c>
      <c r="S30" s="31"/>
      <c r="T30" s="25"/>
    </row>
    <row r="31" spans="2:20" ht="48" x14ac:dyDescent="0.2">
      <c r="B31" s="15" t="s">
        <v>62</v>
      </c>
      <c r="C31" s="16" t="s">
        <v>61</v>
      </c>
      <c r="D31" s="16">
        <v>85</v>
      </c>
      <c r="E31" s="17" t="s">
        <v>2</v>
      </c>
      <c r="F31" s="17" t="s">
        <v>3</v>
      </c>
      <c r="G31" s="16" t="s">
        <v>63</v>
      </c>
      <c r="H31" s="40" t="s">
        <v>140</v>
      </c>
      <c r="I31" s="31" t="s">
        <v>109</v>
      </c>
      <c r="J31" s="31" t="s">
        <v>109</v>
      </c>
      <c r="K31" s="36">
        <v>100</v>
      </c>
      <c r="L31" s="31" t="s">
        <v>109</v>
      </c>
      <c r="M31" s="31" t="s">
        <v>109</v>
      </c>
      <c r="N31" s="24">
        <v>75</v>
      </c>
      <c r="O31" s="31" t="s">
        <v>109</v>
      </c>
      <c r="P31" s="31" t="s">
        <v>109</v>
      </c>
      <c r="Q31" s="36">
        <v>63</v>
      </c>
      <c r="R31" s="31" t="s">
        <v>109</v>
      </c>
      <c r="S31" s="31"/>
      <c r="T31" s="25"/>
    </row>
    <row r="32" spans="2:20" ht="48" x14ac:dyDescent="0.2">
      <c r="B32" s="15" t="s">
        <v>65</v>
      </c>
      <c r="C32" s="16" t="s">
        <v>64</v>
      </c>
      <c r="D32" s="16">
        <v>95</v>
      </c>
      <c r="E32" s="17" t="s">
        <v>2</v>
      </c>
      <c r="F32" s="17" t="s">
        <v>6</v>
      </c>
      <c r="G32" s="16" t="s">
        <v>66</v>
      </c>
      <c r="H32" s="40" t="s">
        <v>141</v>
      </c>
      <c r="I32" s="31" t="s">
        <v>109</v>
      </c>
      <c r="J32" s="31" t="s">
        <v>109</v>
      </c>
      <c r="K32" s="38" t="s">
        <v>109</v>
      </c>
      <c r="L32" s="31" t="s">
        <v>109</v>
      </c>
      <c r="M32" s="31" t="s">
        <v>109</v>
      </c>
      <c r="N32" s="51">
        <v>100</v>
      </c>
      <c r="O32" s="31" t="s">
        <v>109</v>
      </c>
      <c r="P32" s="31" t="s">
        <v>109</v>
      </c>
      <c r="Q32" s="31" t="s">
        <v>109</v>
      </c>
      <c r="R32" s="31" t="s">
        <v>109</v>
      </c>
      <c r="S32" s="31"/>
      <c r="T32" s="25"/>
    </row>
    <row r="33" spans="2:20" ht="60" x14ac:dyDescent="0.2">
      <c r="B33" s="15" t="s">
        <v>68</v>
      </c>
      <c r="C33" s="16" t="s">
        <v>67</v>
      </c>
      <c r="D33" s="16">
        <v>40</v>
      </c>
      <c r="E33" s="17" t="s">
        <v>2</v>
      </c>
      <c r="F33" s="17" t="s">
        <v>11</v>
      </c>
      <c r="G33" s="16" t="s">
        <v>69</v>
      </c>
      <c r="H33" s="16" t="s">
        <v>142</v>
      </c>
      <c r="I33" s="24">
        <v>0</v>
      </c>
      <c r="J33" s="26">
        <v>353</v>
      </c>
      <c r="K33" s="26">
        <v>642</v>
      </c>
      <c r="L33" s="26">
        <v>804</v>
      </c>
      <c r="M33" s="26">
        <v>3220</v>
      </c>
      <c r="N33" s="26">
        <v>680</v>
      </c>
      <c r="O33" s="26">
        <v>591</v>
      </c>
      <c r="P33" s="37">
        <v>551</v>
      </c>
      <c r="Q33" s="26">
        <v>819</v>
      </c>
      <c r="R33" s="26">
        <v>1092</v>
      </c>
      <c r="S33" s="26"/>
      <c r="T33" s="27"/>
    </row>
    <row r="34" spans="2:20" ht="48" x14ac:dyDescent="0.2">
      <c r="B34" s="15" t="s">
        <v>71</v>
      </c>
      <c r="C34" s="16" t="s">
        <v>70</v>
      </c>
      <c r="D34" s="16">
        <v>90</v>
      </c>
      <c r="E34" s="17" t="s">
        <v>2</v>
      </c>
      <c r="F34" s="17" t="s">
        <v>11</v>
      </c>
      <c r="G34" s="16" t="s">
        <v>72</v>
      </c>
      <c r="H34" s="16" t="s">
        <v>143</v>
      </c>
      <c r="I34" s="26">
        <v>95</v>
      </c>
      <c r="J34" s="26">
        <v>96</v>
      </c>
      <c r="K34" s="26">
        <v>93</v>
      </c>
      <c r="L34" s="26">
        <v>94</v>
      </c>
      <c r="M34" s="26">
        <v>91</v>
      </c>
      <c r="N34" s="37">
        <v>97</v>
      </c>
      <c r="O34" s="26">
        <v>93</v>
      </c>
      <c r="P34" s="26">
        <v>96</v>
      </c>
      <c r="Q34" s="26">
        <v>90</v>
      </c>
      <c r="R34" s="26">
        <v>92</v>
      </c>
      <c r="S34" s="26"/>
      <c r="T34" s="27"/>
    </row>
    <row r="35" spans="2:20" ht="48" x14ac:dyDescent="0.2">
      <c r="B35" s="15" t="s">
        <v>71</v>
      </c>
      <c r="C35" s="16" t="s">
        <v>73</v>
      </c>
      <c r="D35" s="16">
        <v>70</v>
      </c>
      <c r="E35" s="17" t="s">
        <v>2</v>
      </c>
      <c r="F35" s="17" t="s">
        <v>46</v>
      </c>
      <c r="G35" s="16" t="s">
        <v>74</v>
      </c>
      <c r="H35" s="16" t="s">
        <v>144</v>
      </c>
      <c r="I35" s="21" t="s">
        <v>108</v>
      </c>
      <c r="J35" s="21" t="s">
        <v>108</v>
      </c>
      <c r="K35" s="21" t="s">
        <v>108</v>
      </c>
      <c r="L35" s="21" t="s">
        <v>108</v>
      </c>
      <c r="M35" s="21" t="s">
        <v>108</v>
      </c>
      <c r="N35" s="21" t="s">
        <v>108</v>
      </c>
      <c r="O35" s="21" t="s">
        <v>108</v>
      </c>
      <c r="P35" s="21" t="s">
        <v>108</v>
      </c>
      <c r="Q35" s="21" t="s">
        <v>108</v>
      </c>
      <c r="R35" s="21" t="s">
        <v>108</v>
      </c>
      <c r="S35" s="21"/>
      <c r="T35" s="25"/>
    </row>
    <row r="36" spans="2:20" ht="168" x14ac:dyDescent="0.2">
      <c r="B36" s="15" t="s">
        <v>76</v>
      </c>
      <c r="C36" s="16" t="s">
        <v>75</v>
      </c>
      <c r="D36" s="16">
        <v>0.08</v>
      </c>
      <c r="E36" s="17" t="s">
        <v>2</v>
      </c>
      <c r="F36" s="17" t="s">
        <v>11</v>
      </c>
      <c r="G36" s="16" t="s">
        <v>77</v>
      </c>
      <c r="H36" s="16" t="s">
        <v>145</v>
      </c>
      <c r="I36" s="24">
        <v>2.92</v>
      </c>
      <c r="J36" s="24">
        <v>10.84</v>
      </c>
      <c r="K36" s="24">
        <v>7.04</v>
      </c>
      <c r="L36" s="24">
        <v>-3.69</v>
      </c>
      <c r="M36" s="24">
        <v>-10.45</v>
      </c>
      <c r="N36" s="36">
        <v>-5.33</v>
      </c>
      <c r="O36" s="24">
        <v>-1.33</v>
      </c>
      <c r="P36" s="24">
        <v>-2.52</v>
      </c>
      <c r="Q36" s="24">
        <v>-1.48</v>
      </c>
      <c r="R36" s="24">
        <v>-9.49</v>
      </c>
      <c r="S36" s="24"/>
      <c r="T36" s="25"/>
    </row>
    <row r="37" spans="2:20" ht="36" x14ac:dyDescent="0.2">
      <c r="B37" s="15" t="s">
        <v>79</v>
      </c>
      <c r="C37" s="16" t="s">
        <v>78</v>
      </c>
      <c r="D37" s="16">
        <v>100</v>
      </c>
      <c r="E37" s="17" t="s">
        <v>2</v>
      </c>
      <c r="F37" s="17" t="s">
        <v>6</v>
      </c>
      <c r="G37" s="16" t="s">
        <v>80</v>
      </c>
      <c r="H37" s="40" t="s">
        <v>146</v>
      </c>
      <c r="I37" s="31" t="s">
        <v>109</v>
      </c>
      <c r="J37" s="31" t="s">
        <v>109</v>
      </c>
      <c r="K37" s="31" t="s">
        <v>109</v>
      </c>
      <c r="L37" s="31" t="s">
        <v>109</v>
      </c>
      <c r="M37" s="31" t="s">
        <v>109</v>
      </c>
      <c r="N37" s="36">
        <v>59</v>
      </c>
      <c r="O37" s="31" t="s">
        <v>109</v>
      </c>
      <c r="P37" s="31" t="s">
        <v>109</v>
      </c>
      <c r="Q37" s="31" t="s">
        <v>109</v>
      </c>
      <c r="R37" s="31" t="s">
        <v>109</v>
      </c>
      <c r="S37" s="31"/>
      <c r="T37" s="25"/>
    </row>
    <row r="38" spans="2:20" ht="84" x14ac:dyDescent="0.2">
      <c r="B38" s="15" t="s">
        <v>76</v>
      </c>
      <c r="C38" s="16" t="s">
        <v>81</v>
      </c>
      <c r="D38" s="16">
        <v>2.11</v>
      </c>
      <c r="E38" s="17" t="s">
        <v>2</v>
      </c>
      <c r="F38" s="17" t="s">
        <v>11</v>
      </c>
      <c r="G38" s="16" t="s">
        <v>82</v>
      </c>
      <c r="H38" s="16" t="s">
        <v>147</v>
      </c>
      <c r="I38" s="24">
        <v>0.14000000000000001</v>
      </c>
      <c r="J38" s="24">
        <v>0</v>
      </c>
      <c r="K38" s="24">
        <v>0</v>
      </c>
      <c r="L38" s="36">
        <v>0</v>
      </c>
      <c r="M38" s="24">
        <v>0</v>
      </c>
      <c r="N38" s="36">
        <v>0</v>
      </c>
      <c r="O38" s="24">
        <v>0</v>
      </c>
      <c r="P38" s="24">
        <v>0</v>
      </c>
      <c r="Q38" s="24">
        <v>0</v>
      </c>
      <c r="R38" s="24">
        <v>0</v>
      </c>
      <c r="S38" s="24"/>
      <c r="T38" s="25"/>
    </row>
    <row r="39" spans="2:20" ht="96" x14ac:dyDescent="0.2">
      <c r="B39" s="15" t="s">
        <v>16</v>
      </c>
      <c r="C39" s="16" t="s">
        <v>83</v>
      </c>
      <c r="D39" s="16">
        <v>11</v>
      </c>
      <c r="E39" s="17" t="s">
        <v>2</v>
      </c>
      <c r="F39" s="17" t="s">
        <v>11</v>
      </c>
      <c r="G39" s="16" t="s">
        <v>84</v>
      </c>
      <c r="H39" s="16" t="s">
        <v>148</v>
      </c>
      <c r="I39" s="48">
        <v>91.74</v>
      </c>
      <c r="J39" s="48">
        <v>85.32</v>
      </c>
      <c r="K39" s="48">
        <v>84.35</v>
      </c>
      <c r="L39" s="48">
        <v>85.29</v>
      </c>
      <c r="M39" s="48">
        <v>70.3</v>
      </c>
      <c r="N39" s="48">
        <v>47.49</v>
      </c>
      <c r="O39" s="48">
        <v>175.65</v>
      </c>
      <c r="P39" s="48">
        <v>142.81</v>
      </c>
      <c r="Q39" s="48">
        <v>85.71</v>
      </c>
      <c r="R39" s="48">
        <v>78.5</v>
      </c>
      <c r="S39" s="48"/>
      <c r="T39" s="25"/>
    </row>
    <row r="40" spans="2:20" ht="72" x14ac:dyDescent="0.2">
      <c r="B40" s="15" t="s">
        <v>79</v>
      </c>
      <c r="C40" s="16" t="s">
        <v>85</v>
      </c>
      <c r="D40" s="16">
        <v>70</v>
      </c>
      <c r="E40" s="17" t="s">
        <v>2</v>
      </c>
      <c r="F40" s="17" t="s">
        <v>6</v>
      </c>
      <c r="G40" s="16" t="s">
        <v>86</v>
      </c>
      <c r="H40" s="40" t="s">
        <v>149</v>
      </c>
      <c r="I40" s="31" t="s">
        <v>109</v>
      </c>
      <c r="J40" s="31" t="s">
        <v>109</v>
      </c>
      <c r="K40" s="31" t="s">
        <v>109</v>
      </c>
      <c r="L40" s="31" t="s">
        <v>109</v>
      </c>
      <c r="M40" s="31" t="s">
        <v>109</v>
      </c>
      <c r="N40" s="36">
        <v>98</v>
      </c>
      <c r="O40" s="31" t="s">
        <v>109</v>
      </c>
      <c r="P40" s="31" t="s">
        <v>109</v>
      </c>
      <c r="Q40" s="31" t="s">
        <v>109</v>
      </c>
      <c r="R40" s="31" t="s">
        <v>109</v>
      </c>
      <c r="S40" s="31"/>
      <c r="T40" s="25"/>
    </row>
    <row r="41" spans="2:20" ht="96.75" thickBot="1" x14ac:dyDescent="0.25">
      <c r="B41" s="18" t="s">
        <v>5</v>
      </c>
      <c r="C41" s="19" t="s">
        <v>87</v>
      </c>
      <c r="D41" s="19">
        <v>100</v>
      </c>
      <c r="E41" s="20" t="s">
        <v>2</v>
      </c>
      <c r="F41" s="20" t="s">
        <v>11</v>
      </c>
      <c r="G41" s="19" t="s">
        <v>88</v>
      </c>
      <c r="H41" s="19" t="s">
        <v>150</v>
      </c>
      <c r="I41" s="28">
        <v>98</v>
      </c>
      <c r="J41" s="28">
        <v>90</v>
      </c>
      <c r="K41" s="28">
        <v>88</v>
      </c>
      <c r="L41" s="39">
        <v>94</v>
      </c>
      <c r="M41" s="28">
        <v>92</v>
      </c>
      <c r="N41" s="39">
        <v>96</v>
      </c>
      <c r="O41" s="28">
        <v>96</v>
      </c>
      <c r="P41" s="28">
        <v>94</v>
      </c>
      <c r="Q41" s="28">
        <v>90</v>
      </c>
      <c r="R41" s="28">
        <v>92</v>
      </c>
      <c r="S41" s="28"/>
      <c r="T41" s="29"/>
    </row>
    <row r="42" spans="2:20" x14ac:dyDescent="0.2">
      <c r="B42" s="42"/>
      <c r="C42" s="42"/>
      <c r="D42" s="42"/>
      <c r="E42" s="43"/>
      <c r="F42" s="43"/>
      <c r="G42" s="42"/>
      <c r="H42" s="42"/>
      <c r="I42" s="44"/>
      <c r="J42" s="44"/>
      <c r="K42" s="44"/>
      <c r="L42" s="45"/>
      <c r="M42" s="44"/>
      <c r="N42" s="45"/>
      <c r="O42" s="44"/>
      <c r="P42" s="44"/>
      <c r="Q42" s="44"/>
      <c r="R42" s="44"/>
      <c r="S42" s="44"/>
      <c r="T42" s="44"/>
    </row>
    <row r="43" spans="2:20" ht="33" customHeight="1" x14ac:dyDescent="0.2">
      <c r="B43" s="56" t="s">
        <v>153</v>
      </c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</row>
    <row r="44" spans="2:20" ht="31.5" customHeight="1" x14ac:dyDescent="0.3">
      <c r="B44" s="33"/>
    </row>
    <row r="46" spans="2:20" x14ac:dyDescent="0.2">
      <c r="B46" s="1" t="s">
        <v>113</v>
      </c>
    </row>
  </sheetData>
  <mergeCells count="3">
    <mergeCell ref="B2:T2"/>
    <mergeCell ref="I24:T24"/>
    <mergeCell ref="B43:T43"/>
  </mergeCells>
  <pageMargins left="0.7" right="0.7" top="0.75" bottom="0.75" header="0.3" footer="0.3"/>
  <pageSetup orientation="portrait" r:id="rId1"/>
  <ignoredErrors>
    <ignoredError sqref="O10" formula="1"/>
    <ignoredError sqref="K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IND ENE - OCT 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Yolima Zarate</dc:creator>
  <cp:lastModifiedBy>Yolima Zarate</cp:lastModifiedBy>
  <dcterms:created xsi:type="dcterms:W3CDTF">2018-02-05T15:35:54Z</dcterms:created>
  <dcterms:modified xsi:type="dcterms:W3CDTF">2018-12-06T14:08:30Z</dcterms:modified>
</cp:coreProperties>
</file>