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autoCompressPictures="0"/>
  <mc:AlternateContent xmlns:mc="http://schemas.openxmlformats.org/markup-compatibility/2006">
    <mc:Choice Requires="x15">
      <x15ac:absPath xmlns:x15ac="http://schemas.microsoft.com/office/spreadsheetml/2010/11/ac" url="https://uaespdc-my.sharepoint.com/personal/angelica_beltran_uaesp_gov_co/Documents/Documentos/Inf PGIRS 2021/Informe PGIRS 1-2021/"/>
    </mc:Choice>
  </mc:AlternateContent>
  <xr:revisionPtr revIDLastSave="0" documentId="8_{890F08F5-5618-4015-93D2-04B834287BA9}" xr6:coauthVersionLast="47" xr6:coauthVersionMax="47" xr10:uidLastSave="{00000000-0000-0000-0000-000000000000}"/>
  <workbookProtection workbookPassword="CC65" lockStructure="1"/>
  <bookViews>
    <workbookView xWindow="-108" yWindow="-108" windowWidth="23256" windowHeight="12576" tabRatio="994" firstSheet="2" activeTab="2" xr2:uid="{00000000-000D-0000-FFFF-FFFF00000000}"/>
  </bookViews>
  <sheets>
    <sheet name="2. Medios R,T y T" sheetId="7" state="hidden" r:id="rId1"/>
    <sheet name="2. Riesgos R,T y T" sheetId="8" state="hidden" r:id="rId2"/>
    <sheet name="INST SPA" sheetId="38" r:id="rId3"/>
    <sheet name="R-T-T" sheetId="55" r:id="rId4"/>
    <sheet name="LIMP V-AP" sheetId="56" r:id="rId5"/>
    <sheet name="CC -PA" sheetId="57" r:id="rId6"/>
    <sheet name="LAV AP" sheetId="58" r:id="rId7"/>
    <sheet name="APROVECHAMIENTO" sheetId="59" r:id="rId8"/>
    <sheet name="ORGÁNICOS" sheetId="60" r:id="rId9"/>
    <sheet name="INCLUSIÓN" sheetId="61" r:id="rId10"/>
    <sheet name="DF" sheetId="62" r:id="rId11"/>
    <sheet name="ESPECIALES" sheetId="63" r:id="rId12"/>
    <sheet name="RCD" sheetId="64" r:id="rId13"/>
    <sheet name="RURAL" sheetId="65" r:id="rId14"/>
    <sheet name="RIESGOS" sheetId="66" r:id="rId15"/>
    <sheet name="CULTURA" sheetId="6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1" i="67" l="1"/>
  <c r="P50" i="67"/>
  <c r="P48" i="67"/>
  <c r="AA15" i="64"/>
  <c r="N47" i="64"/>
  <c r="N33" i="64"/>
  <c r="N32" i="64"/>
  <c r="AA17" i="64"/>
  <c r="AA28" i="63"/>
  <c r="AA30" i="63"/>
  <c r="AA29" i="63"/>
  <c r="AA27" i="63"/>
  <c r="AA26" i="63"/>
  <c r="P30" i="61"/>
  <c r="O30" i="61"/>
  <c r="O31" i="60"/>
  <c r="O30" i="60"/>
  <c r="P29" i="59"/>
  <c r="O29" i="59"/>
  <c r="AA16" i="55"/>
  <c r="AA15" i="55"/>
  <c r="AA14" i="55"/>
  <c r="AA13"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M15" authorId="0" shapeId="0" xr:uid="{00000000-0006-0000-0C00-000001000000}">
      <text>
        <r>
          <rPr>
            <b/>
            <sz val="9"/>
            <color indexed="81"/>
            <rFont val="Tahoma"/>
            <family val="2"/>
          </rPr>
          <t xml:space="preserve">Teniendo en cuenta que la meta comprende 1 punto fijo y un punto móvil, se considera que el punto limpio fijo corresponde al 50% de la meta. </t>
        </r>
      </text>
    </comment>
  </commentList>
</comments>
</file>

<file path=xl/sharedStrings.xml><?xml version="1.0" encoding="utf-8"?>
<sst xmlns="http://schemas.openxmlformats.org/spreadsheetml/2006/main" count="4179" uniqueCount="1303">
  <si>
    <t>Actividades</t>
  </si>
  <si>
    <t>Componentes:</t>
  </si>
  <si>
    <t>Propósito</t>
  </si>
  <si>
    <t>Finalidad</t>
  </si>
  <si>
    <t>Grupo Social</t>
  </si>
  <si>
    <t>Lugar</t>
  </si>
  <si>
    <t>Tiempo</t>
  </si>
  <si>
    <t xml:space="preserve">Calidad </t>
  </si>
  <si>
    <t>Cantidad</t>
  </si>
  <si>
    <t>Meta Final</t>
  </si>
  <si>
    <t>Indicadores</t>
  </si>
  <si>
    <t>UAESP</t>
  </si>
  <si>
    <t>Consulta</t>
  </si>
  <si>
    <t>Componentes</t>
  </si>
  <si>
    <t>Responsable</t>
  </si>
  <si>
    <t>Frecuencia</t>
  </si>
  <si>
    <t>Método de recolección</t>
  </si>
  <si>
    <t>Fuente de información</t>
  </si>
  <si>
    <t>Indicador</t>
  </si>
  <si>
    <t>Nivel</t>
  </si>
  <si>
    <t>Alto</t>
  </si>
  <si>
    <t>Medio</t>
  </si>
  <si>
    <t>Bajo</t>
  </si>
  <si>
    <t xml:space="preserve">Propósito </t>
  </si>
  <si>
    <t>Legal</t>
  </si>
  <si>
    <t>Ambiental</t>
  </si>
  <si>
    <t>Social</t>
  </si>
  <si>
    <t>Político</t>
  </si>
  <si>
    <t>Financiero</t>
  </si>
  <si>
    <t>Factor de Riesgo</t>
  </si>
  <si>
    <t>UAESP, ESP</t>
  </si>
  <si>
    <t>ESP</t>
  </si>
  <si>
    <t>ESP, UAESP</t>
  </si>
  <si>
    <t>Anual</t>
  </si>
  <si>
    <t>Distrito Capital</t>
  </si>
  <si>
    <t xml:space="preserve">Medio </t>
  </si>
  <si>
    <t>Proyecto 1. Esquema operativo eficiente de la actividad de recolección y transporte</t>
  </si>
  <si>
    <t>1 documento</t>
  </si>
  <si>
    <t xml:space="preserve">Áreas y vías públicas de la ciudad libres de residuos sólidos. </t>
  </si>
  <si>
    <t xml:space="preserve">Prevenir impactos negativos sobre la infraestructura de la ciudad, las dinámicas territoriales y las instituciones, asociados al inadecuado manejo de los residuos sólidos. </t>
  </si>
  <si>
    <t>Proyecto 2. Campaña de sensibilización y educación a los usuarios del servicio público de aseo, para la adecuada gestión de los residuos sólidos.</t>
  </si>
  <si>
    <t>Una vez</t>
  </si>
  <si>
    <t>Inspección insitu</t>
  </si>
  <si>
    <t>Mensual</t>
  </si>
  <si>
    <t>Esquema definido e implementado</t>
  </si>
  <si>
    <t xml:space="preserve">Permanente </t>
  </si>
  <si>
    <t>Informes técnicos y operativos de las ESP, SDA</t>
  </si>
  <si>
    <t>UAESP, Interventorías (cuando aplique)</t>
  </si>
  <si>
    <t>Informes de gestión, o de interventoría (cuando aplique).</t>
  </si>
  <si>
    <t>Alta</t>
  </si>
  <si>
    <t>Habitantes del D.C.</t>
  </si>
  <si>
    <t>Número de macrorutas con implementación de contenerización. 
Esta se calcula para cada área de prestación del servicio público de aseo.</t>
  </si>
  <si>
    <t>Número de censo de puntos críticos.</t>
  </si>
  <si>
    <t>Número de sistemas de monitoreo y seguimiento fortalecidos</t>
  </si>
  <si>
    <t>Número de documentos que contenga el diseño de campañas de sensibilización.</t>
  </si>
  <si>
    <t>Número de campañas implementadas</t>
  </si>
  <si>
    <t>Documento con lineamientos técnicos para el diseño, revisión y/o  reestructuración de microrutas y macrorutas en la actividad de recolección y transporte, en el Distrito, implementado por las ESP.
Estudios de viabilidad técnica para la instalación, mantenimiento y operación de contenedores que permita la presentación separada de los residuos; aprovechables y no aprovechables en zonas de alta densificación, de alto interés económico, turístico y/o cultural para la ciudad, así como en aquellas zonas que, por su infraestructura pública, se dificulte la recolección de residuos puerta a puerta, según horarios y frecuencias establecidas por las empresas prestadoras y operadoras del servicio, que minimice el impacto de los residuos en vías y áreas públicas.
Áreas de prestación con mínimo una macroruta con recolección desde contenedores
Censo periódicamente (mensualmente) actualizado de puntos críticos de la ciudad, con atributos tanto del factor generador, como de las actividades efectuadas y estado.
Plan para la eliminación de puntos críticos, y de prevención de la creación de los mismos, en articulación con las diferentes entidades y actores involucrados,.
Esquema de prestación del servicio público de aseo implementado.</t>
  </si>
  <si>
    <t>Elaboración de un documento con lineamientos técnicos para la definición, revisión y reestructuración de microrutas y macrorutas de la actividad de recolección y transporte en el Distrito,  de conformidad con las dinámicas territoriales, los niveles de producción de residuos así como los factores de movilidad, y demás factores relevantes</t>
  </si>
  <si>
    <t>Realización de estudios de viabilidad técnica para la instalación, mantenimiento y operación de contenedores que permita la presentación separada de los residuos; aprovechables y no aprovechables en zonas de alta densificación, de alto interés económico, turístico y/o cultural para la ciudad, así como en aquellas zonas que, por su infraestructura pública, se dificulte la recolección de residuos puerta a puerta, según horarios y frecuencias establecidas por las empresas prestadoras y operadoras del servicio</t>
  </si>
  <si>
    <t xml:space="preserve">Implementación de contenerización, en por lo menos una (1) de las macrorutas de cada área de prestación de la ciudad, la cual debe permitir la presentación y recolección separada de residuos aprovechables y no aprovechables, garantizando el acceso de los Recicladores de Oficio y/o organizaciones de recicladores al material potencialmente aprovechable. </t>
  </si>
  <si>
    <t>Campaña de sensibilización y educación a los usuarios del servicio público de aseo, para la adecuada gestión de los residuos sólidos.</t>
  </si>
  <si>
    <t>Diseño de  la campaña, donde se defina contenidos, periodicidad, población  objetivo, metas, etc.</t>
  </si>
  <si>
    <t>Implementación de campañas de sensibilización y educación  dirigidas a la comunidad.</t>
  </si>
  <si>
    <t>Elaboración de un documento con lineamientos técnicos para la definición, revisión y reestructuración de microrutas y macrorutas de la actividad de recolección y transporte en el Distrito,  de conformidad con las dinámicas territoriales, los niveles de producción de residuos así como los factores de movilidad, y demás factores relevantes.</t>
  </si>
  <si>
    <t>Actualización del censo de puntos críticos existentes en la ciudad, el cual será remitido periódicamente a la entidad competente, para que revise la pertinencia de imposición de sanciones asociadas al inadecuado manejo de los residuos sólidos en el Distrito.</t>
  </si>
  <si>
    <t>Fortalecimiento sistemas de monitoreo y seguimiento de la actividad de recolección y transporte.</t>
  </si>
  <si>
    <t>Definir e implementar un esquema de prestación del servicio publico de aseo, que permita garantizar cobertura del 100% en zonas urbanas, de expansión y aquellas rurales que se incluyan, así como la calidad y la continuidad del servicio,</t>
  </si>
  <si>
    <t>Bianual</t>
  </si>
  <si>
    <t>Cada 4 años</t>
  </si>
  <si>
    <t>Número de  documentos técnicos elaborados en 1 año</t>
  </si>
  <si>
    <t>Número de documentos técnicos elaborados en 2 años de aprobado el PGIRS.</t>
  </si>
  <si>
    <t>Documento con lineamientos técnicos para el diseño, revisión y/o  reestructuración de microrutas y macrorutas en la actividad de recolección y transporte, en el Distrito, implementado por las ESP.
Estudios de viabilidad técnica para la instalación, mantenimiento y operación de contenedores que permita la presentación separada de los residuos; aprovechables y no aprovechables en zonas de alta densificación, de alto interés económico, turístico y/o cultural para la ciudad, así como en aquellas zonas que, por su infraestructura pública, se dificulte la recolección de residuos puerta a puerta, según horarios y frecuencias establecidas por las empresas prestadoras y operadoras del servicio, que minimice el impacto de los residuos en vías y áreas públicas.
Áreas de prestación con mínimo una macroruta con recolección desde contenedores.
Censo periódicamente (mensualmente) actualizado de puntos críticos de la ciudad, con atributos tanto del factor generador, como de las actividades efectuadas y estado.
Plan para la eliminación de puntos críticos, y de prevención de la creación de los mismos, en articulación con las diferentes entidades y actores involucrados.
Esquema de prestación del servicio público de aseo implementado.</t>
  </si>
  <si>
    <t>1 programa</t>
  </si>
  <si>
    <t>12 años</t>
  </si>
  <si>
    <t>1 medio</t>
  </si>
  <si>
    <t>Desarrollo de un medio que facilite la interacción de los diferentes actores de la cadena de aprovechamiento</t>
  </si>
  <si>
    <t>8 años</t>
  </si>
  <si>
    <t>3 años</t>
  </si>
  <si>
    <t>PROGRAMA INSTITUCIONAL PARA EL SERVICIO PÚBLICO DE ASEO</t>
  </si>
  <si>
    <t>Proyecto 1. Institucionalidad comprometida en la aplicación efectiva de sanciones aplicada a la gestión de residuos sólidos.</t>
  </si>
  <si>
    <t>Hacer cumplir los deberes normativos en cabeza de los usuarios y generadores de residuos sólidos ordinarios y especiales en el marco de la gestión integral de residuos sólidos.</t>
  </si>
  <si>
    <t>Generar hábitos adecuados en el manejo de residuos por parte de los usuarios del servicio.</t>
  </si>
  <si>
    <t>1.Informe de gestión con las sanciones impuestas en materia de residuos por parte de las entidades competentesActividades</t>
  </si>
  <si>
    <t>2 mesas anuales</t>
  </si>
  <si>
    <t>Trabajar de manera conjunta para lograr mayores niveles de aplicación de medidas sancionatorias</t>
  </si>
  <si>
    <t>2021-2032</t>
  </si>
  <si>
    <t>Para la administración distrital, prestadores del servicio público de aseo y usuarios del servicio</t>
  </si>
  <si>
    <t>2 informes anuales</t>
  </si>
  <si>
    <t>Generar un instrumento de seguimiento y medición a las sanciones impuestas</t>
  </si>
  <si>
    <t>Proyecto 2. Articulación interinstitucional para la generación de información y equilibrio financiero</t>
  </si>
  <si>
    <t>Contar con la información relevante y de calidad para la prestación del servicio público de aseo y gestión integral de residuos y garantizar los recursos para otorgar los subsidios.</t>
  </si>
  <si>
    <t>La tarifa del servicio público de aseo se ajusta a las realidades y necesidades de la Ciudad</t>
  </si>
  <si>
    <t>1 acuerdo vigente</t>
  </si>
  <si>
    <t>Acuerdo vigente para otorgar subsidios y contribuciones</t>
  </si>
  <si>
    <t>1 FSRI</t>
  </si>
  <si>
    <t>FSRI vigente</t>
  </si>
  <si>
    <t>2 mesas anuales con cada entidad que produce información aplicable a la GIRS</t>
  </si>
  <si>
    <t>Trabajar de manera articulada entre las entidades del distrito en la producción de información requerida para la GIRS</t>
  </si>
  <si>
    <t>1 herramienta de producción de información para la GIRS</t>
  </si>
  <si>
    <t>Producción de información acorde a las necesidades del servicio</t>
  </si>
  <si>
    <t>2022-2032</t>
  </si>
  <si>
    <t>Distrito Capita</t>
  </si>
  <si>
    <t>1 herramienta para generación de información para la GIRS</t>
  </si>
  <si>
    <t>Proyecto 3. Gestión de información para la producción de datos y conocimiento para la prestación del servicio público de aseo.</t>
  </si>
  <si>
    <t>Adecuada aproximación de los parámetros contemplados en la línea para la ejecución de las actividades del servicio de aseo.</t>
  </si>
  <si>
    <t>Establecer condiciones favorables para el seguimiento y control de las actividades del servicio público de aseo y la gestión integral de residuos sólidos.</t>
  </si>
  <si>
    <t>Documento diagnóstico, Base de datos geográfica, parámetros línea base PGIRS, visor geográfico.</t>
  </si>
  <si>
    <t>1 Documento</t>
  </si>
  <si>
    <t>Diagnóstico de necesidades de información y escala de la misma</t>
  </si>
  <si>
    <t>2021-2023 - 2025-2027-2029-2031</t>
  </si>
  <si>
    <t>Al cabo del primer año de ejecución del PGIRS, el distrito contara con un diagnostico que detalle los requerimientos de información para la prestación del servicio de aseo, con la especificación del detalle de la información y las posibles fuentes de información</t>
  </si>
  <si>
    <t>1 Visor Geográfico</t>
  </si>
  <si>
    <t>Visor geográfico</t>
  </si>
  <si>
    <t>2021 -2022-2024 - 2026-2028-2030-2032</t>
  </si>
  <si>
    <t>Al cabo del primer año, el distrito contara con un visor geográfico web, dispuesto en la página de la UAESP, en el cual se puedan consultar los parámetros de la línea base del PGIRS. Las actualizaciones del visor se realizarán cada dos años en función de la línea base.</t>
  </si>
  <si>
    <t>Proyecto 4. Espacios de construcción conjunta entre el nivel distrital y nacional en materia de GIRS</t>
  </si>
  <si>
    <t>Crear sinergia entre las necesidades distritales con la normatividad expedida por entidades nacionales en materia de gestión integral de residuos sólidos</t>
  </si>
  <si>
    <t>Propender por la garantía de los derechos de los usuarios del servicio público de aseo en el D.C</t>
  </si>
  <si>
    <t>Trabajar de manera articulada con las entidades del nivel nacional</t>
  </si>
  <si>
    <t>SDHT</t>
  </si>
  <si>
    <t>PROGRAMA RECOLECCIÓN, TRANSPORTE Y TRANSFERENCIA</t>
  </si>
  <si>
    <t>Proyecto 1. Mobiliario urbano para la presentación de residuos articulado a las dinámicas territoriales</t>
  </si>
  <si>
    <t>Mejorar las condiciones de presentación separada de residuos sólidos ordinarios en el espacio público coadyuvando al cumplimiento del concepto de área limpia</t>
  </si>
  <si>
    <t>Garantizar mejores condiciones sanitarias y ambientales en la Ciudad, así como propender por un modelo de economía circular de los residuos separados potencialmente aprovechables</t>
  </si>
  <si>
    <t>1 diagnóstico del esquema actual de contenerización</t>
  </si>
  <si>
    <t>Garantizar el diagnóstico en la 5 ASE</t>
  </si>
  <si>
    <t>31/12/21 - 31/12/2022</t>
  </si>
  <si>
    <t>5 áreas de servicio exclusivo que cuenten con sistemas de contenerización</t>
  </si>
  <si>
    <t>Diagnóstico esquema de contenerización</t>
  </si>
  <si>
    <t>4 mesas técnicas por año</t>
  </si>
  <si>
    <t>Implementar mesas técnicas que involucren todos los actores requeridos para la planeación de ubicación de sistemas de contenerización en el Distrito tanto superficial como soterrados</t>
  </si>
  <si>
    <t>31/12/2021-31/12/2022</t>
  </si>
  <si>
    <t>Para la administración distrital, prestadores del servicio público deaseo y usuarios del servicio</t>
  </si>
  <si>
    <t>Mesas técnicas con entidades competentes para definición de lineamientos para ubicación de sistemas de contenerización en la Ciudad</t>
  </si>
  <si>
    <t>1 documento con la caracterización de residuos presentados en los sistemas de contenerización</t>
  </si>
  <si>
    <t>Caracterizar todos los residuos que se presentan a través de sistemas de contenerización</t>
  </si>
  <si>
    <t>31/12/2021 - 31/12/2025-31/12/2029</t>
  </si>
  <si>
    <t>Caracterización de los residuos presentados a través de sistemas de contenrización</t>
  </si>
  <si>
    <t>1 documento anual que presente el seguimiento realizado a los sistemas de contenerización de residuos</t>
  </si>
  <si>
    <t>Monitorear los sistemas de contenerización en la Ciudad</t>
  </si>
  <si>
    <t>31/12/2021 a 31/12/2032</t>
  </si>
  <si>
    <t>Monitoreo del sistema de contenerización de residuos</t>
  </si>
  <si>
    <t>Proyecto 2. Censo, monitoreo y seguimiento a los puntos críticos y arrojos clandestinos de residuos identificados en la ciudad</t>
  </si>
  <si>
    <t>Monitorear los puntos críticos en la ciudad con el fin de establecer estrategias para su disminución y erradicación</t>
  </si>
  <si>
    <t>Mejorar las condiciones sanitarias y ambientales de la ciudad -</t>
  </si>
  <si>
    <t>1 censo mensual</t>
  </si>
  <si>
    <t>Contar con la información actualizada de puntos críticos y arrojo clandestino</t>
  </si>
  <si>
    <t>2021 al 2032</t>
  </si>
  <si>
    <t>12 censos georreferenciados al año</t>
  </si>
  <si>
    <t>1 informe mensual que recopile la información de cada área de prestación</t>
  </si>
  <si>
    <t>Presentar informe de intervención mensual de atención</t>
  </si>
  <si>
    <t>12 informes de atención a puntos críticos, arrojos clandestinos al año</t>
  </si>
  <si>
    <t>1 protocolo para garantizar la sostenibilidad de los puntos críticos intervenidos por el prestador-1 mesa de trabajo semestral con las entidades competentes</t>
  </si>
  <si>
    <t>1 protocolo de acciones que garanticen la sostenibilidad de puntos críticos intervenidos- 2 mesas de trabajo al año</t>
  </si>
  <si>
    <t>Construir un protocolo y cronograma para intervención integral por parte de las alcaldías locales que contenga las medidas de control, promoción y recuperación de los puntos críticos y arrojo clandestino atendidos- 1 mesa de trabajo semestral con las entidades competentes</t>
  </si>
  <si>
    <t>UAESP, Interventoría (cuando aplique)</t>
  </si>
  <si>
    <t>Empresas prestadoras del servicio público de aseo</t>
  </si>
  <si>
    <t>UAESP, SDA</t>
  </si>
  <si>
    <t>PROGRAMA BARRIDO, LIMPIEZA DE VÍAS Y ÁREAS PÚBLICAS</t>
  </si>
  <si>
    <t>Proyecto 1. Barrido y limpieza ajustado a las dinámicas territoriales</t>
  </si>
  <si>
    <t>Disminuir la acumulación de residuos que son objeto de barrido en vías y áreas públicas</t>
  </si>
  <si>
    <t>Garantizar la correcta asignación de frecuencias en la atención de barrido y limpieza, en las zonas de espacio público de la ciudad, de acuerdo con dinámicas territoriales</t>
  </si>
  <si>
    <t>Memorias de las mesas interinstitucionales que den cuenta del seguimiento de los compromisos y los lineamientos establecidos
Metodología para la determinación de frecuencias en la actividad de barrido y limpieza
Lineamientos de acciones encaminadas al reverdecimiento de la ciudad en zonas con cobertura deficiente asociadas las frecuencias de barrido y limpieza.
Inventario de zonas con cobertura vegetal deficiente, que inciden en la actividad de barrido.</t>
  </si>
  <si>
    <t>1 mesa</t>
  </si>
  <si>
    <t>Evaluación y seguimiento de los compromisos adquiridos en el marco de la mesa interinstitucional anual</t>
  </si>
  <si>
    <t>2021-2032
(La mesa tendrá acción en los 12 años de horizonte del PGIRS)</t>
  </si>
  <si>
    <t>Cada año el Distrito contará, con los lineamientos necesarios para la correcta atención de barrido y limpieza del espacio público</t>
  </si>
  <si>
    <t>Proyecto 2. Cestas en el espacio público</t>
  </si>
  <si>
    <t>Cestas con residuos sólidos presentados por parte del usuario sin rebosamiento, utilizadas y atendidas eficientemente.</t>
  </si>
  <si>
    <t>El cumplimiento del concepto del área limpia con la adecuada distribución y atención de cestas públicas.</t>
  </si>
  <si>
    <t>1 mesa anual</t>
  </si>
  <si>
    <t>1 inventario</t>
  </si>
  <si>
    <t>Documento metodológico que determine la evaluación de indicadores de acuerdo a las dinámicas de la ciudad que permita determinar las necesidades de ubicación y mantenimiento de cestas</t>
  </si>
  <si>
    <t>En 1 año el Distrito contará, con un documento metodológico que mediante indicadores permita determinar la distribución de cestas en el distrito capital</t>
  </si>
  <si>
    <t>Plan de trabajo para las actividades de instalación, retiro, reubicación y reposición de cestas públicas.</t>
  </si>
  <si>
    <t>En 1 año el Distrito contará, con un plan de trabajo para la instalación, retiro, reubicación y reposición de cestas públicas</t>
  </si>
  <si>
    <t>% de cumplimiento anual de indicadores de cumplimiento</t>
  </si>
  <si>
    <t>2021 - 2032
Distrito Capital</t>
  </si>
  <si>
    <t>Cada año el distrito contará con un documento de evaluación del cumplimiento de indicadores para la instalación, retiro, reubicación y reposición de cestas públicas</t>
  </si>
  <si>
    <t>PROGRAMA CORTE DE CÉSPED, PODA DE ÁRBOLES EN VÍA Y ÁREAS PÚBLICAS</t>
  </si>
  <si>
    <t>Proyecto 1. Frecuencia de intervención de corte de césped con rigurosidad técnico-científica</t>
  </si>
  <si>
    <t>Percepción de eficiencia en la prestación de la actividad de corte de césped por parte de la ciudadanía</t>
  </si>
  <si>
    <t>Áreas públicas en óptimas condiciones de utilización, disfrute y armonización para todos los actores sociales y ambientales asociados a estas.</t>
  </si>
  <si>
    <t>Inventario de actores y entidades involucradas 
Plan de trabajo producto de las mesas técnicas 
Metodología del instrumento de seguimiento 
Documento compilatorio de resultados obtenidos</t>
  </si>
  <si>
    <t>Inventario que permita mapear los actores y variables involucrados en la provisión, mantenimiento y preservación de zonas verdes.</t>
  </si>
  <si>
    <t>31 de diciembre de 2021 31 de diciembre de 2027</t>
  </si>
  <si>
    <t>Habitantes del D.C Entidades Distritales Prestadores del servicio público de aseo</t>
  </si>
  <si>
    <t>Un inventario en el primer año de ejecución Al cabo del 6 año se realizará la actualización del inventario con el verificar nuevos actores y variables involucrados</t>
  </si>
  <si>
    <t>2 mesas al año</t>
  </si>
  <si>
    <t>Plan de trabajo que permite identificar las actividades y responsables encaminadas a la construcción de una metodología que permita identificar con rigurosidad técnica científica el crecimiento de césped en el Distrito Capital</t>
  </si>
  <si>
    <t>2021 - 2025</t>
  </si>
  <si>
    <t>Al cabo de 5 años el Distrito habrá trazado y ejecutado a través de las mesas establecidas para tal fin una metodología que permita identificar con rigurosidad técnica científica el crecimiento de césped en el Distrito Capital</t>
  </si>
  <si>
    <t>1 metodología</t>
  </si>
  <si>
    <t>Metodología que permita realizar el seguimiento al corte de césped de la ciudad</t>
  </si>
  <si>
    <t>31 de diciembre de 2021</t>
  </si>
  <si>
    <t>En el primer año el Distrito contará con la metodología que permita identificar el crecimiento de césped en el Distrito Capital</t>
  </si>
  <si>
    <t>Proyecto 2. Planes de podas para la atención del arbolado público urbano</t>
  </si>
  <si>
    <t>Prevención de la probabilidad del escenario del riesgo a causa de la no poda de individuos arbóreos y disminución de las visitas de verificación de individuos árboreos que no se encuentran en la competencia del esquema de aseo</t>
  </si>
  <si>
    <t>Atención eficaz en materia de poda de los individuos arbóreos competencia de la entidad</t>
  </si>
  <si>
    <t>Mesas técnicas semestrales para retroalimentar el seguimiento del Plan de Podas por parte de la autoridad ambiental SDA Una metodología estandarizada que permita ajustar los Planes de Podas aprobados de acuerdo a las dinámicas de la ciudad</t>
  </si>
  <si>
    <t>Dos mesas técnicas</t>
  </si>
  <si>
    <t>Dos mesas técnicas anuales para validar y retroalimentar el seguimiento a los Planes de Podas vigentes ejecutados por los prestadores</t>
  </si>
  <si>
    <t>Mesas técnicas para articular el seguimiento de la ejecución del Plan de Podas</t>
  </si>
  <si>
    <t>Una metodología</t>
  </si>
  <si>
    <t>Una metodología estandarizada que permita ajustar los Planes de Podas aprobados y vigentes de acuerdo a las dinámicas de la ciudad</t>
  </si>
  <si>
    <t>Al cabo del primer año, el Distrito contará con una metodología que permita ajustar y actualizar los escenarios cambiantes registrados en los Planes de Podas vigentes implementados para las Áreas de Servicio Exclusivo</t>
  </si>
  <si>
    <t>PROGRAMA LAVADO DE ÁREAS PÚBLICAS</t>
  </si>
  <si>
    <t>Proyecto 1. Puntos críticos sanitarios en la ciudad.</t>
  </si>
  <si>
    <t>Reducción de la contaminación ambiental y sanitaria.</t>
  </si>
  <si>
    <t>Intervenir los puntos críticos sanitarios en la ciudad.</t>
  </si>
  <si>
    <t>1.Documento diagnóstico de puntos críticos sanitarios
2.Articulación con las entidades distritales enmarcados en las estrategias de ubicación de baños públicosActividades</t>
  </si>
  <si>
    <t>1.Acuerdo vigente para subsidios y contribuciones 
2. FSRI vigente
3. Fuente de datos oficial que permita obtener información necesaria para la prestación del servicio público de aseo</t>
  </si>
  <si>
    <t>1.Informes de seguimiento a las acciones de inspección, vigilancia, control, regulación y/o reglamentación.</t>
  </si>
  <si>
    <t>1. Documento técnico que establezca los criterios de ubicación y localización óptima de contenedores en vías y áreas públicas 
2. Caracterización de los residuos generados en la fuente y presentados mediante los sistemas de contenerización 
3. Documento técnico que establezca la ubicación y cobertura óptima de contenedores. 4. Informe de seguimiento a los sistemas de contenerización</t>
  </si>
  <si>
    <t>1. Censo de puntos críticos y arrojos clandestinos en la ciudad 
2. Documento que contenga protocolos de entrega de puntos críticos intervenidos a las alcaldías locales 
3. Presentación de informes de seguimiento por parte de las alcaldías locales relacionados con manejo de puntos críticos en las localidades.</t>
  </si>
  <si>
    <t>1 mesa técnica anual</t>
  </si>
  <si>
    <t>Plan de Trabajo que permita identificar a los responsables, evaluar y hacer seguimiento de los compromisos adquiridos en el marco de la mesa interinstitucional anual</t>
  </si>
  <si>
    <t>2021 - 2022 - 2023</t>
  </si>
  <si>
    <t>Habitantes del D.C. Entidades Distritales</t>
  </si>
  <si>
    <t>Cada año se revisarán los compromisos y avances de las mesas. Al cabo del tercer año, el Distrito contará con baños públicos</t>
  </si>
  <si>
    <t>Programa interinstitucional que permita el seguimiento al número de capacitaciones realizadas en un año enfocadas en la apropiación del espacio público</t>
  </si>
  <si>
    <t>2021 - 2032</t>
  </si>
  <si>
    <t>Cada año el Distrito contara con un reporte de capacitaciones realizadas a los ciudadanos referente a la apropiación del espacio público.</t>
  </si>
  <si>
    <t>Proyecto 2. Frecuencias en la actividad de lavado priorizado</t>
  </si>
  <si>
    <t>Percepción de calidad en las condiciones de limpieza de la ciudad por parte de los habitantes del Distrito Capital</t>
  </si>
  <si>
    <t>Aporte a uno de los factores que condicionan un lugar seguro en las áreas públicas del Distrito.</t>
  </si>
  <si>
    <t>1. Inventario anual de zonas susceptibles a mayores frecuencias de lavado. 
2. Documento técnico con la identificación de las áreas objeto de mayores frecuencias de lavado en la ciudad 
3. Esquema de atención de las mayores frecuencias de lavado en las áreas priorizadas</t>
  </si>
  <si>
    <t>1 inventario anual</t>
  </si>
  <si>
    <t>Seguimiento y actualización anual del inventario de áreas públicas y puentes peatonales de la ciudad</t>
  </si>
  <si>
    <t>Al cabo del primer año, el Distrito contará con un inventario de zonas susceptibles de lavados. Cada año se realizará una actualización del inventario con el fin de evaluar si es necesario la inclusión y modificación de nuevas zonas susceptibles de la actividad de lavado</t>
  </si>
  <si>
    <t>1 documento técnico</t>
  </si>
  <si>
    <t>Un documento técnico que permita definir las áreas y frecuencias que requieren lavado que lo establecido en la regulación tarifaria</t>
  </si>
  <si>
    <t>Cada año el Distrito actualizará las áreas que son susceptibles de la actividad de lavado con mayores frecuencias</t>
  </si>
  <si>
    <t>1 esquema implementado</t>
  </si>
  <si>
    <t>Un documento que contenga el esquema y la ejecución</t>
  </si>
  <si>
    <t>UAESP, Prestadores, Interventoría (cuando aplique).</t>
  </si>
  <si>
    <t>PROGRAMA DE APROVECHAMIENTO</t>
  </si>
  <si>
    <t>Proyecto 1. Desarrollo de los niveles de conocimiento y disciplina para la separación adecuada de residuos en la fuente por parte de los usuarios del servicio público de aseo</t>
  </si>
  <si>
    <t>El Distrito Capital generará acciones que faciliten la gestión integral de residuos sólidos, los cuales deben enfocarse en cambios comportamentales de los ciudadanos frente a la gestión de residuos sólidos.</t>
  </si>
  <si>
    <t>Disminuir la cantidad de residuos que son enterrados en el sitio de disposición final mediante el aumento de los indicadores de separación en la fuente por parte de los ciudadanos.</t>
  </si>
  <si>
    <t>Capacitaciones en centros educativos, espacios comunitarios, seguimiento al sistema de información de aprovechamiento, generación de mesas para optimización de incentivos, articulación con proyectos de contenerización, desarrollo de campañas sobre el modelo de aprovechamiento.</t>
  </si>
  <si>
    <t>4 campañas por año</t>
  </si>
  <si>
    <t>Capacitaciones sobre separación en la fuente y presentación de residuos</t>
  </si>
  <si>
    <t>Entidades distritales</t>
  </si>
  <si>
    <t>Realizar capacitaciones sobre separación en la fuente para: hogares, empresas, entidades distritales y nacionales, establecimientos comerciales, sitios de alta afluencia de personas, eventos masivos; así como las condiciones específicas sobre las cuales debe desarrollarse la actividad de aprovechamiento en el Distrito, y que se incluya un componente de entrega solidaria del material aprovechable a los recicladores de oficio.</t>
  </si>
  <si>
    <t>12 seguimientos por año</t>
  </si>
  <si>
    <t>Seguimiento a la información reportada por los prestadores de aprovechamiento a la plataforma del Sistema Único de Información -SUI-</t>
  </si>
  <si>
    <t>Entidades distritales, Entidades nacionales, prestadores de la actividad de aprovechamiento</t>
  </si>
  <si>
    <t>Contar con un sistema de reporte de observaciones sobre la información que reportan los prestadores de aprovechamiento a la plataforma del SUI, con el fin de verificar su impacto en la tarifa de aseo de los ciudadanos</t>
  </si>
  <si>
    <t>2 espacios por año</t>
  </si>
  <si>
    <t>Espacios para la discusión de estos temas con instituciones distritales y nacionales</t>
  </si>
  <si>
    <t>Entidades Distritales, Entidades Nacionales</t>
  </si>
  <si>
    <t>Generar 2 espacios de discusión por año entre entidades del orden distrital y nacional, para, por una parte, verificar la efectividad de los incentivos y correctivos vigentes, y por otra parte, generar nuevos incentivos y correctivos sobre la gestión de residuos sólidos.</t>
  </si>
  <si>
    <t>1 campaña por año</t>
  </si>
  <si>
    <t>Proyecto 2. Estandarización en los métodos y tecnologías para la recolección y transporte de residuos aprovechables</t>
  </si>
  <si>
    <t>El Distrito Capital generará acciones enfocadas a la operación de la actividad de aprovechamiento en el marco del servicio público de aseo, para contar con estándares de calidad y cubrimiento de dicha actividad.</t>
  </si>
  <si>
    <t>Disminuir la cantidad de residuos que son enterrados en el sitio de disposición final mediante el mejoramiento de la prestación de la actividad de aprovechamiento en el marco del servicio público de aseo.</t>
  </si>
  <si>
    <t>Diseño de herramientas para el levantamiento de información sobre el aprovechamiento, mejoramiento y fortalecimiento a capacidad operativa para el aprovechamiento, transición de bodegas del Distrito de un modelo comercial a uno industrial, modernización de la actividad de aprovechamiento.</t>
  </si>
  <si>
    <t>1 herramienta</t>
  </si>
  <si>
    <t>Herramienta para el apoyo a organizaciones de recicladores de oficio</t>
  </si>
  <si>
    <t>Entidades distritales, organizaciones de recicladores de oficio que prestan la actividad de aprovechamiento</t>
  </si>
  <si>
    <t>Generar una herramienta que permita el levantamiento de la información relacionada con la prestación de la actividad de aprovechamiento en el marco del servicio público de aseo para el beneficio de las organizaciones de recicladores de oficio.</t>
  </si>
  <si>
    <t>Organizaciones de recicladores registradas en el RUOR beneficiadas con el fortalecimiento de infraestructuras para el aprovechamiento para dar cumplimiento de la normatividad vigente</t>
  </si>
  <si>
    <t>Beneficiar como mínimo al 30 % de las organizaciones de recicladores registradas en el RUOR con el fortalecimiento de infraestructuras para el aprovechamiento para dar cumplimiento de la normatividad vigente.</t>
  </si>
  <si>
    <t>Bodegas del distrito con actividades industriales de aprovechamiento de residuos sólidos para el beneficio de la población recicladora de oficio.</t>
  </si>
  <si>
    <t>Al final del 8 año, el 100% de las bodegas que sean propiedad del Distrito contarán con procesos industriales para el beneficio de la población recicladora de oficio, teniendo en cuenta la madurez organizacional de las asociaciones de recicladores de oficio.</t>
  </si>
  <si>
    <t>12.5%</t>
  </si>
  <si>
    <t>1 estrategia de innovación formulada e implementada por año</t>
  </si>
  <si>
    <t>Generación de estrategias de mejora e innovación en esta actividad.</t>
  </si>
  <si>
    <t>Entidades distritales, Entidades nacionales, organizaciones de recicladores de oficio que prestan la actividad de aprovechamiento</t>
  </si>
  <si>
    <t>Formular e implementar por cada año una estrategia de innovación que permita la mejora de la prestación de la actividad de aprovechamiento y que beneficie a los recicladores de oficio que prestan esta actividad.</t>
  </si>
  <si>
    <t>Proyecto 3. Estrategias y acciones para la dinamización de cadenas de valor</t>
  </si>
  <si>
    <t>Propender, en el Distrito Capital, por el aumento en la demanda de material aprovechable, además de procesos de investigación, desarrollo e innovación tecnológica.</t>
  </si>
  <si>
    <t>Disminuir la cantidad de residuos que son enterrados en el sitio de disposición final mediante el desarrollo de acciones enfocadas a la migración de un modelo lineal a un modelo circular.</t>
  </si>
  <si>
    <t>Conformación de redes de conocimiento e investigación, diagnóstico de alternativas ciudad región, conformación del banco de proyectos de aprovechamiento</t>
  </si>
  <si>
    <t>Entidades distritales, entidades nacionales, prestadores de la actividad de aprovechamiento, organizaciones de recicladores de oficio que prestan la actividad de aprovechamiento, ONG, Academia, Industria</t>
  </si>
  <si>
    <t>Contar con un medio que facilite la interacción de los diferentes actores de la cadena de aprovechamiento para así incrementar el valor del material potencialmente aprovechable.</t>
  </si>
  <si>
    <t>1 diagnóstico</t>
  </si>
  <si>
    <t>Desarrollo de un diagnóstico ciudad región</t>
  </si>
  <si>
    <t>Entidades distritales, entidades regionales, industria</t>
  </si>
  <si>
    <t>Contar con un diagnóstico que evalúe las alternativas ciudad-región que permitan dinamizar las cadenas de valor de los flujos de residuos generados en la ciudad de Bogotá</t>
  </si>
  <si>
    <t>1 banco de proyectos</t>
  </si>
  <si>
    <t>Desarrollo de un banco de proyectos de aprovechamiento de residuos sólidos</t>
  </si>
  <si>
    <t>Entidades distritales, entidades nacionales, prestadores de la actividad de aprovechamiento, ONG, Academia, Industria</t>
  </si>
  <si>
    <t>Contar con un banco de proyectos de aprovechamiento de residuos sólidos para los flujos de residuos generados en la ciudad de Bogotá, además de la gestión de apoyo a dichos proyectos</t>
  </si>
  <si>
    <t>UAESP y entidades del distrito que realicen sensibilización a la ciudadanía</t>
  </si>
  <si>
    <t>UAESP, SDP</t>
  </si>
  <si>
    <t>UAESP, SDHT, SDP</t>
  </si>
  <si>
    <t>PROGRAMA TRATAMIENTO Y VALORIZACIÓN DE RESIDUOS ORGÁNICOS</t>
  </si>
  <si>
    <t>Proyecto 1. Articulación e Implementación de estrategias de cultura ciudadana para la adecuada gestión de los residuos orgánicos por parte de los usuarios del servicio público de aseo.</t>
  </si>
  <si>
    <t>El Distrito Capital contará con la debida articulación e implementación de estrategias de cultura ciudadana que faciliten la gestión integral de residuos orgánicos o biomasa residual a través de la presentación adecuada y diferenciada de estos residuos disminuyendo de esta forma los impactos ambientales negativos, obteniendo mejoradores de suelos, abonos o fertilizantes, energía y/o materias primas para el alimento de animales.</t>
  </si>
  <si>
    <t>Disminuir la cantidad de residuos que son presentados al servicio de público aseo para su disposición final mediante el aumento de los indicadores de disminución de desperdicios de alimentos, el aumento de su tratamiento in situ y el aumento de la separación en la fuente de los residuos orgánicos por parte de los ciudadanos.</t>
  </si>
  <si>
    <t>Disminución de la cantidad de desperdicios de alimentos generados por los ciudadanos, implementación de la bolsa verde para la disposición diferenciada de los residuos orgánicos, aplicación de principios de economía circular para todo el distrito, implementación de incentivos, articulación entre el distrito y la nación para mejorar la información disponible para gestión de residuos sólidos orgánicos o biomasa residual.</t>
  </si>
  <si>
    <t>4 espacios por año</t>
  </si>
  <si>
    <t>Entidades Distritales, Alcaldías locales, Entidades Nacionales</t>
  </si>
  <si>
    <t>Mesas de trabajo para explorar alternativas de solución frente a las barreras relacionadas con la gestión de residuos orgánicos como (1) La flexibilización en la obtención de permisos para comercialización de los subproductos de la transformación de los residuos orgánicos (ICA, CAR) (2) Gestión para la inclusión de los residuos orgánicos en el modelo tarifario. (3) Gestión para la comercialización de los productos obtenidos del tratamiento de los residuos orgánicos, (4) Diseño, implementación y optimización de incentivos y correctivos sobre la separación de los residuos orgánicos, entre otros.</t>
  </si>
  <si>
    <t>Generar 4 espacios de discusión por año entre entidades del orden distrital y nacional, para desarrollar estrategias e incentivos para la gestión de los residuos orgánicos, y de forma posterior, verificar la efectividad de las estrategias, incentivos y correctivos implementados, y por otra parte, generar nuevas estrategias, incentivos y correctivos sobre la gestión de residuos sólidos orgánicos</t>
  </si>
  <si>
    <t>1 campaña en los años 1 y 2 y 4 campañas a partir del año 3 y en adelante.</t>
  </si>
  <si>
    <t>Entidades distritales, Habitantes de Bogotá, Sector Comercial</t>
  </si>
  <si>
    <t>Campañas que contengan todo el contenido estructural, pedagógico de la separación y presentación de los residuos orgánicos en la bolsa/caneca verde.</t>
  </si>
  <si>
    <t>Entidades distritales, Habitantes de Bogotá</t>
  </si>
  <si>
    <t>El 100% de la población es sensibilizada en la implementación de la bolsa/caneca verde y la manera adecuada de separación y presentación de los residuos orgánicos.</t>
  </si>
  <si>
    <t>Proyecto 2. Estudios y alianzas que garanticen la viabilidad de los proyectos asociados a la gestión integral de residuos orgánicos o biomasa residual siguiendo los principios de la economía circular.</t>
  </si>
  <si>
    <t>El Distrito Capital contará con estudios, alianzas y lineamientos que faciliten la gestión integral de residuos sólidos orgánicos.</t>
  </si>
  <si>
    <t>Implementar el aprovechamiento, tratamiento y valorización de los Residuos Orgánicos en la prestación del servicio de aseo en Bogotá Componentes:</t>
  </si>
  <si>
    <t>Diseño de estudios, obtención de diagnósticos, adquisición de estudios de prefactibilidad y factibilidad, desarrollo de un modelo comercial y financiero, desarrollo de alianzas con la Academia para profundizar en la I+D+I, crear alianzas con la industria.</t>
  </si>
  <si>
    <t>2 documentos técnicos</t>
  </si>
  <si>
    <t>1 en el año 1 y 1 en el año 5</t>
  </si>
  <si>
    <t>Habitantes del D.C., Sector comercial</t>
  </si>
  <si>
    <t>El distrito contará con un documento técnico que contenga la información sobre los flujos de la biomasa residual para residuos orgánicos crudos y cocinados.</t>
  </si>
  <si>
    <t>Un (1) documento técnico de diagnóstico y análisis de la cadena de gestión existente de residuos orgánicos (flujo de la biomasa residual) con información sobre la generación, ubicación y destino de los mismos en: fruteros/fruvers, plazas de mercado públicas y privadas, centros comerciales, mercados, restaurantes, hoteles, propiedad horizontal, comedores comunitarios e instituciones y otros medianos y grandes generadores de RO.
Se realizará una distinción entre los residuos orgánicos crudos y cocinados.</t>
  </si>
  <si>
    <t>Un (1) documento con la caracterización física, química y biológica de los residuos sólidos orgánicos generados en las 20 localidades de la ciudad de Bogotá, orientada al diseño de sistemas de tratamiento y valorización de residuos orgánicos en la ciudad mediante procesos aeróbicos, anaeróbicos y de recuperación energética.</t>
  </si>
  <si>
    <t>Habitantes del D.C., Entes Distritales, Sector Comercial</t>
  </si>
  <si>
    <t>El distrito contará con un documento técnico que contenga la caracterización física, química y biológica de los residuos sólidos orgánicos generados en el Distrito, que permita conocer la potencialidad de dichos residuos para su valorización y tratamiento.</t>
  </si>
  <si>
    <t>Un (1) documento que contenga la prefactibilidad técnica, económica y ambiental de tecnologías de tratamiento de residuos orgánicos a gran escala, que puedan tratar residuos cocinados y garanticen la inocuidad de los productos resultantes con dos enfoques: Uno se enfocará en las tecnologías de tratamiento para producir mejoradores de suelo y el otro se enfocará en producir energía y otros productos.</t>
  </si>
  <si>
    <t>1 año</t>
  </si>
  <si>
    <t>N/A</t>
  </si>
  <si>
    <t>El distrito contará con un documento técnico que contenga la prefactibilidad para el tratamiento y valorización a gran escala de residuos orgánicos.</t>
  </si>
  <si>
    <t>Mínimo 4 alianzas implementadas.</t>
  </si>
  <si>
    <t>Construir mínimo cuatro (4) alianzas con la industria, las empresas y las asociaciones para articular dentro del modelo a los gestores de residuos orgánicos e incluir a la cadena de valor los productos derivados del aprovechamiento, tratamiento y/o valorización de los residuos orgánicos.</t>
  </si>
  <si>
    <t>Empresas Industrias Asociaciones</t>
  </si>
  <si>
    <t>El distrito contará con alianzas con el sector industrial y empresarial para fortaleciendo y asegurar el mercado de los productos derivados del aprovechamiento, tratamiento y/o valorización de los residuos orgánicos.</t>
  </si>
  <si>
    <t>Cuatro alianzas generadas con la academia, empresas y centros de investigación entre otros para fortalecer el componentes de investigación, desarrollo e innovación (I+D+I) para la gestión sostenible de los RO y la creación de un banco de proyectos, retos y prototipos. Articulación con la Academia para realizar investigación a través de tesistas y practicantes.</t>
  </si>
  <si>
    <t>Sector académico, habitantes del DC, Entes distritales, Sector comercial</t>
  </si>
  <si>
    <t>El distrito contará con alianzas con el sector académico fortaleciendo el conocimiento sobre la gestión integral de los RO y un banco de proyectos.</t>
  </si>
  <si>
    <t>Proyecto 3. Implementación de la estrategia técnica, operativa y administrativa para la presentación, recolección, transporte y tratamiento diferenciado de los residuos sólidos orgánicos</t>
  </si>
  <si>
    <t>El Distrito Capital implementará una estrategia técnica, operativa y administrativa para la recolección, transporte y tratamiento diferenciado de los residuos sólidos orgánicos</t>
  </si>
  <si>
    <t>Implementación de un sistema de información distrital sobre la cadena de gestión de los residuos orgánicos o biomasa residual 
Implementación y fortalecimiento de rutas selectivas de residuos orgánicos o biomasa residual en el D.C. 
Reglamentación que permita fortalecer y dinamizar el tratamiento y aprovechamiento de residuos orgánicos o biomasa residual 
Apoyo y promoción de estrategias ciudadanas de tratamiento de residuos orgánicos o biomasa residual Implementación de infraestructura para el tratamiento de residuos orgánicos o biomasa residual en el D.C.</t>
  </si>
  <si>
    <t>Predios adquiridos para el tratamiento del 10% de los residuos orgánicos</t>
  </si>
  <si>
    <t>Predios adquiridos para la instalación de plantas de tratamiento de residuos orgánicos.</t>
  </si>
  <si>
    <t>Distrito Capital y ciudad-región</t>
  </si>
  <si>
    <t>Habitantes del D.C., Entidades distritales, Bogotá-Región</t>
  </si>
  <si>
    <t>El distrito contará con predios para el tratamiento de los residuos orgánicos.</t>
  </si>
  <si>
    <t>1 instrumento normativo estructurado e implementado</t>
  </si>
  <si>
    <t>Instrumento normativo implementado</t>
  </si>
  <si>
    <t>El Distrito contará con un instrumento normativo implementado</t>
  </si>
  <si>
    <t>Apoyo a iniciativas ciudadanas de transformación in situ de los residuos orgánicos. Alianzas entre las iniciativas de agricultura urbana y la transformación de los residuos orgánicos Incentivos desarrollados e implementados</t>
  </si>
  <si>
    <t>El distrito cuenta con un modelo para el apoyo a las iniciativas ciudadanas de entrega y tratamiento de residuos orgánicos.</t>
  </si>
  <si>
    <t>Desvío de rutas de residuos de corte de césped y poda de árboles hacia experiencias consolidadas de tratamiento de residuos orgánicos. Apoyar el compostaje, la lombricultura y las iniciativas de agricultura urbana del Distrito y otras iniciativas ciudadanas. Apoyo para la investigación de la viabilidad ambiental y técnica de las Pacas Digestoras Silva y su promoción y apoyo dependiendo de los resultados de dicha investigación. Creación e implementación de incentivos para promover el tratamiento in situ y la separación en la fuente de los residuos orgánicos. Apoyo para la obtención del Incentivo al Aprovechamiento y tratamiento de residuos sólidos (Decreto 2412 de 2018).</t>
  </si>
  <si>
    <t>Plantas diseñadas e implementadas y/o incorporadas al programa que aprovecharán mínimo el 10% de los residuos orgánicos generados en el marco del Servicio Público de Aseo</t>
  </si>
  <si>
    <t>El distrito cuenta con plantas de tratamiento y valorización de residuos orgánicos</t>
  </si>
  <si>
    <t>3 alianzas realizadas 1 Diagnóstico elaborado 1 instrumento técnico- normativo implementado</t>
  </si>
  <si>
    <t>Distrito Capital y Ciudad-Región</t>
  </si>
  <si>
    <t>Habitantes del D.C., habitantes de los alrededores de la ciudad, Entes Distritales, Sector Comercial</t>
  </si>
  <si>
    <t>El distrito cuenta con alianzas con la región para la gestión integral de los residuos orgánicos.</t>
  </si>
  <si>
    <t>UAESP, IPES, SDA, SDDE, SDHT, JBB, IDPAC, Ministerio de Vivienda, Ministerio de Ambiente, CRA, SDG, Alcaldías Locales</t>
  </si>
  <si>
    <t>UAESP, IPES</t>
  </si>
  <si>
    <t>UAESP, SDDE</t>
  </si>
  <si>
    <t>UAESP, SDDE, SDA, CAR, Gobernaciones relacionadas.</t>
  </si>
  <si>
    <t>SDA</t>
  </si>
  <si>
    <t>UAESP, SDHT, SDDE, SDA, JBB, IPES, IDRD</t>
  </si>
  <si>
    <t>UAESP, SDA, SDDE, JBB, ANLA, SDHT</t>
  </si>
  <si>
    <t>UAESP, CAR, SDA, SDP, Ministerio de Ambiente, Ministerio de Agricultura, Gobernaciones.</t>
  </si>
  <si>
    <t>PROGRAMA DE INCLUSIÓN DE POBLACIÓN RECICLADORA DE OFICIO</t>
  </si>
  <si>
    <t>Proyecto 1. Acciones afirmativas enfocadas a la población recicladora de oficio para la superación de condiciones de vulnerabilidad.</t>
  </si>
  <si>
    <t>El Distrito generará acciones que propendan por el mejoramiento de la calidad de vida de la población recicladora de oficio.</t>
  </si>
  <si>
    <t>Mejorar las condiciones de vida de la población recicladora de oficio, partiendo de la superación de su condición de vulnerabilidad.</t>
  </si>
  <si>
    <t>Desarrollo de un manual de acciones afirmativas, actualizaciones del RURO, espacios que propendan por el mejoramiento de la calidad de vida de la población recicladora de oficio, mejoramiento de los medios de recolección y transporte, carnetización a recicladores de oficio</t>
  </si>
  <si>
    <t>1 manual</t>
  </si>
  <si>
    <t>Documento que oriente la aplicación y medición de acciones afirmativas</t>
  </si>
  <si>
    <t>2 años</t>
  </si>
  <si>
    <t>Entidades distritales, población de recicladores de oficio</t>
  </si>
  <si>
    <t>Mejorar la generación de datos e información asociada a las acciones afirmativas para su focalización.</t>
  </si>
  <si>
    <t>12 actualizaciones</t>
  </si>
  <si>
    <t>Registro depurado, actualizado y permanente del Registro Único de Recicladores de Oficio -RURO-</t>
  </si>
  <si>
    <t>Realizar una depuración anual del Registro Único de Recicladores de Oficio -RURO-</t>
  </si>
  <si>
    <t>12 espacios</t>
  </si>
  <si>
    <t>A través de espacios propender por los medios para el mejoramiento de la calidad de vida de la población recicladora de oficio</t>
  </si>
  <si>
    <t>Mejorar las condiciones laborales y la calidad de vida de la población recicladora de oficio</t>
  </si>
  <si>
    <t>Mejoramiento de los medios utilizados para la recolección y transporte del material potencialmente aprovechable.</t>
  </si>
  <si>
    <t>100% de VTH mejorados</t>
  </si>
  <si>
    <t>Se mejorarán los medios utilizados para la recolección y transporte de MPA</t>
  </si>
  <si>
    <t>10 años</t>
  </si>
  <si>
    <t>Mejorar las condiciones de trabajo y prestación del servicio de la población recicladora de oficio en la actividad de recolección y transporte de material potencialmente aprovechable</t>
  </si>
  <si>
    <t>Realizar la carnetización del 100% de la población recicladora de oficio inscrita en el RURO</t>
  </si>
  <si>
    <t>Carnetizar al 100% de recicladores de oficio</t>
  </si>
  <si>
    <t>Proyecto 2. Capacitación a la población recicladora en los aspectos en que presenten debilidades para la prestación de la actividad de aprovechamiento en el marco del servicio público de aseo.</t>
  </si>
  <si>
    <t>El Distrito generará acciones enfocadas al aumento en la competitividad de las organizaciones de recicladores para realizar la prestación de la actividad de aprovechamiento en el marco del servicio público de aseo.</t>
  </si>
  <si>
    <t>Propender por la consolidación de las organizaciones de recicladores como prestadores de la actividad de aprovechamiento.</t>
  </si>
  <si>
    <t>Medición de la madurez organizacional de las asociaciones de recicladores, desarrollo de convenios y redes de investigación, actualizaciones del RUOR</t>
  </si>
  <si>
    <t>Identificación de las necesidades de cada organización para aumentar su dinamización de cadenas de valor</t>
  </si>
  <si>
    <t>Entidades distritales, entidades nacionales, organizaciones de recicladores de oficio que prestan la actividad de aprovechamiento</t>
  </si>
  <si>
    <t>Generar una caracterización del estado actual de las organizaciones de recicladores respecto a su avance en el proceso de fortalecimiento.</t>
  </si>
  <si>
    <t>1 convenio o red por año</t>
  </si>
  <si>
    <t>Convenio ejecutado o red en marcha</t>
  </si>
  <si>
    <t>Entidades distritales, entidades nacionales, organizaciones de recicladores de oficio que prestan la actividad de aprovechamiento, ONG, Academia, Industria</t>
  </si>
  <si>
    <t>Desarrollar convenios y buscar redes de cooperación para el cuidado biosanitario, calidad servicio, sistema de gestión de seguridad social y salud en el trabajo, sistemas de gestión ambiental, aspectos tributarios, etc., que beneficien a la población recicladora de oficio.</t>
  </si>
  <si>
    <t>Registro depurado, actualizado y permanente del Registro Único de Organizaciones de Recicladores -RUOR-</t>
  </si>
  <si>
    <t>Realizar una depuración anual del Registro Único de Organizaciones de Recicladores -RUOR-.</t>
  </si>
  <si>
    <t>SDS, SDDE, SDHT, SSIS, SED, UAESP</t>
  </si>
  <si>
    <t>PROGRAMA DISPOSICIÓN FINAL</t>
  </si>
  <si>
    <t>Búsqueda de alternativas de tratamiento y/o valorización de residuos sólidos.</t>
  </si>
  <si>
    <t>Garantizar en el mediano y largo plazo el tratamiento y/o valorización de los residuos sólidos, logrando la disminución del enterramiento de los mismos.</t>
  </si>
  <si>
    <t>Estudio de vialidad para la implementación de un sistema de aprovechamiento y valorización de residuos. 
Diseños de las tecnologías de tratamiento térmico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técnicos, sociales y ambientales, entre otros de la implementación de la tecnología.</t>
  </si>
  <si>
    <t>1 estudio</t>
  </si>
  <si>
    <t>Año 2020-2021</t>
  </si>
  <si>
    <t>Predio Doña Juana</t>
  </si>
  <si>
    <t>Habitantes de Bogotá -Región</t>
  </si>
  <si>
    <t>Se contará con el 100% del estudio de las tecnologías de valorización y/o tratamiento de residuos sólidos.</t>
  </si>
  <si>
    <t>Proyecto 2. Implementación de alternativas de tratamiento y/o valorización de lixiviados generados en el predio Doña Juana</t>
  </si>
  <si>
    <t>Cumplir con los requerimientos establecidos por la autoridad ambiental competente en relación al Plan de manejo Ambiental, vertimientos y emisiones que afectan los medios físico, biótico y social. 
Obtención de subproductos aprovechables.</t>
  </si>
  <si>
    <t>Garantizar en el mediano y largo plazo el tratamiento y/o valorización de los lixiviados, logrando la disminución de la contaminación ambiental.</t>
  </si>
  <si>
    <t>Estudio de vialidad para la implementación de un sistema de aprovechamiento y valorización de Lixiviados.
Diseños de las tecnologías de tratamiento térmico de Lixiviados. 
Contratos preparados, celebrados y adjudicados para la construcción, operación y mantenimiento de la(s) tecnología(s) seleccionada(s), y de Interventoría. 
Permisos y licencias aprobadas para el proyecto. 
Tecnología construida y desarrollada. Cumplimiento de requerimientos técnicos, sociales y ambientales, entre otros de la implementación de la tecnología.</t>
  </si>
  <si>
    <t>Se contará con el 100% del estudio de la alternativa para el tratamiento de los Lixiviados generados en el predio Doña Juana.</t>
  </si>
  <si>
    <t>Proyecto 3. Tratamiento y aprovechamiento del biogás proveniente del predio Doña Juana</t>
  </si>
  <si>
    <t>Reducción en la contaminación por emisión de gases (Biogás).</t>
  </si>
  <si>
    <t>Garantizar en el mediano y largo plazo el tratamiento y aprovechamiento del biogás, logrando la disminución de la contaminación ambiental.</t>
  </si>
  <si>
    <t>Ampliación y optimización de la infraestructura para continuar implementando la tecnología. 
Aumento en los certificados de reducción de emisiones y mayor oferta de energía para la venta.</t>
  </si>
  <si>
    <t>De acuerdo a la concesión</t>
  </si>
  <si>
    <t>Bogotá -Región</t>
  </si>
  <si>
    <t>Captar el biogás de acuerdo a las condiciones operativas</t>
  </si>
  <si>
    <t>No de monitoreos ejecutados/ No. de monitoreo programados durante el año de acuerdo al cronograma</t>
  </si>
  <si>
    <t>Anualmente</t>
  </si>
  <si>
    <t>Realizar el 100% de los monitoreos para determinar las reducciones de gases efecto invernadero durante la operación del proyecto.</t>
  </si>
  <si>
    <t>Obligaciones contractuales supervisadas</t>
  </si>
  <si>
    <t>A lo largo del contrato de la concesión</t>
  </si>
  <si>
    <t>Relleno Sanitario Doña Juana</t>
  </si>
  <si>
    <t>Comunidades aledañas al RSDJ</t>
  </si>
  <si>
    <t>Cumplimiento del 100% de las obligaciones contractuales</t>
  </si>
  <si>
    <t>Supervisión del 100% de las obligaciones contractuales a cargo del concesionario del RSDJ y de la interventoría.</t>
  </si>
  <si>
    <t>1 Plan de Gestión Social</t>
  </si>
  <si>
    <t>Implementar en un 100% el plan de gestión social.</t>
  </si>
  <si>
    <t>número de predios pendientes por comprar (6)</t>
  </si>
  <si>
    <t>2021-2030</t>
  </si>
  <si>
    <t>Zona aledaña al Relleno Sanitario</t>
  </si>
  <si>
    <t>Cumplimiento del 100% de las medidas de compensación.</t>
  </si>
  <si>
    <t>2021-2023</t>
  </si>
  <si>
    <t>2021-2024</t>
  </si>
  <si>
    <t>1 Estudio</t>
  </si>
  <si>
    <t>Diseño en un 100% del Plan de Emergencia y contingencia para la operación del RSDJ</t>
  </si>
  <si>
    <t>Predio 100% restaurado</t>
  </si>
  <si>
    <t>PROYECTO 5 Construcción de Celda para cierre progresivo (Propendiendo por una disminución gradual del enterramiento).</t>
  </si>
  <si>
    <t>Prevenir una posible emergencia sanitaria en la ciudad y lograr una disminución gradual de los residuos dispuestos a través de la tecnología de Relleno Sanitario.</t>
  </si>
  <si>
    <t>Garantizar en el corto y mediano plazo la adecuada disposición final de residuos sólidos, mientras se realiza la implementación gradual de tratamiento y/o aprovechamiento de residuos a través de nuevas tecnologías.</t>
  </si>
  <si>
    <t>Diseños de las tecnologías de Relleno Sanitario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 
Predios identificados al Interior del Predio Doña Juana. 
Habilitación de sitios viables POT modificado para compensación Ambiental Adquisición de predios para franja de aislamiento</t>
  </si>
  <si>
    <t>Años 2020-2021</t>
  </si>
  <si>
    <t>Estudios y Diseños elaborados en su totalidad (100%) para la fase 3 y junto con el EIA para nueva celda del Relleno Sanitario en el Predio Doña Juana</t>
  </si>
  <si>
    <t>Estudio realizado con apoyo de Planeación</t>
  </si>
  <si>
    <t>Estudio de factibilidad ejecutado en su totalidad (100%)</t>
  </si>
  <si>
    <t>UAESP - Contratista (s)</t>
  </si>
  <si>
    <t>Proyecto 4. Adecuada operación del relleno sanitario y cumplimiento de los requerimientos socioambientales.</t>
  </si>
  <si>
    <t>Reducción contaminación ambiental y los impactos negativos hacia la comunidad.</t>
  </si>
  <si>
    <t>Habilitación de celdas que se puedan operar adeacuadamente Plan de Emergencia y contingencia para la operación del Relleno en el evento que el operador deba terminar su contrato de forma anticipada. 
Adquisición de predios para preservación del agua en la zonas de Mochuelo Alto y Mochuelo Bajo Implementacion de proyectos relacionados con saneamiento básico para los sectores de Mochuelo alto y bajo Jardín Infantil en 1008 MTS 2</t>
  </si>
  <si>
    <t>Contratista (s)</t>
  </si>
  <si>
    <t>UAESP y Contratistas</t>
  </si>
  <si>
    <t>PROGRAMA GESTIÓN DE RESIDUOS SÓLIDOS ESPECIALES</t>
  </si>
  <si>
    <t>Disminución de residuos sólidos especiales y mezclados arrojados clandestinamente, que se transportan y se gestionan en el sitio de disposición final y los puntos limpios y demás infraestructura y/o mobiliario habilitado por el Distrito.</t>
  </si>
  <si>
    <t>Reducción de impactos ambientales, visuales y percepción positiva sobre el estado de limpieza en la ciudad y la prestación del servicio público de aseo, disminuyendo la inversión en recursos públicos para su gestión</t>
  </si>
  <si>
    <t>Documento de diagnóstico del estado del arte, caracterización y costos de la gestión de los residuos sólidos especiales arrojados clandestinamente en el espacio público. 
Documento técnico con la metodología de la gestión de los residuos especiales arrojados clandestinamente en el espacio público en el Distrito. 
Mesa técnica para abordar la gestión pública intra e interinstitucional de los residuos especiales en el marco de sus competencias.</t>
  </si>
  <si>
    <t>Un documento técnico de diagnóstico que describa estado actual, su caracterización y los costos gestión de los residuos sólidos especiales arrojados clandestinamente en el espacio público, que será actualizado cada dos años</t>
  </si>
  <si>
    <t>Habitantes de Bogotá</t>
  </si>
  <si>
    <t>Cada dos años iniciando el primer año de ejecución del PGIRS, el Distrito contará con un diagnóstico de la generación, manejo y gestión de los residuos sólidos de arrojo clandestino en el espacio público.</t>
  </si>
  <si>
    <t>Establecer mesas técnicas de seguimiento y control de la gestión de residuos sólidos especiales.</t>
  </si>
  <si>
    <t>Entidades de orden distrital y nacional que tengan competencia en el tema</t>
  </si>
  <si>
    <t>Dos mesas técnicas al año de seguimiento y control de la gestión de residuos sólidos especiales.</t>
  </si>
  <si>
    <t>Proyecto 2. Esquema operativo para la recolección, transporte, tratamiento y disposición final de residuos sólidos especiales que no sean objeto de un plan posconsumo.</t>
  </si>
  <si>
    <t>Mejorar las condiciones de saneamiento, seguridad y de la calidad paisajística de las áreas y vías públicas, estructuras ecológicas y disminución de los costos de remediación en el Distrito</t>
  </si>
  <si>
    <t>Garantizar la atención y disminución de puntos críticos y residuos de arrojo clandestino en vías y áreas públicas.</t>
  </si>
  <si>
    <t>Un proyecto piloto por ASE que genere un sistema integral de gestión de residuos sólidos especiales. 
Evaluar uso y efectividad de la línea 110 para la atención de solicitudes de atención de residuos sólidos especiales. 
Fortalecer la recepción de las solicitudes de residuos sólidos especiales.</t>
  </si>
  <si>
    <t>Un esquema de prestación</t>
  </si>
  <si>
    <t>Esquema de prestación hasta el año 2032</t>
  </si>
  <si>
    <t>Para el 2021 contará con un esquema de prestación para los proyectos piloto en cada una de las área de prestación, para gestionar integralmente los residuos sólidos especiales tales como RCD de origen domiciliario, o pequeños generadores, muebles, colchones, entre otros residuos voluminosos que no sean objeto de programas posconsumo.</t>
  </si>
  <si>
    <t>Mínimo 5 proyectos piloto</t>
  </si>
  <si>
    <t>Proyectos piloto por área de prestación, para la implementación de la metodología de gestión integral de residuos sólidos especiales no sean objeto de programas posconsumo.</t>
  </si>
  <si>
    <t>En el 2021 habrá cinco proyectos piloto mínimo por área de prestación, para la implementación de la metodología de gestión integral de residuos sólidos especiales, que serán revisados e implementados de manera anual</t>
  </si>
  <si>
    <t>Habitantes de Bogotá, administración distrital, prestadores del servicio</t>
  </si>
  <si>
    <t>1 documento de mecanismos de evaluación de la línea 110, el SDQS o cualquiera que haga sus veces</t>
  </si>
  <si>
    <t>En el 2021 se contará con un documento de seguimiento y evaluación de la línea 110, SDQS o el que haga sus veces</t>
  </si>
  <si>
    <t>Reporte que contenga las acciones de mejora de la línea 110 el SDQS o cualquiera que haga sus veces, según documento de evaluación</t>
  </si>
  <si>
    <t>Reporte que contenga las acciones de mejora</t>
  </si>
  <si>
    <t>Se contará con una evaluación anual en busca de oportunidades de mejoramiento continuo.</t>
  </si>
  <si>
    <t>SDA, UAESP, Alcaldías Locales</t>
  </si>
  <si>
    <t>UAESP, Operador-prestador de los pilotos, Interventoría (cuando aplique).</t>
  </si>
  <si>
    <t>UAESP, Interventoría (cuando aplique), Secretaría General</t>
  </si>
  <si>
    <t>UAESP, Interventoría (cuando aplique).</t>
  </si>
  <si>
    <t>PROGRAMA DE RESIDUOS DE CONSTRUCCIÓN Y DEMOLICIÓN</t>
  </si>
  <si>
    <t>Proyecto 1. Infraestructura y logística para la gestión de RCD provenientes de pequeños generadores.</t>
  </si>
  <si>
    <t>El Distrito Capital generará acciones que mejoren las condiciones de saneamiento, seguridad y de la calidad paisajística de las áreas y vías públicas, estructuras ecológicas y disminución de los costos de remediación en el Distrito</t>
  </si>
  <si>
    <t>Contar con herramientas de gestión para los RCD provenientes de pequeños generadores.</t>
  </si>
  <si>
    <t>Desarrollo de competencias en maestros de obra, definición de lineamientos para la implementación y operación de infraestructuras para pequeños generadores, implementación de pilotos de rutas selectivas y operación de infraestructuras, formalización de gestores de RCD de origen domiciliario, articulación con gestores de aprovechamiento de RCD.</t>
  </si>
  <si>
    <t>1 norma de competencia</t>
  </si>
  <si>
    <t>Norma Sectorial de competencia laboral que contenga los lineamientos enfocados a maestros de obra y pequeños comercializadores de materiales de construcción.</t>
  </si>
  <si>
    <t>Contar con una norma sectorial de competencia laboral, con sus respectivos Instrumentos de evaluación. Esta norma esta enfocada a maestros de obra y pequeños comercializadores de materiales de construcción, para mejorar su competencia en la separación de RCD en la fuente.</t>
  </si>
  <si>
    <t>Documento técnico que contenga los lineamentos de implementación y operación de infraestructuras para la gestión de RCD provenientes de pequeños generadores</t>
  </si>
  <si>
    <t>Contar con un documento normativo que contenga los lineamientos de implementación y operación de infraestructuras de RCD de pequeños generadores</t>
  </si>
  <si>
    <t>1 piloto fijo y 1 piloto móvil</t>
  </si>
  <si>
    <t>Pilotos de operación de puntos limpios por Área de Servicio Exclusivo -ASE-</t>
  </si>
  <si>
    <t>Entidades Distritales</t>
  </si>
  <si>
    <t>Implementar como mínimo un piloto fijo y un piloto móvil, de puntos limpios, para la gestión de RCD de origen domiciliario y pequeños generadores, que incluya además la evaluación de estos y su escalabilidad.</t>
  </si>
  <si>
    <t>Gestores formalizados para el manejo de RCD de origen domiciliario</t>
  </si>
  <si>
    <t>Contar con el 100% de gestores de RCD de origen domiciliario formalizados</t>
  </si>
  <si>
    <t>Proyecto 2. Infraestructura y logística para la gestión de RCD provenientes de grandes generadores.</t>
  </si>
  <si>
    <t>El Distrito Capital generará acciones que propendan por el aprovechamiento y gestión apropiada de los RCD provenientes de grandes generadores</t>
  </si>
  <si>
    <t>Disminuir la cantidad de RCD que son gestionados en sitios de disposición final provenientes de grandes generadores, mediante la creación de nuevas alternativas y fortalecimiento de las existentes, para su gestión y transformación.</t>
  </si>
  <si>
    <t>Desarrollo de competencias en personal de obra, actualización de lineamientos y/o documentación técnica emitida relacionada con la gestión de los RCD de grandes generadores, articulación con gestores de aprovechamiento de RCD.</t>
  </si>
  <si>
    <t>Norma Sectorial de competencia laboral que contenga los lineamientos enfocados a maestros de obra y profesionales ambientales y civiles de obra en separación en la fuente de RCD.</t>
  </si>
  <si>
    <t>Contar con una norma técnica que contenga los lineamientos enfocados a personal de obra., para que desde su oficio contribuyan con las disminución de materiales asociados con los RCD.</t>
  </si>
  <si>
    <t>Lineamientos y/o documentación técnica actualizad</t>
  </si>
  <si>
    <t>Actualizar el 100% de los lineamientos y/o documentación técnica emitida por las Entidades Distritales relacionada con la gestión de los RCD de grandes generadores</t>
  </si>
  <si>
    <t>1 reporte</t>
  </si>
  <si>
    <t>Reporte de los RCD aprovechados provenientes de grandes generadores</t>
  </si>
  <si>
    <t>Controlar las toneladas de RCD provenientes de grandes generadores, propendiendo por su aprovechamiento</t>
  </si>
  <si>
    <t>Reporte de los RCD aprovechados provenientes de grandes generadores de obras verticales</t>
  </si>
  <si>
    <t>Controlar las toneladas de RCD provenientes de grandes generadores de obras verticales, propendiendo por su aprovechamiento</t>
  </si>
  <si>
    <t>Proyecto 3. Infraestructura y logística para la gestión de RCD provenientes de proyectos de ciudad.</t>
  </si>
  <si>
    <t>El Distrito Capital generará acciones que propendan por el aprovechamiento y gestión apropiada de los RCD provenientes del proceso de construcción de proyectos de ciudad.</t>
  </si>
  <si>
    <t>Definición de lineamientos para la gestión de RCD provenientes de proyectos de ciudad, gestión de sitios, articulación con gestores de aprovechamiento de RCD.</t>
  </si>
  <si>
    <t>Contar con herramientas que permitan gestionar los RCD provenientes de proyectos de Ciudad.</t>
  </si>
  <si>
    <t>Documento técnico que contenga los lineamentos de implementación y operación de infraestructuras para la gestión de RCD provenientes de pequeños generadores.</t>
  </si>
  <si>
    <t>Contar con lineamientos técnicos para la gestión de RCD provenientes de los proyectos de ciudad.</t>
  </si>
  <si>
    <t>Documento técnico en el que se identifiquen los sitios potenciales para la gestión de los RCD provenientes de proyectos de ciudad.</t>
  </si>
  <si>
    <t>Contar con un documento técnico en el que se identifiquen los sitios potenciales para la gestión de los RCD provenientes de proyectos de ciudad, además de la viabilización de los mismos</t>
  </si>
  <si>
    <t>Reporte de los RCD aprovechados provenientes del proceso de construcción de proyectos de ciudad</t>
  </si>
  <si>
    <t>Controlar las toneladas de RCD provenientes del proceso de construcción de proyectos de ciudad, propendiendo por su aprovechamiento</t>
  </si>
  <si>
    <t>Proyecto 4. Investigación, desarrollo e innovación en la gestión de RCD.</t>
  </si>
  <si>
    <t>Propender, en el Distrito Capital, por el aumento en la demanda de productos y subproductos provenientes de la transformación de los RCD recuperados.</t>
  </si>
  <si>
    <t>Disminuir la cantidad de RCD que son gestionados en sitios de disposición final, mediante la generación de nuevas alternativas para su gestión y transformación.</t>
  </si>
  <si>
    <t>Caracterización de RCD en puntos críticos y sitios de arrojo clandestino, generación de normas técnicas para materiales provenientes de RCD recuperados, desarrollo de medios que faciliten la interacción entre actores de la cadena, conformación de redes de investigación, generación de incentivos al aprovechamiento de RCD</t>
  </si>
  <si>
    <t>Estudio que contenga la caracterización de los RCD presentes en puntos críticos de la ciudad</t>
  </si>
  <si>
    <t>Realizar la caracterización de los RCD presentes en los puntos críticos y sitios de arrojo clandestino del Distrito.</t>
  </si>
  <si>
    <t>1 norma</t>
  </si>
  <si>
    <t>Norma que contenga las características técnicas de los materiales generados a partir de RCD reciclados.</t>
  </si>
  <si>
    <t>Entidades distritales, entidades nacionales, gestores, academia, industria</t>
  </si>
  <si>
    <t>Contar con una norma que contenga las características técnicas de los materiales generados a partir de RCD reciclados, con el fin de dinamizar la inclusión de estos en nuevos ciclos productivos.</t>
  </si>
  <si>
    <t>Desarrollo de un medio que de a conocer productos y subproductos provenientes de la gestión de RCD</t>
  </si>
  <si>
    <t>Desarrollar un medio que de a conocer productos y subproductos provenientes de la gestión de RCD, con el fin de garantizar la inclusión de estos en nuevos ciclos productivos</t>
  </si>
  <si>
    <t>Estudio que identifique otras formas de realizar tratamiento de RCD que no tengan una cadena definida</t>
  </si>
  <si>
    <t>Elaborar un estudio en el que se identifiquen posibles formas de realizar tratamiento o gestión de RCD que no tienen una cadena definida para tal fin.</t>
  </si>
  <si>
    <t>Desarrollo de un medio que facilite la interacción de los diferentes actores de la cadena de valor de los RCD</t>
  </si>
  <si>
    <t>Contar con un medio que facilite la interacción de los diferentes actores de la cadena de valor de los RCD.</t>
  </si>
  <si>
    <t>Documento técnico que contenga los incentivos relacionados con la gestión de RCD</t>
  </si>
  <si>
    <t>Elaborar un documento técnico en el que se analicen las diferentes opciones y su pertinencia, para incentivar la gestión de RCD en los diferentes actores de la cadena</t>
  </si>
  <si>
    <t>UAESP, SDA, SDHT, SDP</t>
  </si>
  <si>
    <t>SDA, SENA</t>
  </si>
  <si>
    <t>SDA, SDHT, SDP, IDU</t>
  </si>
  <si>
    <t>IDU, SDA, SDHT, SDP, UAESP</t>
  </si>
  <si>
    <t>IDU, SDA, SDHT, UAESP</t>
  </si>
  <si>
    <t>UAESP, SDA, SDHT</t>
  </si>
  <si>
    <t>PROGRAMA  GESTIÓN DE RESIDUOS SÓLIDOS EN EL ÁREA RURAL</t>
  </si>
  <si>
    <t>Proyecto 1. Gestión diferenciada para residuos sólidos en la ruralidad distrital</t>
  </si>
  <si>
    <t>Atención de la ruralidad mediante servicio público de aseo y esquemas diferenciales para la disminución de los impactos ambientales negativos por prácticas inadecuadas de manejo de residuos: quema, enterramiento y arrojo de residuos en cuerpos de agua</t>
  </si>
  <si>
    <t>Garantizar alternativas diferenciales para la gestión integral de residuos sólidos en zonas donde no sea viable técnicamente la prestación del servicio público</t>
  </si>
  <si>
    <t>1 Un documento diagnóstico</t>
  </si>
  <si>
    <t>Un documento técnico de diagnóstico que permita conocer las características físicas y socioeconómicas de la zona rural</t>
  </si>
  <si>
    <t>En 2021 y se replicará en 2028 para efectos de actualización del documento</t>
  </si>
  <si>
    <t>Area rural y de expansión del Distrito Capital</t>
  </si>
  <si>
    <t>Habitantes rurales y la administración del Distrito</t>
  </si>
  <si>
    <t>Dos documentos que contengan el diagnóstico de las características físicas y socioeconómicas de la zona rurales de Bogotá.</t>
  </si>
  <si>
    <t>Proyecto 2. Ruralidad y necesidades en materia de estratificación</t>
  </si>
  <si>
    <t>Adecuada estratificación acorde a las normas nacionales y distritales que regulan el tema</t>
  </si>
  <si>
    <t>Propender por la articulación de las entidades competentes en materia de estratificación en zonas rurales</t>
  </si>
  <si>
    <t>un documento que contenga un plan de trabajo de la mesa técnica, Un documento que contenga la estratificación en area rural</t>
  </si>
  <si>
    <t>1 mesas técnicas al año</t>
  </si>
  <si>
    <t>una mesa técnicas al año</t>
  </si>
  <si>
    <t>Habitantes rurales y entidades del Distrito Capital</t>
  </si>
  <si>
    <t>1 mesa técnicas al año</t>
  </si>
  <si>
    <t>un documento</t>
  </si>
  <si>
    <t>Presentar las novedades y necesidades de estratificación</t>
  </si>
  <si>
    <t>Un documento técnico</t>
  </si>
  <si>
    <t>Proyecto 3. Incorporación paulatina de actividades complementarias en la ruralidad</t>
  </si>
  <si>
    <t>Percepción positiva en la prestación del servicio público de aseo en las áreas rurales como medida de saneamiento básico que mejora las condiciones de vida</t>
  </si>
  <si>
    <t>Mejorar la calidad de prestación del servicio público de aseo en las áreas donde se determine su viabilidad</t>
  </si>
  <si>
    <t>Un documento que contenga la siguiente información: Diagnóstico de las características físicas y socioeconómicas (catastro de ususarios rurales), para determinar necesidades de prestación de servicio para actividades complementarias diferentes a R y T, Diagnóstico participativo con cartografía social que determine las necesidades de la prestación de servicio para actividades complementarias diferentes a R y T, inventario de zonas rurales priorizadas que podrían ser atendidas por el servicio público de aseo en actividades complementarias de acuerdo a parámetros de planificación.</t>
  </si>
  <si>
    <t>1 documento diagnóstico</t>
  </si>
  <si>
    <t>1 documento de diagnostico como línea base adoptado por el PGIRS</t>
  </si>
  <si>
    <t>Un documento diagnostico</t>
  </si>
  <si>
    <t>1 documento diagnóstico participativo</t>
  </si>
  <si>
    <t>UAESP, Catastro Distrital, Secretaría Distrital de Planeación y alcaldías Locales</t>
  </si>
  <si>
    <t>PROGRAMA GESTIÓN DE RIESGOS</t>
  </si>
  <si>
    <t>PROGRAMA DE CULTURA CIUDADANA</t>
  </si>
  <si>
    <t>Proyecto 1. Estrategias para el aumento del conocimiento del riesgo en los escenarios asociados a la gestión integral de residuos sólidos en el Distrito.</t>
  </si>
  <si>
    <t>El Distrito Capital fortalecerá el conocimiento de los riesgos asociados a la gestión integral de residuos sólidos</t>
  </si>
  <si>
    <t>Elaborar estudios que permitan aumentar el conocimiento de los riesgos asociados a la gestión integral de residuos sólidos</t>
  </si>
  <si>
    <t>Documento compilatorio de escenarios de riesgo asociados a la gestión integral de residuos sólidos, documento de articulación de las estrategias institucionales de respuesta.</t>
  </si>
  <si>
    <t>Documento técnico que compile los escenarios de riesgo asociados a residuos sólidos identificados y priorizados</t>
  </si>
  <si>
    <t>Comunidad, prestadores, administración, Consejo Local de Gestión del Riesgo y Cambio Climático -CLGRCC-.</t>
  </si>
  <si>
    <t>Contar con un documento técnico que compile la Identificación, priorización y caracterización de los escenarios de riesgo asociados a la gestión integral de residuos sólidos, por Localidad.</t>
  </si>
  <si>
    <t>Documento técnico que contenga la articulación de estrategias institucionales de respuesta frente a la posible materialización de emergencias</t>
  </si>
  <si>
    <t>Comunidad, prestadores, administración, CLGRCC</t>
  </si>
  <si>
    <t>Contar con un documento técnico en el que se defina la articulación de estrategias institucionales de respuesta frente a la posible materialización de emergencias.</t>
  </si>
  <si>
    <t>Proyecto 2. Estrategias interinstitucionales para la reducción del riesgo relacionado con la gestión integral de residuos sólidos.</t>
  </si>
  <si>
    <t>El Distrito Capital generará acciones enfocadas a la reducción de los riesgos asociados a la gestión integral de residuos sólidos</t>
  </si>
  <si>
    <t>Elaborar e implementar estrategias que permitan mejorar la reducción de los riesgos asociados a la gestión integral de residuos sólidos</t>
  </si>
  <si>
    <t>Documento con las medidas para la reducción de los riesgos asociados, implementación de medidas de reducción del riesgo.</t>
  </si>
  <si>
    <t>Documento técnico que defina medidas de reducción del riesgo</t>
  </si>
  <si>
    <t>Contar con un documento técnico que defina las medidas de reducción (intervención prospectiva e intervención correctiva) del riesgo para el servicio público de aseo, partiendo de los escenarios previamente identificados</t>
  </si>
  <si>
    <t>UAESP, Prestadores del servicio de aseo, alcaldías Locales</t>
  </si>
  <si>
    <t>UAESP, Prestadores del servicio de aseo, alcaldías Locales, Bomberos, Defensa Civil</t>
  </si>
  <si>
    <t>UAESP, Prestadores del servicio de aseo, Alcaldías Locales</t>
  </si>
  <si>
    <t>Proyecto 3. Estrategias interinstitucionales para el manejo de posibles emergencias relacionadas o que afecten a la gestión integral de residuos sólidos.</t>
  </si>
  <si>
    <t>El Distrito Capital generará acciones enfocadas al manejo de los riesgos asociados a la gestión integral de residuos sólidos</t>
  </si>
  <si>
    <t>Desarrollar documentos enfocados al manejo de los riesgos asociados a la gestión integral de residuos sólidos</t>
  </si>
  <si>
    <t>Documento con las optimización de la capacidad de respuesta a la posibles emergencias, elaboración de batería de indicadores de gestión, articulación de los Planes de Gestión del Riesgo de Desastres de las Entidades Públicas y Privadas (PGRDEPP) de los prestadores del servicio público de aseo.</t>
  </si>
  <si>
    <t>Documento con la ruta de respuesta frente a posibles emergencias</t>
  </si>
  <si>
    <t>Optimizar la atención por las entidades competentes de las solicitudes y eventos que generan riesgo o emergencias asociados a la GIRS o que afecten a la misma.</t>
  </si>
  <si>
    <t>Documento con indicadores que midan la efectividad de la armonización entre el PGIRS y PGRCC</t>
  </si>
  <si>
    <t>Generar una lista indicadores para medir el impacto y la gestión interinstitucional.</t>
  </si>
  <si>
    <t>Documento que articules los Planes de Gestión del Riesgo de Desastres de las Entidades Públicas y Privadas (PGRDEPP) de los prestadores del servicio público de aseo.</t>
  </si>
  <si>
    <t>Entidades Distritales, prestadores del servicio de aseo</t>
  </si>
  <si>
    <t>Contar con un documento que articule los Planes de Gestión del Riesgo de Desastres de las Entidades Públicas y Privadas (PGRDEPP) de los prestadores del servicio público de aseo.</t>
  </si>
  <si>
    <t>UAESP, Prestadores del servicio de aseo, Alcaldías Locales, Bomberos, Defensa Civil</t>
  </si>
  <si>
    <t>Proyecto 1. Cultura ciudadana en el conocimiento de la gestión de residuos.</t>
  </si>
  <si>
    <t>Aumentar el conocimiento acerca de la gestión de residuos.</t>
  </si>
  <si>
    <t>Divulgación de información acerca de consumo responsable, economía circular y separación en la fuente.</t>
  </si>
  <si>
    <t>El contenido de la pedagogía se orientará a fomentar la conciencia ciudadana acerca de la magnitud de residuos que produce con sus hábitos de consumo, el tiempo que toma la descomposición de materiales, los altos costos del procesamiento de residuos, los efectos negativos ambientales, la necesidad de reducir las “sobras de comida” y de aprovechar los residuos orgánicos, haciendo énfasis en la responsabilidad individual y colectiva en materia de consumo y de producción responsable. Se incluirán contenidos sobre cadenas productivas de aprovechamiento de residuos que generen beneficios económicos tangibles, fomentando una economía circular en la que los residuos aprovechables se reincorporen a los circuitos productivos. Se proporcionará información acerca de residuos reciclables y no reciclables, caracterización de los residuos sólidos, cómo entregar limpios y secos los residuos; se informará sobre prácticas y procesos inadecuados de manejo de residuos, y los resultados para la labor de los recicladores, incluyendo información acerca de las rutas de recolección. Se incluirá información acerca del marco normativo alrededor de los procesos de gestión de residuos.</t>
  </si>
  <si>
    <t>24 talleres y metodologías, 4 cada año durante 6 años</t>
  </si>
  <si>
    <t>Acciones de educación en gestión de residuos</t>
  </si>
  <si>
    <t>6 años</t>
  </si>
  <si>
    <t>Aumentar el conocimiento acerca de la gestión de residuos sólidos.</t>
  </si>
  <si>
    <t>12 herramientas, 2 cada año durante 6 años</t>
  </si>
  <si>
    <t>Caja de herramientas para la pedagogía sobre gestión de residuos</t>
  </si>
  <si>
    <t>Desarrollo de acciones pedagógicas a niveles territoriales (hogar, barrio, UPZ, localidad) con actores del sistema de gestión de residuos (recicladores, organizaciones ambientales, académicos, instituciones de gobierno) en diálogo de saberes y promoviendo articulación y corresponsabilidad interinstitucional.</t>
  </si>
  <si>
    <t>240 acciones. 1 acción pedagógica por localidad cada año</t>
  </si>
  <si>
    <t>Pedagogía sobre gestión de residuos</t>
  </si>
  <si>
    <t>240 acciones pedagógicas. 20 por año</t>
  </si>
  <si>
    <t>Promover actitudes y prácticas adecuadas en la gestión de residuos.</t>
  </si>
  <si>
    <t>Aumentar las posibilidades de producir cambios significativos en los comportamientos de la ciudadanía acerca del manejo de sus residuos fomentando transformaciones en las actitudes y en las prácticas cotidianas, modificando los hábitos de vida y los patrones de consumo.</t>
  </si>
  <si>
    <t>Las cosas que hacemos con los residuos pueden modificarse por medio de la auto regulación que se activa cuando nos encontramos en espacios de interacción con otras personas y cuando se cuenta con más información acerca de cómo se manejan los residuos y acerca de quién lo hace. Se adelantarán acciones para promover el buen uso de bolsas, canecas, cestas, contenedores, en el hogar, en los lugares de trabajo y de relacionamiento social. Con un propósito de resignificación, se adelantarán acciones para presentar a Doña Juana, no como un relleno, sino como un predio de la ciudad dedicado a la gestión integral de los residuos. Se fomentará corresponsabilidad, reconocimiento, visibilizarían y acción conjunta de los actores en la gestión de residuos.</t>
  </si>
  <si>
    <t>6 campañas a nivel ciudad. 1 por año</t>
  </si>
  <si>
    <t>Desnaturalización del imaginario colectivo y apropiación del territorio.</t>
  </si>
  <si>
    <t>Promover actitudes y prácticas adecuadas en la gestión de residuos sólidos.</t>
  </si>
  <si>
    <t>12 campañas a nivel ciudad. 1 por año</t>
  </si>
  <si>
    <t>Cambios de comportamientos relacionados con mobiliario urbano (contenedores, canecas)</t>
  </si>
  <si>
    <t>Cambios de comportamientos en la manera en la que los ciudadanos consumimos, generamos y nos deshacemos de los residuos sólidos en el espacio público.</t>
  </si>
  <si>
    <t>Promover actitudes y prácticas adecuadas y responsables hacia el consumo y gestión de residuos sólidos en el espacio público.</t>
  </si>
  <si>
    <t>6 campañas a nivel ciudad. 1por año</t>
  </si>
  <si>
    <t>Acciones de resignificación del Relleno Sanitario Doña Juana</t>
  </si>
  <si>
    <t>Cambio de imaginarios en la gestión de residuos</t>
  </si>
  <si>
    <t>24 iniciativas de cambio cultural visibilizadas. 2 por año</t>
  </si>
  <si>
    <t>Fortalecer de iniciativas de cambio cultural</t>
  </si>
  <si>
    <t>24 iniciativas visibilizadas. 2 por año</t>
  </si>
  <si>
    <t>Fortalecer reconocimiento de actores</t>
  </si>
  <si>
    <t>Promover reconocimiento de los actores en la gestión de residuos</t>
  </si>
  <si>
    <t>Proyecto 3. Cultura ciudadana en las emociones y valoraciones relacionados con la gestión de residuos</t>
  </si>
  <si>
    <t>Promover emociones y valoraciones positivas acerca de los residuos.</t>
  </si>
  <si>
    <t>Considerar las emociones y valoraciones en relación con los residuos, como la base para abordar hábitos, comportamientos automáticos y prácticas inadecuadas acerca de la gestión de residuos.</t>
  </si>
  <si>
    <t>Sensibilización sobre efectos ambientales y producción de residuos, destacando los impactos más críticos y las graves consecuencias. Informar sobre prácticas y procesos adecuados e inadecuados de manejo de residuos y sus consecuencias, sobre separación y aprovechamiento de residuos, acciones orientadas a la reducción de desperdicio de alimentos, conciencia sobre consumo y producción responsable y economía circular. 
Acciones que aumenten la visibilidad y el reconocimiento público a las experiencias de cambio de comportamientos sobre la adecuada gestión de los residuos.</t>
  </si>
  <si>
    <t>6 mediciones. 1 bianual</t>
  </si>
  <si>
    <t>Indicadores de cambios culturales en la gestión de residuos</t>
  </si>
  <si>
    <t>24 campañas. 2 por año</t>
  </si>
  <si>
    <t>Promover emociones y valoraciones positivas acerca de los residuos sólidos.</t>
  </si>
  <si>
    <t>6 difusiones. 1 por año</t>
  </si>
  <si>
    <t>Cambio de comportamientos en la gestión de residuos</t>
  </si>
  <si>
    <t>12 campañas. 1 por año</t>
  </si>
  <si>
    <t>12 campañas</t>
  </si>
  <si>
    <t>UAESP - SDA</t>
  </si>
  <si>
    <t>UAESP - DADEP</t>
  </si>
  <si>
    <t>Proyecto 1. Implementación de un sistema de aprovechamiento y valorización de residuos sólidos en el predio Doña Juana, a través de alternativas de tratamiento térmico y/o similares con generación de energía y/o otros sub productos.</t>
  </si>
  <si>
    <t>Proyecto 1. Gestión de residuos sólidos especiales arrojados clandestinamente en el espacio público y puntos críticos en el Distrito.</t>
  </si>
  <si>
    <t>ENTIDADES INVOLUCRADAS</t>
  </si>
  <si>
    <t>RESPONSABLE DEL REPORTE</t>
  </si>
  <si>
    <t>SOCIALIZAR CON OTRAS ENTIDADES
QUIÉN - CÓMO</t>
  </si>
  <si>
    <t>P.I.</t>
  </si>
  <si>
    <t>META PDD</t>
  </si>
  <si>
    <t>MPI</t>
  </si>
  <si>
    <t>PONDERACIÓN  PROYECTO SOBRE EL 100% DEL PROGRAMA</t>
  </si>
  <si>
    <t>PONDERACIÓN  ACTIVIDAD SOBRE EL 100% DEL PROYECTO</t>
  </si>
  <si>
    <t>ALCANCE POR META ANUAL</t>
  </si>
  <si>
    <t>RECURSOS
(TARIFA - P.I. . OTRO)</t>
  </si>
  <si>
    <t>Reporte ttal de la información UAESP</t>
  </si>
  <si>
    <t>Subdirección de Disposición Final</t>
  </si>
  <si>
    <t>N.A</t>
  </si>
  <si>
    <t>Descripción del indicador de cantidad</t>
  </si>
  <si>
    <t>30%
(EL 30 ES EL 100% DEL PROYECTO)</t>
  </si>
  <si>
    <t>Subdirección de RBL</t>
  </si>
  <si>
    <t>SDG, SDGSeg
UAESP, SDA,
Alcaldías
Locales,
Policía</t>
  </si>
  <si>
    <t>2 mesas anules</t>
  </si>
  <si>
    <t>SDG, SDGSeg
, SDA,
Alcaldías
Locales,
Policía</t>
  </si>
  <si>
    <t>PI</t>
  </si>
  <si>
    <t>Empresas
prestadoras
del servicio
público de
aseo, SDH,
SDHT, UAESP</t>
  </si>
  <si>
    <t>Empresas
prestadoras,
SDH, SDHT,
UAESP</t>
  </si>
  <si>
    <t>IDU, IDRD,
SDP, UAESP,
SDHT,
DADEP, Jardín
Botánico,
IDIGER, SDA</t>
  </si>
  <si>
    <t>UAESP, Alta
Consejería TIC</t>
  </si>
  <si>
    <t>ESP, SDH</t>
  </si>
  <si>
    <t>Actualizar e implementar el Plan Integral de gestión de residuos sólidos PGIRS del Distrito</t>
  </si>
  <si>
    <t>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</si>
  <si>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Gestión y recolección de los residuos mixtos en los puntos críticos de la ciudad</t>
  </si>
  <si>
    <t>1, 2</t>
  </si>
  <si>
    <t>Garantizar el 100% de la contratación del personal para la actualización del PGIRS, mediante la entrega del documento de proyecto de Decreto y DTS</t>
  </si>
  <si>
    <t>Implementar los 13 programas del PGIRS</t>
  </si>
  <si>
    <t>Contratar el 100% del talento humano multidisciplinario para apoyo a la supervisión de la prestación de las actividades concesionadas mediante ASE y gestión de hospitalarios</t>
  </si>
  <si>
    <t>Ejecutar el 100% de  los recursos destinados a obligaciones de hacer para el mejoramiento del estandar de calidad y continuidad del servicio público de aseo.</t>
  </si>
  <si>
    <t>Remunerar el 100% de la gestión integral de residuos sólidos no cubiertos en la tarifa del servicio público de aseo</t>
  </si>
  <si>
    <t>1.1, 1.2, 2.1, 2.2</t>
  </si>
  <si>
    <t>ESP, Alcaldía</t>
  </si>
  <si>
    <t>1 Documento anual cuando aplique</t>
  </si>
  <si>
    <t>1 Visor Geográfico anual cuando aplique</t>
  </si>
  <si>
    <t>RBL</t>
  </si>
  <si>
    <t>RBL, APROVECHAMIENTO, DF</t>
  </si>
  <si>
    <t>Entidades involucradas en la creación de información</t>
  </si>
  <si>
    <t xml:space="preserve">SSPD, CRA,
Minvivienda,
UAESP
</t>
  </si>
  <si>
    <t>NA</t>
  </si>
  <si>
    <t>1, 2, 3</t>
  </si>
  <si>
    <t>1.1, 1.2, 2.1, 2.2, 3.1</t>
  </si>
  <si>
    <t>Interventoría, ESP, SDP, SDHT</t>
  </si>
  <si>
    <t>UAESP, IDU, SDP,
SDM, SDHT, SDA,
DADEP, Empresas
de Servicios Públicos</t>
  </si>
  <si>
    <t>Interventoría, ESP, SDP, SDHT, Alcaldías locales</t>
  </si>
  <si>
    <t>12 censos anuales</t>
  </si>
  <si>
    <t>12 informes mensuales</t>
  </si>
  <si>
    <t>1 protocolo</t>
  </si>
  <si>
    <t>Alcaldías locales, Concejo, Entes de control, SDP, SDHT</t>
  </si>
  <si>
    <t>Alcaldías locales</t>
  </si>
  <si>
    <t>Tarifa</t>
  </si>
  <si>
    <t>1, 3</t>
  </si>
  <si>
    <t>SDA,
Secretaría de
Gobierno,
Secretaría de
Salud, IPES,
Transmilenio,
IDIPRON,
UAESP,
Alcaldías
Locales, SDP;
DADEP,
Prestadores,
IDU, IDRD,
ERU,
Empresa
METRO.</t>
  </si>
  <si>
    <t>SDA,
Secretaría de
Gobierno,
Secretaría de
Salud, IPES,
Transmilenio,
IDIPRON,
UAESP,
Alcaldías
Locales, SDP;
DADEP,
Prestadores, IDU, IDRD,
ERU,
Empresa
METRO.</t>
  </si>
  <si>
    <t xml:space="preserve">UAESP,
Prestadores,
Interventoría,
DADEP, IDU,
IDRD.
</t>
  </si>
  <si>
    <t>UAESP,
Prestadores,
Interventoría,
DADEP, IDU,
IDRD,
alcaldías
Locales.</t>
  </si>
  <si>
    <t>1 inventario cuando aplique</t>
  </si>
  <si>
    <t>UASP</t>
  </si>
  <si>
    <t>UAESP,
Prestadores,
SDA,
Universidades
/SENA, IDRD,
JBB, EAAB</t>
  </si>
  <si>
    <t>SDA, ESP, Interventoría</t>
  </si>
  <si>
    <t>Interventoría</t>
  </si>
  <si>
    <t>SDA, SDHT</t>
  </si>
  <si>
    <t xml:space="preserve">UAESP, SDA,
Prestadores,
JBB,
Interventoría,
EAAB, Codensa,
IDIGER
</t>
  </si>
  <si>
    <t>SDA,
Secretaría de
Gobierno,
Secretaría de
Salud, IPES,
IDIPRON,
UAESP,Alcaldías
Locales, SDP;
DADEP</t>
  </si>
  <si>
    <t xml:space="preserve">SDA,
Secretaría de
Gobierno,
Secretaría de
Salud, IPES,
Transmilenio,
IDIPRON,
UAESP,
Alcaldías
Locales, SDP;
DADEP
</t>
  </si>
  <si>
    <t>UAESP,
Prestadores de
aseo,
Interventoría
(cuando
aplique), IDU,
IDRD, DADEP,
Transmilenio, Alcaldías
Locales</t>
  </si>
  <si>
    <t>UAESP,
Prestadores,
Interventoría
(cuando
aplique)</t>
  </si>
  <si>
    <t>1 diagnóstico anual cuando aplique</t>
  </si>
  <si>
    <t>Dos mesas técnicas anuales</t>
  </si>
  <si>
    <t>1,1, 1,2, 3,1</t>
  </si>
  <si>
    <t>Un esquema de prestación  anualcuando aplique</t>
  </si>
  <si>
    <t>RBL, Aprovechamiento, DF</t>
  </si>
  <si>
    <t>SDP, SDHT, Alcaldías locales, entes de control</t>
  </si>
  <si>
    <t>SDP, SDHT</t>
  </si>
  <si>
    <t>4 campañas</t>
  </si>
  <si>
    <t>UAESP - SAP</t>
  </si>
  <si>
    <t>297-Implementar una estrategia de cultura ciudadana para promover la separación en la fuente, el reuso, el reciclaje, valoración y aprovechamiento de residuos ordinarios orgánicos e inorgánicos, contribuyendo a mejorar la gestión sostenible de los residuos generados en la ciudad.</t>
  </si>
  <si>
    <t>7569 - Transformación Gestión integral de residuos sólidos hacia una cultura de aprovechamiento y valorización de residuos en el distrito capital  Bogotá</t>
  </si>
  <si>
    <t>19-Formular e implementar en el marco de una (1) estrategia de cultura ciudadana, las acciones pedagógicas por tipo de usuario orientados a generar conciencia y prácticas responsables del manejo de residuos.</t>
  </si>
  <si>
    <t>33.33%</t>
  </si>
  <si>
    <t xml:space="preserve">12 informes </t>
  </si>
  <si>
    <t>P.I</t>
  </si>
  <si>
    <t>292-Formular e implementar un modelo de aprovechamiento de residuos para la ciudad, en el que se incluya aprovechamiento de orgánicos – plástico, fortalecimiento a la población recicladora; y supervisión y seguimiento a las ECAS</t>
  </si>
  <si>
    <t>11-Desarrollar  el 100 % de proyectos de innovación y desarrollo en pos del fortalecimiento de las cadenas de valor</t>
  </si>
  <si>
    <t xml:space="preserve">2 espacios </t>
  </si>
  <si>
    <t>18-Formular una (1) estrategia de cultura ciudadana “Reciclar es la salida” (“Bogotá verde”, etc.) para la dignificación, separación en la fuente, orientada al cambio cultural y comportamental para la separación y el reciclaje.</t>
  </si>
  <si>
    <t>Año 1: Infraestructura para el desarrollo de la herramienta.</t>
  </si>
  <si>
    <t>8-Propender por el 100% de  procesos de fortalecimiento personal, técnico, empresarial y social para la población recicladora en general en el marco de la prestación del servicio púbico de aprovechamiento.</t>
  </si>
  <si>
    <t>Año 1: Infraestructura para el aprovechamiento.</t>
  </si>
  <si>
    <t>Año 1: Propuesta técnica para industrialización de ECAS.</t>
  </si>
  <si>
    <t>8-Propender por el 100% de  procesos de fortalecimiento personal, técnico, empresarial y social para la población recicladora en general en el marco de la prestación del servicio púbico de aprovechamiento.
10-Realizar el 100%  de Acompañamiento técnico, administrativo y social para fortalecer la operación y gestión de las ECA en cumplimiento de la normatividad  y los procedimientos de gestión implementados.</t>
  </si>
  <si>
    <t>Año 1: Una estrategia.</t>
  </si>
  <si>
    <t>Año 1: Mesa Industrial de plásticos.</t>
  </si>
  <si>
    <t>Año 1: Articulación con la comisión de hechos metropolitanos de la Gobernación de Cundinamarca.</t>
  </si>
  <si>
    <t>6-Estructurar 2 modelos de aprovechamiento para la ciudad por flujo de orgánicos y plásticos entre otros.</t>
  </si>
  <si>
    <t>Año 1: Resolución 018 de 2021, creación Programa Distrital de Incentivos y Apoyos Concertados para Recicladores de Oficio.</t>
  </si>
  <si>
    <t>Año 1. Documento propuesta de manual.</t>
  </si>
  <si>
    <t>Realizar una depuración anual.</t>
  </si>
  <si>
    <t>22-Desarrollar el 100% de programas de Formación para la población recicladora de oficio.</t>
  </si>
  <si>
    <t>Un espacio anual</t>
  </si>
  <si>
    <t>Año 1. Propuesta técnica para el mejoramiento.</t>
  </si>
  <si>
    <t>9-Contribuir a la formalización del 100% de la población recicladora registradas en RURO (Registro Único de Recicladores) y el fortalecimiento de las organizaciones de recicladores en el registro RUOR (Registro único de organizaciones de recicladores).</t>
  </si>
  <si>
    <t>Año 1: Carnetizar al 33% de los recicladores.</t>
  </si>
  <si>
    <t>21-Desarrollar 2 modelos de aprovechamiento para la ciudad por flujo de residuos enmarcados  a la política pública del servicio de aseo, priorizando orgánicos y plásticos.</t>
  </si>
  <si>
    <t xml:space="preserve">Año 1: caracterización de 58 organizaciones </t>
  </si>
  <si>
    <t>Desarrollo de un convenio o red.</t>
  </si>
  <si>
    <t>8-Propender por el 100% de  procesos de fortalecimiento personal, técnico, empresarial y social para la población recicladora en general en el marco de la prestación del servicio púbico de aprovechamiento.
11-Desarrollar  el 100 % de proyectos de innovación y desarrollo en pos del fortalecimiento de las cadenas de valor</t>
  </si>
  <si>
    <t>Depuración anual del RUOR.</t>
  </si>
  <si>
    <t>Mesas de trabajo en el marco del Acuerdo 344 de 2008.</t>
  </si>
  <si>
    <t>Transformación Gestión integral de residuos sólidos hacia una cultura de aprovechamiento y valorización de residuos en el distrito capital  Bogotá</t>
  </si>
  <si>
    <t xml:space="preserve">Año 1: Una campaña. </t>
  </si>
  <si>
    <t>Una campaña anual.</t>
  </si>
  <si>
    <t>Año 1: Un documento</t>
  </si>
  <si>
    <t>Año 1: Un documento de caracterización.</t>
  </si>
  <si>
    <t>P.I. (CUPO DE ENDEUDAMIENTO)</t>
  </si>
  <si>
    <t>Año 1: Avance del 50% en el documento de prefactibilidad.</t>
  </si>
  <si>
    <t>Año 1: Construcción de 1 alianza.</t>
  </si>
  <si>
    <t>21-Desarrollar 2 modelos de aprovechamiento para la ciudad por flujo de residuos enmarcados  a la política pública del servicio de aseo, priorizando orgánicos y plásticos.
10-Realizar el 100%  de Acompañamiento técnico, administrativo y social para fortalecer la operación y gestión de las ECA en cumplimiento de la normatividad  y los procedimientos de gestión implementados.</t>
  </si>
  <si>
    <t>16.6%</t>
  </si>
  <si>
    <t>Año 1. Esquema de proyectos de 3 predios.</t>
  </si>
  <si>
    <t>Articula SDA</t>
  </si>
  <si>
    <t>Año 1: Desvío de rutas de residuos de corte de césped y apoyo investigación de la viabilidad ambiental y técnica Pacas.</t>
  </si>
  <si>
    <t>Año 1: Diseño, implementación y fortalecimiento de 2 plantas.</t>
  </si>
  <si>
    <t>Año 1: Desarrollo de una alianza.</t>
  </si>
  <si>
    <t>Año 1: Avance del 50% en el documento.</t>
  </si>
  <si>
    <t>Año 1: Avance en el diseño del medio.</t>
  </si>
  <si>
    <t>UAESP -SAP</t>
  </si>
  <si>
    <t>7569Transformación Gestión integral de residuos sólidos hacia una cultura de aprovechamiento y valorización de residuos en el distrito capital  Bogotá. Proyecto</t>
  </si>
  <si>
    <t xml:space="preserve">Desarrollar 2 consultorías a nivel de factibilidad para el tratamiento y aprovechamiento de residuos. </t>
  </si>
  <si>
    <t>N.A (autosostenible)</t>
  </si>
  <si>
    <t>295 Gestionar en el terreno del RSDJ la disminución del entierro de residuos y el mayor aprovechamiento con alternativas de transformación en energía y biogás, para que su vida útil no dependa del entierro de residuos sino de los proyectos de aprovechamiento.</t>
  </si>
  <si>
    <t>2-Hacer monitoreo, seguimiento y control  del 90% de toneladas en la disposición de residuos sólidos ordinarios.</t>
  </si>
  <si>
    <t>1-Separar y tratar el 10% de RPCC / Plantas de tratamiento y aprovechamiento energético.</t>
  </si>
  <si>
    <t>2-Hacer monitoreo, seguimiento y control  del 90% de toneladas en la disposición de residuos sólidos ordinarios.</t>
  </si>
  <si>
    <t xml:space="preserve"> 4 talleres o metodologías (capacitación de gestión de residuos)</t>
  </si>
  <si>
    <t>Mónica Bonilla
Angelica Sierra
Karenth Forero</t>
  </si>
  <si>
    <t xml:space="preserve">2 herramientas (cuentos infantiles 8 al momento) </t>
  </si>
  <si>
    <t xml:space="preserve">Presentación de la Estrategia de cultura ciudadana a las CAL. Capacitación de gestión de residuos en entidades publicas de orden distrital y nacional  </t>
  </si>
  <si>
    <t>Entidades educativas que visita (capacitación de gestión de residuos en instituciones educacitivas)</t>
  </si>
  <si>
    <t>bianul</t>
  </si>
  <si>
    <t>Comunicaciones. 2 campañas por año.</t>
  </si>
  <si>
    <t>Comunicaciones. 1 por año</t>
  </si>
  <si>
    <t>Puntos criticos (Juntos limpiamos Bogotá) 1 campaña por año</t>
  </si>
  <si>
    <t>(Campaña de Comunicación social y RBL) 1 campaña por año</t>
  </si>
  <si>
    <t>Carnaval doña Juana. Audiovisula doña Juana. 1 campaña por año</t>
  </si>
  <si>
    <t>Apoyo a gestión de organicos MyM.
Sineambore. 2 iniciativas por año.</t>
  </si>
  <si>
    <t xml:space="preserve">Escuela del profe Reciclador. 2 inicitaivas por año  </t>
  </si>
  <si>
    <t xml:space="preserve">UAESP - SAP
</t>
  </si>
  <si>
    <t>SDA, SDP, SDHT</t>
  </si>
  <si>
    <t>Año 1: Norma sectorial.</t>
  </si>
  <si>
    <t xml:space="preserve">UAESP 
RBL - SAP- DF
</t>
  </si>
  <si>
    <t xml:space="preserve">UAESP  
SAP- DF
</t>
  </si>
  <si>
    <t>SDA (Subdirección de control ambiental al sector público)</t>
  </si>
  <si>
    <t>Revisar con SDA. Validación Subdirectores (DF-RBL-SAP).</t>
  </si>
  <si>
    <t>SDA (Subdirección de control ambiental al sector público</t>
  </si>
  <si>
    <t>SDP, SDHT, SDA</t>
  </si>
  <si>
    <t>Año 1: Avance del 50% en norma técnica.
Año 2. Avance del 100% en norma técnica.</t>
  </si>
  <si>
    <t>Apoya SAP de acuerdo con solicitud de Entidad que lidere.
(La UAESP no tiene competencia para generación de normas técnicas RCD)</t>
  </si>
  <si>
    <t>IDU, SDA, SDHT</t>
  </si>
  <si>
    <t>Año 1: Avance 33% en desarrollo del medio.</t>
  </si>
  <si>
    <t>Año 1: Avance 33% en desarrollo del estudio.</t>
  </si>
  <si>
    <t>SDA, IDU, SDHT</t>
  </si>
  <si>
    <t>Año 1: Avance del 50% documento incentivos.
Año 2. Avance del 100% documento incentivos.</t>
  </si>
  <si>
    <t>UAESP
SAP - RBL -DF</t>
  </si>
  <si>
    <t>Documento técnico que compile los escenarios de riesgo asociados a residuos sólidos</t>
  </si>
  <si>
    <t>Alcaldías Locales,</t>
  </si>
  <si>
    <t>Alcaldías locales, Bomberos, Defensa Civil</t>
  </si>
  <si>
    <t>Alcaldias locales, bomberos, Defensa Civil</t>
  </si>
  <si>
    <t>Resumen Narrativo del Avance</t>
  </si>
  <si>
    <t>AVANCES</t>
  </si>
  <si>
    <t>MEDIOS DE VERIFICACIÓN (EVIDENCIAS)</t>
  </si>
  <si>
    <t>DIFICULTADES IDENTIFICADAS</t>
  </si>
  <si>
    <t>ACCIONES CORRECTIVAS</t>
  </si>
  <si>
    <t>META PROGRAMADO</t>
  </si>
  <si>
    <t>AVANCE</t>
  </si>
  <si>
    <t>PRESUPUESTO
(millones)</t>
  </si>
  <si>
    <t>SEMESTRE 1
%</t>
  </si>
  <si>
    <t>PROGRAMADO
$</t>
  </si>
  <si>
    <t>EJECUTADO
$</t>
  </si>
  <si>
    <t>OBSERVACIONES
$</t>
  </si>
  <si>
    <t>OBSERVACIONES PDD</t>
  </si>
  <si>
    <t>Se realizo el inventario de actores o entidades competentes para la imposición de medidas sancionatorias, con la finalidad de convocar a la mesas de trabajo. 
Se fortalecio al equipo de gestión social de la subdirección de recolección, barrido y limpieza; que ejecutara las actividades asociadas al Proyecto 1. Institucionalidad comprometida en la aplicación efectiva de sanciones aplicada a la gestión de residuos sólidos.</t>
  </si>
  <si>
    <t>Inventario de actores 
https://uaespdc-my.sharepoint.com/:b:/g/personal/diana_alfonso_uaesp_gov_co/ET4T_FVTyyNOumHalhpCps0BFoAipCnMo-j2fyba8DTsWQ?e=7vCbpr
Listado de equipo social por localidad 
https://uaespdc-my.sharepoint.com/:i:/g/personal/diana_alfonso_uaesp_gov_co/EQJsnRBwPSJDhEGB2cZQJ3UBJWOwE25_IwMWmwxwsN_E7w?e=eUI3vC</t>
  </si>
  <si>
    <t xml:space="preserve">Necesidad de personal que ejecute las actividades </t>
  </si>
  <si>
    <t xml:space="preserve">Fortalecimiento del equipo de gestión social </t>
  </si>
  <si>
    <t>No se ha programado para el primer semestre del 2021</t>
  </si>
  <si>
    <t xml:space="preserve">Sigue vigente el Acuerdo Distrital 659 de 2016 “Por el cual se establecen los factores de subsidio y los factores de aportes solidario para los servicios de acueducto, alcantarillado y aseo en Bogotá, Distrito Capital para el periodo 2017-2021” es decir: 70% de subsidios para el estrato 1, 40% para el estrato 2 y 15% para el estrato 3, tanto para el cargo fijo y el cargo por consumo. 
</t>
  </si>
  <si>
    <t>Acuerdo 659 de 2016</t>
  </si>
  <si>
    <t>No aplica</t>
  </si>
  <si>
    <t xml:space="preserve">No aplica </t>
  </si>
  <si>
    <t>Remisión de las validaciones de las 9 cuentas a la Secretaria de Hacienda Distrital documento en excel validación cuentas de cobro.</t>
  </si>
  <si>
    <t>1 Fondo de Solidaridad y Redistribución del Ingreso FSRI</t>
  </si>
  <si>
    <t>En el primer cuatrimestre de 2021, se han revisado y validado un total de nueve (9) cuentas de cobro presentadas por cada uno de los operadores del servicio público de aseo, es decir la SDHT en total verificó y validó la correcta aplicación de los factores de subsidios y contribuciones establecidos mediante el Acuerdo Distrital 659 de 2016 “Por el cual se establecen los factores de subsidio y los factores de aportes solidario para los servicios de acueducto, alcantarillado y aseo en Bogotá, Distrito Capital para el periodo 2017-2021” es decir: 70% de subsidios para el estrato 1, 40% para el estrato 2 y 15% para el estrato 3, tanto para el cargo fijo y el cargo por consumo. 
Es así como, se ha subsidiado $55.893.792.260 a los usuarios de los estratos 1, 2 y 3, los recursos con lo que se ha financiado el balance de subsidios provienen de la contribución de los estratos 5 y 6 y los usuarios industriales y comerciales por un valor de $32.478.643.548 y una transferencia proveniente del Fondo de Solidaridad y Redistribución de Ingresos-FSRI por un valor de $23.415.148.712.</t>
  </si>
  <si>
    <t xml:space="preserve">Se remitieron oficios a la secretaria de habitat, soliitando informaicón de procedimiento </t>
  </si>
  <si>
    <t>1 acuerdo
vigente</t>
  </si>
  <si>
    <t xml:space="preserve">Acuerdo vigente para otorgar subsidios y contribuciones </t>
  </si>
  <si>
    <t>Comunicaciones u oficios 
https://uaespdc-my.sharepoint.com/:f:/g/personal/diana_alfonso_uaesp_gov_co/EtpSQaoFOMlBlvMEeW6wnAYBjaLxvcvsBtZ02YpkkL6Eyw?e=GclTiW</t>
  </si>
  <si>
    <t>No se presentaron</t>
  </si>
  <si>
    <t>1, 0</t>
  </si>
  <si>
    <t>1.1, 1.2, 2.1, 2.0</t>
  </si>
  <si>
    <t xml:space="preserve">Se cuenta con un FSRI vigente </t>
  </si>
  <si>
    <t>2021-2031</t>
  </si>
  <si>
    <t xml:space="preserve">Contratos de transferencias suscritos                       entre los prestadores del servicio público de aseo, La Secretaria Distrital de Hábitat, la                 Secretaria Distrital de Hacienda y la UAESP.
https://uaespdc-my.sharepoint.com/:f:/g/personal/diana_alfonso_uaesp_gov_co/EjUeI8n6871BhFkZRRGe8KUB63y_PZRcO7F-DY0NEcn-1w?e=NpHz81
</t>
  </si>
  <si>
    <t>1, 1</t>
  </si>
  <si>
    <t>1.1, 1.2, 2.1, 2.1</t>
  </si>
  <si>
    <t>Contar con un Fondo de Solidaridad y Redistibución del Ingreso, FSRI
Reporte SRBL-UAESP</t>
  </si>
  <si>
    <t xml:space="preserve">Contar con un Fondo de Solidaridad y Redistribución del Ingreso, FSRI
Reporte SDHT. </t>
  </si>
  <si>
    <t xml:space="preserve">Presentar (cuando sea necesario) ante el Concejo la propuesta de proyecto de acuerdo donde se establezcan los porcentajes de subsidios y contribuciones.
Reporte SDHT. </t>
  </si>
  <si>
    <t>Presentar (cuando sea necesario) ante el Concejo la propuesta de proyecto de acuerdo donde se establezcan los porcentajes de subsidios y contribuciones.
Reporte SRBL-UAESP</t>
  </si>
  <si>
    <t xml:space="preserve">Se realizo presentación de la metodología de analisis de datos, para la dertiminación de cobertura vegetal en espacio público de la ciudad, </t>
  </si>
  <si>
    <t>Actas de reunión 
https://uaespdc-my.sharepoint.com/:f:/g/personal/diana_alfonso_uaesp_gov_co/EtqS1e6XV_NNss6oAza3zb4BPIdvDJMV6YhrzgeXk-EnBA?e=KYZAjU</t>
  </si>
  <si>
    <r>
      <t xml:space="preserve">No aplica ya que lo entregado para subsidios es a solicitud de los operadores de aseo.  El valor para el primer cuatrimestre fue de </t>
    </r>
    <r>
      <rPr>
        <b/>
        <sz val="9"/>
        <color indexed="8"/>
        <rFont val="Helvetica"/>
      </rPr>
      <t>$23.415.148.712</t>
    </r>
  </si>
  <si>
    <t>Se registra una reunión desarrollada en el mes de junio de 2021, entre la Subdirección de Aprovechamiento y el Equipo de Aprovechamiento de la SSPD.
La reunión tuvo como objeto hacer seguimiento a compromisos previos y establecer nuevos mecanismos de articulación para subsanar las principales
problemáticas en la prestación de la actividad de aprovechamiento (Incumplimiento algunas organizaciones acogidas a la progresividad de cumplir mínimo con 80% de sus miembros incluidos en el censo de recicladores.)</t>
  </si>
  <si>
    <t>Acta reunión SSPD Junio 2021</t>
  </si>
  <si>
    <t>Adelantar mesas de trabajo con las entidades distritales que producen información aplicable a la prestación del servicio público de aseo
Reporte SRBL-UAESP</t>
  </si>
  <si>
    <t>Adelantar mesas de trabajo con las entidades distritales que producen información aplicable a la prestación del servicio público de aseo
Reporte SA-UAESP</t>
  </si>
  <si>
    <t>Adelantar mesas de trabajo con las entidades competentes para la imposición de medidas sancionatorias por manejo inadecuado de residuos.
Reporte SRBL-UAESP</t>
  </si>
  <si>
    <t>Realizar informe de la gestión en materia de sanciones a las infracciones en el manejo de residuos.
Reporte SRBL-UAESP</t>
  </si>
  <si>
    <t>Se construyo visor geográfico WEB</t>
  </si>
  <si>
    <t>1 Visor Geográfico
https://experience.arcgis.com/experience/cab31b689b4a45c5871d2bad959176ec</t>
  </si>
  <si>
    <t>Diagnóstico de información y escala de la misma relacionado con la gestión integral de residuos sólidos
Reporte SRBL-UAESP</t>
  </si>
  <si>
    <t>Construcción y actualización de un visor geográfico WEB, que visibilice los parámetros de la línea base del PGIRS
Reporte SRBL-UAESP</t>
  </si>
  <si>
    <t>Comunicaciones UAESP - CRA
https://uaespdc-my.sharepoint.com/:f:/g/personal/diana_alfonso_uaesp_gov_co/EixP_KNG0EdHmSj0XuVkz1cB6GC0ix9vsJRYC-HeplwzsA?e=UyQ50n</t>
  </si>
  <si>
    <t>Para este periodo, por el momento desde la Subdirección de Aprovechamiento no se registran avances en esta actividad.</t>
  </si>
  <si>
    <t>Hacer parte de la agencia de datos del Distrito para generar y obtener información relacionada con la gestión de residuos sólidos
Reporte SA-UAESP</t>
  </si>
  <si>
    <t>Adelantar mesas de trabajo con las entidades nacionales que vigilan, reglamentan y regulan el servicio público de aseo
Reporte SRBL-UAESP</t>
  </si>
  <si>
    <t>Se adjunta evidencias y el visor se puede consultar en el siguiente link https://uaesp.maps.arcgis.com/apps/webappviewer/index.html?id=bb377d4bf3c24cb6a32cdbbe26e921e1</t>
  </si>
  <si>
    <t>De acuerdo con las dinámicas territoriales, se ha identificado en campo que muchas veces los contenedores no están donde dicen, esto porque la comunidad los mueve de lugar o son robados o han sido vandalizados</t>
  </si>
  <si>
    <t>Se le solicitará a los concesionarios un inventario actualizado de los contenedores superficiales</t>
  </si>
  <si>
    <t>Se adjuntan actas de las reuniones</t>
  </si>
  <si>
    <t>No se han identificado difiultadoes. Las mesas de trabajo se han realizado con normalidad.</t>
  </si>
  <si>
    <t>Realizar un diagnóstico del sistema de contenerización implementado en la Ciudad mediante el análisis de información estructurada y no estructurada de diferentes fuentes.
Reporte SRBL-UAESP</t>
  </si>
  <si>
    <t>Implementar mesas técnicas con las entidades distritales y/o privadas con competencias en infraestructura, planeación territorial, servicios públicos, ambiente para definición de criterios y lineamientos para la ubicación de contenedores superficiales y soterrados
Reporte SRBL-UAESP</t>
  </si>
  <si>
    <t>Realizar caracterización de los residuos generados y presentados a través de sistemas de contenerización para residuos aprovechables y no aprovechables
Reporte SRBL-UAESP</t>
  </si>
  <si>
    <t>Realizar monitoreo y seguimiento a los sistemas de contenerización en la Ciudad que incluya la especialización de estos sistemas
Reporte SRBL-UAESP</t>
  </si>
  <si>
    <t>Los concesionarios entregan mes a mes el censo de puntos críticos</t>
  </si>
  <si>
    <t>Se adjuntan los censos remitidos por cada prestador</t>
  </si>
  <si>
    <t>La versión final del DTS no incluyo los planes financieros de estos proyectos</t>
  </si>
  <si>
    <t>Se presentan los informes realizados en el marco de la supervisión realizada a la recolección de residuos provenientes de puntos críticos</t>
  </si>
  <si>
    <t>Informes de ejecución de la actividad</t>
  </si>
  <si>
    <t>Se adjunta la primera versión del protocolo de entrega</t>
  </si>
  <si>
    <t>Protocolo de entrega versión inicial</t>
  </si>
  <si>
    <t>Presentar el censo de puntos críticos y arrojos clandestinos por localidad de manera georreferenciada.
Reporte SRBL-UAESP</t>
  </si>
  <si>
    <t>Presentar informe de intervención de los puntos críticos que contenga información detallada con respecto a la intervención, mitigación y erradicación de los mismos.
Reporte SRBL-UAESP</t>
  </si>
  <si>
    <t>Elaborar protocolos de entrega de puntos críticos intervenidos a las alcaldías locales y demás entidades competentes que incluyan los cronogramas para realizar y articular con éstas el seguimiento a la atención, erradicación y mitigación de puntos críticos y sitios de arrojo clandestino identificados.
Reporte SRBL-UAESP</t>
  </si>
  <si>
    <t xml:space="preserve">De acuerdo con el Pacto por Calidad del Aire, se han adelantado Mesas interinstitucionales con la SDA, desde la contribución de la actividad de barrido en temas de calidad del aire en la ciudad. 
</t>
  </si>
  <si>
    <t>Actas de reunión</t>
  </si>
  <si>
    <t>Vinculación de otras entidades</t>
  </si>
  <si>
    <t>Matriz borrador de las entidades que podrían tener relación con la actividad de barrido</t>
  </si>
  <si>
    <t xml:space="preserve">Para instaurar la mesa interinstitucional se adelantó una matriz con la identificación de las entidades que tienen funciones relacionadas con cestas públicas, para posteriormente convocar a la mesa. </t>
  </si>
  <si>
    <t>Borrador matriz con la identificación de las entidades que tienen funciones relacionadas con cestas públicas y borradores de oficios a las entidades identificadas</t>
  </si>
  <si>
    <t>Se identificaron varias entidades que adelantan intervención del espacio público, en donde eventualmente hacen la instalación de cestas públicas. 
Dificultades en identificación de entidades o responsables de cestas públicas.</t>
  </si>
  <si>
    <t xml:space="preserve">Remitir comunicaciones oficiales a las entidades distritales confirmando sus funciones relacionadas con cestas públicas. </t>
  </si>
  <si>
    <t xml:space="preserve">
</t>
  </si>
  <si>
    <t>Para la definición de la metodología para la determinación de indicadores que determinen  la instalación, retiro, mantenimiento, reubicación y reposición de cestas públicas, se debe iniciar con la definición de los lineamientos o criterios para documentar los estados de las cestas públicas existentes en el espacio público.</t>
  </si>
  <si>
    <t>Acta de reunión del equipo de trabajo para establecer tareas para la construcción del documento metodólogico.</t>
  </si>
  <si>
    <t>Durante el primer semestre se identificaron obras en la ciudad que afectan la ubicación y  funcionamiento de las cestas públicas de la ciudad</t>
  </si>
  <si>
    <t>Establecer documento metodológico que mediante indicadores permita determinar la distribución de cestas, incluyendo las cestas públicas que están afectadas por obras en la ciudad.</t>
  </si>
  <si>
    <t>Consultar el enlace: https://www.arcgis.com/home/webmap/viewer.html?webmap=70001d3081324b0084636a88ba6f50c9&amp;extent=-74.2214,4.5509,-73.9679,4.6955</t>
  </si>
  <si>
    <t>Para la elaboración del mapa se tomaron las PQR del SIGAB, sin embargo, se encontraron dificultades en las coordenadas, debido a que estas en algunos casos no estaban completas o mal escritas  de acuerdo con el catasto de usuarios incompleta</t>
  </si>
  <si>
    <t xml:space="preserve">Documento con el análisis con el procedimiento con el cual se procesaron de los datos </t>
  </si>
  <si>
    <t xml:space="preserve">De acuerdon con el equipo de trabajo se adelantaron reuniones de seguimiento y distribución de actividades </t>
  </si>
  <si>
    <t>Para la elaboración de los indicadores de acuerdo con el avances de las actividades hay insufuciencia de información y progreso del proyecto.</t>
  </si>
  <si>
    <t>Continuar con el seguimiento a las actividades del proyecto.</t>
  </si>
  <si>
    <t>Mesa interinstitucional anual en la que se alojen las instituciones que tengan injerencia en el desarrollo de la ciudad y el espacio público
Reporte SRBL-UAESP</t>
  </si>
  <si>
    <t>Establecer una mesa interinstitucional anual en la que se involucren las instituciones que tengan injerencia en el desarrollo de la ciudad y el espacio público, y en la cual se establezcan las responsabilidades.
Reporte SRBL-UAESP</t>
  </si>
  <si>
    <t>Metodología para la determinación de indicadores que determinen una eficiente distribución y mantenimiento de cestas de la ciudad.
Reporte SRBL-UAESP</t>
  </si>
  <si>
    <t>Elaboración y ejecución de un plan de trabajo para la ejecución de las actividades encaminadas a la instalación, retiro, reubicación y reposición de cestas públicas.
Reporte SRBL-UAESP</t>
  </si>
  <si>
    <t>Seguimiento al plan de trabajo que contenga los indicadores de cumplimiento
Reporte SRBL-UAESP</t>
  </si>
  <si>
    <t>Se inicia la mesa de generación de inventario de actores y entidades involucradas en el manrenimiento y preservación de zonas verdes objeto de corte de césped en la ciudad. Se establece ruta de trabajo y se inicia la recopilación de información a partir de consultas realizadas a entidades tales como: EAAB, JBB, IDU, Ministerio de Transporte, INVIAS, Alcaldías Locales, ANI e IDRD. Con la información suministrada por las diferentes entidades se construye el mapa de actores y entidades involucrados en el mantenimiento y preservación de zonas verdes objeto de corte de césped en el Distrito capital</t>
  </si>
  <si>
    <t xml:space="preserve">Acta de reunión 15_03_2021.                                                                    Acta de reunión 15_04_2021.                                                                      Acta de reunión 05_06_2021                                                                   Acta de reunión 15_06_2021                                                           Radicado UAESP 20212000055251 del 26/03/2021.                                                  Radicado UAESP 20212000064221  del 12/04/2021.                                          Radicado UAESP 20212000064081  del 12/04/2021.                                           Radicado UAESP 20212000064171  del 12/04/2021.                                              Radicado UAESP 20212000064101 del 12/04/2021.                                                                 Radicado UAESP 20212000082621 del 07/05/2021.      Radicado UAESP 20212000082631 del 07/05/2021.                                        Radicado UAESP 20212000082341 del 07/05/2021.                           Radicado UAESP 20212000082661 del 07/05/2021.                  Radicado UAESP 20212000082311 del 07/05/2021.    Radicado UAESP 20212000082361 del 07/05/2021.                                 Radicado UAESP 20212000082611 del 07/05/2021.                               Radicado UAESP 20212000082641 del 07/05/2021.                                 Radicado UAESP 20212000082281 del 07/05/2021.                                                     Radicado UAESP 20212000082421 del  07/05/2021.        Radicado UAESP 20212000087171 del 12/05/2021.                                                Radicado UAESP 20212000087211 del 12/05/2021.                                 Radicado UAESP 20212000087201 del 12/05/2021.                                          Radicado UAESP 20212000087191 del 12/05/2021.                                      Radicado UAESP 20212000087161 del 12/05/2021.   Radicado UAESP 20212000088671  del 14/05/2021.  Radicado UAESP 20212000088721 del 14/05/2021.      Radicado UAESP 20212000088661 del 14/05/2021.   Radicado UAESP 20212000088701 del 14/05/2021.      Radicado  UAESP 20212000088741 del 14/05/2021.         Radicado  UAESP 20212000106331 del 10/06/2021.       </t>
  </si>
  <si>
    <t>Respuestas oportunas (tiempo) por parte de las entidades involucradas</t>
  </si>
  <si>
    <t>Se reiteró la solicitud de información a las entidades que no dieron respuesta oportunamente</t>
  </si>
  <si>
    <t>Se consolidó la mesa técnica UAESP para la construcción de una metodología que permita realizar el seguimiento con rigurosidad técnica al corte de cpesoed en la ciudad  y se definieron compromosos y acciones para el segundo semestre</t>
  </si>
  <si>
    <t xml:space="preserve">Acta de reunión 18_06_2021.    </t>
  </si>
  <si>
    <t>Identificación de los actores clave en la academia para ejecutar la metodología</t>
  </si>
  <si>
    <t>Se propusieron algunas entidades preliminares para hacer el enlace y definir con que entidad es viable realizar un tipo de "convenio"</t>
  </si>
  <si>
    <t>Se consolida el equipo de trabajo para el diseño e implementación de una metodología que permita ajustar los planes de poda. Se inicia con un análisis comparativo de los planes de poda aprobados por la SDA para lo cual se estableció una matriz comparativa. Asimismo, se estableció el mapa mental del estado del arte teniendo en cuenta los parametros  de la SDA en la primera fase de seguimiento de los planes de poda.                Por último, se define el cronograma de actividades para el segundo semestre del 2021</t>
  </si>
  <si>
    <t xml:space="preserve">Acta de reunión 04_05_2021.                                                                Acta de reunión 24_05_2021.                                                                 Acta de reunión 09_06_2021.                                                       Matriz comparativa de Planes de Poda                                               Mapa mental estado Planes de Poda                                 Cronograma de acciones </t>
  </si>
  <si>
    <t>Análisis de información para el establecimiento de la metodología teniendo en cuenta que quien realiza esta labor es una entidad independiente a la UAESP.</t>
  </si>
  <si>
    <t>Consultar sobre metodologias existentes para seguimiento y evaluación</t>
  </si>
  <si>
    <t>Generación de mesas técnicas semestrales interinstitucionales para retroalimentar el seguimiento del Plan de Podas vigentes y en curso por parte de la autoridad ambiental SDA a los prestadores de aseo, Codensa, EAAB, y otras entidades involucradas en la gestión del arbolado como Alcaldías Locales y Bomberos.
Reporte SRBL-UAESP</t>
  </si>
  <si>
    <t>Diseño e implementación de una metodología estandarizada que permita ajustar los Planes de Podas aprobados y vigentes de acuerdo a las dinámicas de la ciudad
Reporte SRBL-UAESP</t>
  </si>
  <si>
    <t>Construcción de una metodología que permita realizar el seguimiento con rigurosidad técnica al corte de césped en la ciudad
Reporte SRBL-UAESP</t>
  </si>
  <si>
    <t>Generación de mesas técnicas interinstitucionales encaminadas a la construcción de una metodología en el seguimiento del corte de césped en la ciudad
Reporte SRBL-UAESP</t>
  </si>
  <si>
    <t>Generación de inventario de actores y entidades involucradas en el mantenimiento y preservación de zonas verdes objeto de corte de césped en la ciudad
Reporte SRBL-UAESP</t>
  </si>
  <si>
    <t>Plan de trabajo jornadas de capacitación para apropiación del espacio público.</t>
  </si>
  <si>
    <t>Se anexa el plan de trabajo</t>
  </si>
  <si>
    <t>No se reporto el plan financiero construido en este proyecto en la versión final del DTS</t>
  </si>
  <si>
    <t>Se cuenta con un esquema de atención de mayores frecuencias de lavado</t>
  </si>
  <si>
    <t>Documento en pdf que contiene las zonas priorizadas para realizar mayores frecuencias de lavado</t>
  </si>
  <si>
    <t>Los concesionarios desarrollan actividades de mayores frecuencias de lavado</t>
  </si>
  <si>
    <t>Adiciones a los 5 contratos de concesión</t>
  </si>
  <si>
    <t>Propiciar y consolidar mesas interinstitucionales anuales en las que participen las instituciones que tengan injerencia en la oferta y mantenimiento de baños públicos en la ciudad.
Reporte SRBL-UAESP</t>
  </si>
  <si>
    <t>Programa interinstitucional de capacitación dirigida a los ciudadanos, que permita la apropiación del espacio público, a través de la cultura ciudadana.
Reporte SRBL-UAESP</t>
  </si>
  <si>
    <t>Generación de un inventario de las áreas públicas y puentes peatonales objetos de lavado en la ciudad
Reporte SRBL-UAESP</t>
  </si>
  <si>
    <t>Elaboración de documento técnico con la identificación de las zonas o áreas públicas que requieren intervención a través de mayores recuencias de lavado
Reporte SRBL-UAESP</t>
  </si>
  <si>
    <t>Implementación del esquema de atención de las mayores frecuencias de lavado en las áreas priorizadas
Reporte SRBL-UAESP</t>
  </si>
  <si>
    <t>Medios de transporte para movilizar al equipo y los elementos de trabajo</t>
  </si>
  <si>
    <t>297-Implementar una estrategia de cultura ciudadana para promover la separación en la fuente, el reúso, el reciclaje, valoración y aprovechamiento de residuos ordinarios orgánicos e inorgánicos, contribuyendo a mejorar la gestión sostenible de los residuos generados en la ciudad.</t>
  </si>
  <si>
    <t>Se elaboran los informes de los meses de enero, febrero, marzo, abril y mayo de 2021, con la información de toneladas aprovechadas de residuos reportadas en la plataforma del SUI.</t>
  </si>
  <si>
    <t>AP1.2
Informes seguimiento SUI  enero, febrero, marzo, abril y mayo 2021.</t>
  </si>
  <si>
    <t>La información correspondiente al mes de junio no ha sido reportada para consulta en la web del SUI.</t>
  </si>
  <si>
    <t>No se identificaron.</t>
  </si>
  <si>
    <t xml:space="preserve">Capacitaciones en centros educativos, espacios comunitarios y propiedades horizontales para aumentar el aprovechamiento de residuos sólidos.
Reporte Subdirección de Aprovechamiento. </t>
  </si>
  <si>
    <t>Seguimiento del sistema de información de aprovechamiento de residuos sólidos.
Reporte Subdirección de Aprovechamiento</t>
  </si>
  <si>
    <t>Generación de mesas interinstitucionales para trabajar en la optimización de incentivos y correctivos sobre separación de residuos sólidos.
Reporte Subdirección de Aprovechamiento</t>
  </si>
  <si>
    <t xml:space="preserve">AP2.1
Actas de reunión con oficina TIC-seguimiento al desarrollo.
http://www.uaesp.gov.co/content/generalidades-del-registro-unico-organizaciones-registradores-segun-tipologia-ruor
http://www.uaesp.gov.co/content/fortalecimiento-organizaciones-recicladores
http://www.uaesp.gov.co/content/generalidades-del-registro-unico-registradores-oficio-ruro
https://www.uaesp.gov.co/content/observatorio-residuos-solidos
http://www.uaesp.gov.co/content/aprovechamiento-descreto-400
https://www.uaesp.gov.co/content/acciones-afirmativas-realizadas-favor-recicladores-y-asociaciones
http://www.uaesp.gov.co/content/actividades-desarrolladas-gestion-social
</t>
  </si>
  <si>
    <t>No se identificaron</t>
  </si>
  <si>
    <t>AP2.2
Proyecto resolución y matriz ponderación</t>
  </si>
  <si>
    <t>Se desarrolló la elaboración de un Documento Técnico de Soporte, denominado "Inspección a bodegas, diagnóstico en materia de eficiencia energética, protocolos y lineamientos", se espera continuar con la etapa de socialización con el equipo de bodegas con el objeto de facilitar la migración de 1 de estas infraestructuras a un modelo industrial y realizar los ajustes que resulten pertinentes.</t>
  </si>
  <si>
    <t>AP2.3
Documento Industrialización bodegas en construcción</t>
  </si>
  <si>
    <t>Esta pendiente la etapa de socialización con el equipo de bodegas, a causa de la reestructuración de los equipos.</t>
  </si>
  <si>
    <t>Durante el segundo semestre se adelantará el proceso de socialización con el equipo de bodegas, a fin efectuar los ajustes que resulten pertinentes.</t>
  </si>
  <si>
    <t>Para este periodo, por el momento no se registran avances en esta actividad.</t>
  </si>
  <si>
    <t>Para este periodo no se registran avances en la conformación de la estrategia, toda vez que esta depende de adelantar mesas temáticas con recicladores y  recepción de los proyectos en el marco del Programa de incentivos.</t>
  </si>
  <si>
    <t>Se proyecta consolidar dichos acercamientos para el próximo periodo.</t>
  </si>
  <si>
    <r>
      <t xml:space="preserve">Elaboración de proyecto de resolución "Por el cual se definen los criterios y el procedimiento para la asignación y permanencia de las bodegas de reciclaje administrativas por la UAESP y se dictan otras disposiciones para el fortalecimiento de las Organizaciones de Recicladores" y la propuesta de matriz  de ponderación, es de aclarar que son documentos de trabajo presentados para aprobación.
</t>
    </r>
    <r>
      <rPr>
        <i/>
        <sz val="9"/>
        <rFont val="Helvetica"/>
      </rPr>
      <t>Documento en construcción.</t>
    </r>
  </si>
  <si>
    <t>Diseño de una herramienta para el levantamiento de la información relacionada con la prestación de la actividad de aprovechamiento en el marco del servicio público de aseo para el beneficio de las organizaciones de recicladores de oficio.
Reporte Subdirección de Aprovechamiento</t>
  </si>
  <si>
    <t>Mejoramiento y fortalecimiento de la capacidad operativa para el aprovechamiento para dar cumplimiento a la normatividad vigente
Reporte Subdirección de Aprovechamiento</t>
  </si>
  <si>
    <t>Transición de las bodegas del Distrito, de un modelo comercial a uno industrial, acorde con la normatividad vigente para el beneficio de la población recicladora de oficio, teniendo en cuenta la madurez organizacional de las asociaciones de recicladores de oficio.
Reporte Subdirección de Aprovechamiento</t>
  </si>
  <si>
    <t>Modernización y optimización de la prestación de la actividad de aprovechamiento a partir de iniciativas propuestas por los recicladores de oficio que prestan este servicio.
Reporte Subdirección de Aprovechamiento</t>
  </si>
  <si>
    <t>Creación de la mesa industrial del plástico, generando un espacio de dialogo y articulación, entre actores de la cadena de valor del plástico y la UAESP, se han empezado a desarrollar estrategias conjuntas que permitan incrementar, el aprovechamiento de resinas plásticas en la ciudad, para beneficiar a toda la cadena del plástico.
En esta segunda mesa se compartió las experiencias de cultura ciudadana realizadas por cada una de las empresas y nos dieron a conocer las expectativas de esta mesa. Esto con el fin de realizar una tercera mesa que nos ayude a consolidar con cada empresa su nivel de participación y enfoque con cada una de las actividades a realizar.</t>
  </si>
  <si>
    <t>AP3.1
 - Diapositiva de presentación de la mesa industrial del plástico.
- Acta de la segunda mesa industrial del plástico 
- Listado de asistencia de la segunda mesa</t>
  </si>
  <si>
    <t>Dificultades en convocatoria virtual</t>
  </si>
  <si>
    <t>Se ha realizado un acercamiento personal con las personas que no realizan confirmación de asistencia y adicionalmente se van a realizar las reuniones de las mesas con tiempos mas cercanos con el fin de captar mas interés de las industrias.</t>
  </si>
  <si>
    <t>La Subdirección de Aprovechamiento asiste a las mesas de trabajo convocadas por la Gobernación de Cundinamarca en el marco de Bogotá Área Metropolitana, con el objeto de iniciar la construcción de un diagnóstico de alternativas ciudad región para la dinamización de cadenas de valor de los flujos de residuos sólidos generados en el Distrito.</t>
  </si>
  <si>
    <t>AP3.2
Relatorías de mesas técnicas</t>
  </si>
  <si>
    <t>Se esta a la espera de las nuevas convocatorias por parte de la Gobernación de Cundinamarca para dar continuidad a la actividad.</t>
  </si>
  <si>
    <t>Se proyecta remitir correo desde la SAP, para indagar sobre la continuidad o no de estas mesas de trabajo, en caso de no continuar, se abordará el desarrollo del diagnóstico desde otro espacio.</t>
  </si>
  <si>
    <t>Encontrar en repositorios académicos nacionales e internacionales, proyectos tipo de aprovechamiento, que alimenten nuestra propia base de datos.</t>
  </si>
  <si>
    <t>Asignación al equipo la labor de diseño de proyectos tipo, búsqueda de fuentes de proyectos para alimentación del banco de los diferentes temas relacionados con los residuos orgánicos, plásticos y RCD (principalmente)</t>
  </si>
  <si>
    <t xml:space="preserve">Conformación de redes de conocimiento, investigación y generación de valor asociadas a los materiales potencialmente aprovechables.
Reporte Subdirección de Aprovechamiento
</t>
  </si>
  <si>
    <t>Diagnóstico de alternativas ciudad región para la dinamización de cadenas de valor de los flujos de residuos sólidos generados en el Distrito.
Reporte Subdirección de Aprovechamiento</t>
  </si>
  <si>
    <t>Conformación del banco de proyectos de aprovechamiento.
Reporte Subdirección de Aprovechamiento</t>
  </si>
  <si>
    <t>OR1.1
Actas de reunión y presentaciones realizadas en el marco de las mesas de trabajo</t>
  </si>
  <si>
    <t>Desarrollo de estrategias de divulgación, orientación, posicionamiento y capacitación sobre la disminución del desperdicio de alimentos, tratamiento in situ de los residuos orgánicos a través de diversas tecnologías, separación en la fuente y presentación de residuos orgánicos y creación y divulgación de guías técnicas.</t>
  </si>
  <si>
    <t>No se han identificado.</t>
  </si>
  <si>
    <t>Capacitaciones sobre disminución del desperdicio de alimentos, tratamiento in situ de los residuos orgánicos a través de diversas tecnologías y separación en la fuente para: hogares, empresas, propiedad horizontal, entidades distritales y nacionales, establecimientos comerciales, sitios de alta afluencia de personas, eventos masivos.</t>
  </si>
  <si>
    <t>Desarrollo de mesas interinstitucionales de articulación y de trabajo para la implementación de estrategias de gestión integral de residuos orgánicos.
Reporte SA-UAESP</t>
  </si>
  <si>
    <t>Diseño, implementación y socialización de estrategias de cultura ciudadana sobre (1) la importancia de disminuir los índices de desperdicios de alimentos, (2) las tecnologías para el tratamiento in situ de los residuos orgánicos y (3) la adecuada separación y entrega diferenciada de los residuos orgánicos en la fuente, enfocada a los diferentes generadores de residuos orgánicos: Grandes generadores, industria, comercio, venta de alimentos, plazas de mercado, multiusuarios, residenciales, etc.
Reporte SA-UAESP</t>
  </si>
  <si>
    <t>Desarrollo de campañas de información y divulgación de la  adecuada separación y entrega diferenciada de los residuos orgánicos en bolsa/caneca verde en zonas que cuenten con rutas de recolección selectiva de residuos orgánicos.
Reporte SA-UAESP</t>
  </si>
  <si>
    <t>Desarrollo de un estudio sobre la cadena de gestión de RO (flujo de biomasa residual) con información sobre la generación, ubicación y destino de los mismos en fruteros/fruvers, plazas de mercado públicas y privadas, centros comerciales, mercados, restaurantes, hoteles, propiedad horizontal, comedores comunitarios, instituciones y otros medianos y grandes generadores de RO, además de instituciones que produzcan alimentos cocinados y alimentos procesados vencidos (con fecha de expiración caducada).
Reporte SA-UAESP</t>
  </si>
  <si>
    <t>Realización de la caracterización física, química y biológica de los residuos sólidos orgánicos generados en las 20 localidades de la ciudad de Bogotá, orientada al diseño de sistemas de tratamiento y valorización de residuos orgánicos en la ciudad mediante procesos aeróbicos, anaeróbicos y de recuperación energética. La caracterización incluirá el análisis de cantidad de alimentos desperdiciados.
Reporte SA-UAESP</t>
  </si>
  <si>
    <t>Realización de estudios sobre la prefactibilidad técnica, económica, administrativa, jurídica y ambiental de tecnologías de tratamiento de residuos orgánicos a mediana y gran escala, que puedan tratar residuos cocinados y garanticen la inocuidad de los productos resultantes. El estudio deberá tener dos subproductos: Uno se enfocará en las tecnologías de tratamiento para producir mejoradores de suelo y el otro se enfocará en producir energía y otros productos.
Reporte SA-UAESP</t>
  </si>
  <si>
    <t>Construcción de alianzas con la industria, las empresas y las asociaciones para (1) articular en el modelo a los gestores de residuos orgánicos (2) e incluir a la cadena de valor los productos derivados del aprovechamiento, tratamiento y/o valorización de los residuos orgánicos
Reporte SA-UAESP</t>
  </si>
  <si>
    <t>Construcción y fortalecimiento de las capacidades distritales en investigación, desarrollo e innovación (I+D+I) para la gestión sostenible de los RO, la creación de un banco de proyectos, retos y prototipos.
Reporte SA-UAESP</t>
  </si>
  <si>
    <t>En el marco del programa PREVEC se desarrolla el estudio que comprende la metodología e instrumentos de caracterización para la determinación de los flujos de materiales y cadena de gestión de residuos orgánicos, correspondiente a la "metodología de caracterización de residuos orgánicos con fines de aprovechamiento".</t>
  </si>
  <si>
    <t xml:space="preserve">OR2.1
Matriz de acuerdos GIZ
Estudio con metodología caracterización de residuos orgánicos
</t>
  </si>
  <si>
    <t>Avance en el desarrollo de estudios técnicos y documentos para la contratación del estudio de caracterización de residuos con enfoque en residuos orgánicos y plásticos, el cual se proyecta a través de la suscripción de un contrato administrativo con la Universidad Distrital Francisco José de Caldas.
En espera de finalización trámite administrativo, para suscripción de contrato administrativo con la Universidad Distrital Francisco José de Caldas.</t>
  </si>
  <si>
    <t>OR2.2
Estudios previos  contrato administrativo con la Universidad Distrital Francisco José de Caldas.</t>
  </si>
  <si>
    <t>El avance en gestión presentado no ha generado erogación de recursos.</t>
  </si>
  <si>
    <t xml:space="preserve">Desarrollo de 4 documentos técnicos de soporte (plantas: Sineambore, MYM - Usaquén, Engativá norte y San Cristóbal Sur - Parque Entre Nubes), los cuales corresponden a estudios de pre factibilidad técnica para tratamiento de residuos orgánicos, orientados a obtención de mejoradores de suelo.  
Continuación en el desarrollo de pilotos de preparación de mezclas para la obtención de mejoradores de suelo a partir de los residuos  en la planta piloto de Mochuelo Bajo que cumplan con el estándar ICA de abonos de suelos. </t>
  </si>
  <si>
    <t>OR2.3
4 documentos técnicos de soporte (estudios pre factibilidad).</t>
  </si>
  <si>
    <t>Acceso a infraestructura o sitios para tratamiento y aprovechamiento de residuos orgánicos, que cumplan criterios de localización.</t>
  </si>
  <si>
    <t>Desarrollo de base de datos de predios, con el objetivo de diversificar y tener alternativas de localización, para lugares de  tratamiento y aprovechamiento de residuos orgánicos.</t>
  </si>
  <si>
    <t>Inicio de negociaciones para la construcción de una alianza con SDA, IPES y el PDA, con el objetivo de compartir experiencias y buenas practicas en el marco de la gestión de residuos orgánicos.
En conjunto con el IPES se iniciaron visitas de reconocimiento a plazas de mercado, para construcción de diagnostico y línea base, en el marco de una alianza que se encuentra en construcción.</t>
  </si>
  <si>
    <t xml:space="preserve">OR2.6
Documento de diagnostico preliminar del IPES, frente a gestión de residuos orgánicos en plazas de mercado (corte mayo 2021).
</t>
  </si>
  <si>
    <t xml:space="preserve">Se adelanta participación en convocatoria de MinCiencias quedando en el banco preliminar de elegibles por medio del Mecanismo 1, banco preliminar 1, código 82585 en proyectos de investigación del foco de Bioeconomía, biotecnología y medio ambiente con alternativas de tratamiento de residuos orgánicos. Además se adelanta propuesta de trabajo conjunto para la investigación de residuos orgánicos con el IDEXUD. </t>
  </si>
  <si>
    <t>OR2.8
Documentos descargados MinCiencias - Documento propuesta IDEXUD Universidad Distrital y UAESP
Soporte registro elegibles MinCiencias</t>
  </si>
  <si>
    <t xml:space="preserve">La Uaesp ha adelantado la gestión con el IPES y el IDU para la adquisición bajo la figura de comodato de 2 predios para la implementación proyectos relacionados al aprovechamiento de residuos orgánicos:
-Predio Boyacá Real 
-Predio Engativá Pueblo
</t>
  </si>
  <si>
    <t>OR3.2
Formulación de las propuestas de proyecto a las entidades respectivas.</t>
  </si>
  <si>
    <t>La disponibilidad de predios estratégicos que cumplan con las características optimas de accesibilidad, usos del suelo, condiciones geomorfológicas, dotación de servicios en las diferentes localidades de la ciudad.
Estigmatización a procesos y manejo de residuos en áreas urbanas</t>
  </si>
  <si>
    <t>Se realizara el seguimiento a las solicitudes realizadas a las instituciones del distrito con el fin de proponer el proyecto como "centro ambiental".</t>
  </si>
  <si>
    <t>UAESP, SDP, SDA, Acueducto, SDDE, DADEP, SDHT</t>
  </si>
  <si>
    <t>En el marco del Programa Distrital de incentivos y Apoyos Concertados creado por la Resolución 118 de 2021, como un fondo de acciones afirmativas para el apoyo a proyectos de aprovechamiento, se cuenta con la postulación de iniciativas con orientación al tratamiento y aprovechamiento de residuos orgánicos al fondo, se espera continuar el proceso en el marco de los lineamientos del programa.
En el marco de la alianza en construcción con el IPES, se inició con la fase de estudios técnicos y visitas de reconocimiento, para diseñar sistemas de tratamiento, estudios técnicos y propuestas de aprovechamiento in situ de residuos orgánicos, en plazas publicas del Distrito (Avance en diseño micro plantas).</t>
  </si>
  <si>
    <t>OR3.4
Base de datos de iniciativas a presentadas al fondo.
Ficha de reconocimiento de potencial aprovechamiento plazas de mercado (DBFZ) (GOPA).</t>
  </si>
  <si>
    <t>Capacidad técnica de las organizaciones postulantes, presenta oportunidades mejoramiento. (Programa - fondo incentivos)</t>
  </si>
  <si>
    <t>Realización de acompañamiento técnico, con los equipos de fortalecimiento técnico, administrativo y social a las organizaciones. (Programa - fondo incentivos)</t>
  </si>
  <si>
    <t>El proceso de ampliación en primera fase de la planta a pequeña escala en Mochuelo Bajo culminó, generando el mejoramiento de la infraestructura e instalaciones para el tratamiento de los residuos orgánicos. A partir de la finalización esta etapa, se identificó la necesidad de establecer apoyo técnico para el proceso del compost y en materia de acceso a mercados y cadenas de valor, estos aspectos corresponden a la fase dos de intervención orientada a procesos de tecnificación y mejoramiento en la Planta Mochuelo Bajo.
Acompañamiento técnico en el inicio de operación de la planta operada por la organización de recicladores MYM, ubicada en localidad Usaquén.</t>
  </si>
  <si>
    <t>Diseño, implementación y fortalecimiento sistemas de tratamiento de residuos orgánicos a pequeña, mediana y gran escala, implementando diversas tecnologías según las características de cada residuo y enmarcados dentro de espacios multipropósito o "Puntos de la Tierra" que incluyen actividades de interacción comunitaria para la entrega y tratamiento de residuos, agricultura urbana, mercados campesinos, centros de reúso y aula pedagógica, entre otros.</t>
  </si>
  <si>
    <t>OR3.5
Reporte de toneladas aprovechadas.
Informe ampliación Planta Mochuelo Bajo.
Informe seguimiento operación MYM.</t>
  </si>
  <si>
    <t>Luego de diversas reuniones con el equipo RAPE - LOGYCA - SECRETARÍA DE DESARROLLO ECONÓMICO - IPES - ABAC, se logró establecer la agenda para el Conversatorio Buenas prácticas para la reducción de perdidas y desperdicios de alimentos (RPDA) en Colombia, realizado en el mes de abril de 2021.</t>
  </si>
  <si>
    <t>Desarrollo de alianzas con municipios aledeaños a Bogotá. Diagnóstico elaborado sobre la gestión de RO y la cadena de gestión de los RO (a producción alimentaria, mantenimiento de la malla verde de la ciudad, recuperación de suelos degradados, reconformación de canteras, entre otros) en la ciudad- Región Diseño del Instrumento técnico –normativo frente al fortalecimiento y tratamiento de residuos orgánicos en la Ciudad- Región</t>
  </si>
  <si>
    <t>OR3.6
Convocatoria Conversatorio.
Correo electrónico</t>
  </si>
  <si>
    <t>Luego de la realización del Conversatorio Buenas prácticas para la reducción de perdidas y desperdicios de alimentos en el mes de abril de 2021, por parte del equipo de Entidades como: RAPE - LOGYCA - SECRETARÍA DE DESARROLLO ECONÓMICO - IPES - ABAC, no se registra continuidad en el proceso para el establecimiento de alianzas.</t>
  </si>
  <si>
    <t>Se proyecta retomar acercamientos con el equipo que favoreció el desarrollo del Conversatorio para indagar sobre la continuidad o no de estas mesas de trabajo, en caso de no continuar, se abordará el desarrollo de la alianza desde otro espacio.</t>
  </si>
  <si>
    <t>Gestión para la adquisición y regularización de predios para la instalación de plantas de tratamiento de residuos orgánicos (incluyendo la ruralidad).
Reporte SA-UAESP</t>
  </si>
  <si>
    <t>Diseño, implementación y fortalecimiento de sistemas de tratamiento de residuos orgánicos a microescala, implementando diversas tecnologías.
Reporte SA-UAESP</t>
  </si>
  <si>
    <t>Diseño, implementación y fortalecimiento de sistemas de tratamiento de residuos orgánicos a pequeña, mediana y gran escala, implementando diversas tecnologías según las características de cada residuo.
Reporte SA-UAESP</t>
  </si>
  <si>
    <t>Articulación de la Ciudad - Región para el tratamiento de residuos orgánicos, la producción y uso de mejoradores de suelo, abonos o fertilizantes, insumos para el alimento para animales o energía a partir de residuos orgánicos o biomasa residual y promover un mercado de insumos para la producción alimentaria, el favorecimiento de los mercados campesinos, la producción de insumos que favorezcan los productos del mercado campesino, el mantenimiento de la malla verde de la ciudad, recuperación de suelos degradados y reconformación de canteras u otros usos, bajo el enfoque y principios de la economía circular.
Reporte SA-UAESP</t>
  </si>
  <si>
    <t>Se realizaron mesas de trabajo con actores identificados preliminarmente como grandes generadores; con el fin de obtener  informaciòn asociada a la construccion de la linea base</t>
  </si>
  <si>
    <t>Formularios de captura de informaciòn generados y documento aportado</t>
  </si>
  <si>
    <t>Trazabilidad de la informaciòn y fuentes</t>
  </si>
  <si>
    <t>Convocatoria a mesas de trabajo con actores focales</t>
  </si>
  <si>
    <t>Meta PDD - 290 Controlar la disposición adecuada 43.000.000 de toneladas y promover el aprovechamiento de 11.000.000 de toneladas de residuos peligrosos, especiales y de manejo diferenciado.
PI -7702 Control, evaluación, seguimiento y promoción a la cadena de gestión de residuos Bogotá</t>
  </si>
  <si>
    <t>Formulación e implementación de un instrumento normativo que permita fortalecer y dinamizar la cadena de gestión de residuos orgánicos o biomasa residual hacia el desarrollo de modelos de economía circular
Reporte Secretaría Distrital de Ambiente</t>
  </si>
  <si>
    <t xml:space="preserve">Se ha conformado el estado del arte jurídico y la propuesta base para la construcción del manual. A partir de ello, se procede a establecer un plan de trabajo para dar continuidad a la elaboración del Manual, que servirá a la población recicladora como orientador de actividades que corresponden a la UAESP. </t>
  </si>
  <si>
    <t>IN1.1
Avances Documento borrador</t>
  </si>
  <si>
    <t>Se realizó modificación al RURO con Resolución 153 del 23 de marzo de 2021 incluyendo 290 recicladores de oficio y retirando 2 por reporte de fallecimiento. Para un Total a 31 de marzo de 2021 de 24,598</t>
  </si>
  <si>
    <t>IN1.2
Resolución 153 del 23 de marzo 2021 y enlace en pagina web http://www.uaesp.gov.co/content/reporte-power-bi-ruor-ruro</t>
  </si>
  <si>
    <t>Se realizó Feria de Servicios Integrales en el mes de junio de 2021, en la localidad de Engativá (Parque Boyacá Real), se contó con la colaboración de las Secretarias de Salud en coordinación con la Sub Red Norte, Educación, Ambiente, Mujer, Integración Social,  IDPYBA y otras Entidades del orden nacional como el SENA y Colpensiones. 
Se beneficiaron 144 recicladores con los siguientes servicios: Toma de muestras covid 19,  sífilis y VIH,  Oferta psicosocial y jurídica para las mujeres recicladoras, así como la Ruta Atención para Víctimas de violencia, información  sobre  apoyo de educación media con la estrategia “yo puedo ser” -oportunidades laborales o postmedia,  información sobre formación complementaria y evaluación y certificación de competencias laborales, pensiones y BEPS, programa Centro escucha habitante de calle, sensibilizaciones, servicios funerarios y ayuda psicosocial, carnetización, información de inclusión al RURO Y RUOR, sensibilizaciones en cuidado animal,  entre otros.</t>
  </si>
  <si>
    <t>IN1.3
Informes de la feria de servicios por parte de las 9 Entidades participantes.
Registro del protocolo de seguridad aplicado.
Acta de la feria de servicios con registro fotográfico.</t>
  </si>
  <si>
    <t>Se realizó la elaboración de un instrumento para recolección de datos (encuesta), realización de 44 encuestas a recicladores con Vehículos de Tracción Humana, se ha desarrollado la recopilación de información sobre lo implementado por la UAESP hasta la fecha en el tema de Vehículos de Tracción Humana (VTH). Adicionalmente, Se consolidó un documento diagnóstico con recomendaciones para la elaboración de un plan de transformación de VTH, para esta actividad se adelantó un trabajo de recolección de antecedentes y de información en campo a través de la realización de 151 encuestas a recicladores y recicladoras que tienen como medio de transporte VTH.</t>
  </si>
  <si>
    <t>IN1.4
(1) Documento Diagnóstico de la tracción humana en el servicio de aprovechamiento de residuos: hacia la formulación de un plan de transformación". 
(2)  Tabla información encuestas VTH. 
(3) Registro fotográfico encuestas VTH 
(4) Ficha técnica triciclos. 
(5) Ficha Técnica Encuestas 
(6) Instructivo encuestas</t>
  </si>
  <si>
    <t>(1) Información dispersa para la determinación de los antecedentes. 
 (2) Restricciones de orden operativo. Una persona desarrollando encuestas lo cual pone un limite al levantamiento de información, esta dificultad se ve reforzada por la dinámica de trabajo de la población sujeto para el levantamiento de información lo que haría necesario disponer de más encuestadores.
(3) Dificultades de orden operativo para el levantamiento de información en campo, personal y logística para el desarrollo de las encuestas y dar más soporte a través de la información en campo para la toma de decisiones.
(4) se están adelantando estudios al mismo tiempo con cooperación internacional (GIZ) y seguimientos internos al piloto de triciclos eléctricos, esto esta en desarrollo y no se cuenta con los productos para articular en definitiva un plan de transformación (sustitución y/o mejoramiento).</t>
  </si>
  <si>
    <t>Articulación de la temática de trabajo al equipo de formalización; realización ajuste a la ficha técnica y los muestreos para la encuesta inclinándose por el muestreo a conveniencia. Reuniones para clarificar información necesaria frente a información disponible. Desarrollo de encuestas en calle. Reunión con el subdirector para ponerlo en conocimiento de las dificultades y solicitar apoyo el 12/04/2021</t>
  </si>
  <si>
    <t>Recepción de 6 impresoras térmicas e insumos (cintas y pvc) CONTRATO No. UAESP- 707-2020 suscrito con IDENTICO S.A cuyo objeto es "Adquisición de impresoras térmicas para el proceso de carnetización de población recicladora de oficio que se encuentra en el registro único de recicladores de oficio-RURO- de la unidad administrativa especial de servicios públicos-UAESP”.
Se expidió circular 20217000000084 estableciendo el proceso de carnetización.
Se realizó la carnetización de 93 recicladores de oficio registrados en RURO de 4 organizaciones de recicladores.
Se implementó la certificación en línea para los recicladores que se encuentran en RURO desde la pagina web https://www.uaesp.gov.co/consultas/certificado_ruro.php</t>
  </si>
  <si>
    <t xml:space="preserve">Acta de recibo de elementos, ingreso almacén y actas de capacitación en el manejo de las impresoras.
Circular 20217000000084
Archivo Excel 93 carnetizados y soporte pdf de entrega.
Link generación certificado https://www.uaesp.gov.co/consultas/certificado_ruro.php 
Archivos Excel soporte generación certificados desde pagina web </t>
  </si>
  <si>
    <t xml:space="preserve">Se mantiene actualizado el dash boad de caracterización de RURO-RUOR y acciones de fortalecimiento y formalización publicados en la pagina web de la entidad.
</t>
  </si>
  <si>
    <t>Desde la suscripción del Acuerdo de Voluntades, se han realizado reuniones entre el equipo de Fortalecimiento Organizacional, el SENA y algunas organizaciones de recicladores ubicadas en las localidades de Bosa, Suba, Usme, Rafael Uribe , Fontibón y Tunjuelito, con el objetivo de explicar la metodología, criterios y requisitos concernientes a la evaluación y certificación de competencias laborales. Igualmente, se generó una reunión entre la UAESP y el SENA para iniciar con la socialización de cursos de formación complementaria para los recicladores.</t>
  </si>
  <si>
    <t>IN2.2
Acuerdo de voluntades firmado.
Reunión 160621 SENA UAESP Cursos de formación a la población recicladora.
Reuniones certificación competencias.</t>
  </si>
  <si>
    <t>Demora en la revisión del documento del Acuerdo de Voluntades de la Oficina Jurídica del SENA CGI.</t>
  </si>
  <si>
    <t>Concretizar más al negociar puntos de interés del Acuerdo de Voluntades con la contraparte.</t>
  </si>
  <si>
    <t>Durante el primer semestre del año 2021 la UAESP emitió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 
Se realizó comité RUOR para el proceso de actualización en cuanto a inclusiones de acuerdo con lo establecido en la Resolucion167 de 2021</t>
  </si>
  <si>
    <t>IN2.3
Memorando 20215000012513 del 05 de marzo de 2021 con su anexo 
Recepción de observaciones memorando 20216000017463 del 25 de marzo de 2021.
Acta de reunión 01062021
Resolución UAESP 167/2021</t>
  </si>
  <si>
    <r>
      <t xml:space="preserve">Links de consulta
http://www.uaesp.gov.co/content/generalidades-del-registro-unico-organizaciones-registradores-segun-tipologia-ruor 
http://www.uaesp.gov.co/content/fortalecimiento-organizaciones-recicladores 
http://www.uaesp.gov.co/content/generalidades-del-registro-unico-registradores-oficio-ruro 
</t>
    </r>
    <r>
      <rPr>
        <u/>
        <sz val="9"/>
        <rFont val="Helvetica Neue"/>
      </rPr>
      <t>http://www.uaesp.gov.co/content/fortalecimiento-organizaciones-recicladores</t>
    </r>
  </si>
  <si>
    <t>Desarrollo de un manual de acciones afirmativas.
Reporte SA-UAESP</t>
  </si>
  <si>
    <t>Actualización del Registro Único de Recicladores de Oficio -RURO-, como herramienta del censo de población recicladora de oficio, con el fin de contar con información actualizada de las personas que se dedican a la actividad de aprovechamiento e identificar sus necesidades.
Reporte SA-UAESP</t>
  </si>
  <si>
    <t>Apoyo a través de las entidades distritales y nacionales para la población recicladora en los siguientes aspectos: • Asistencia psicosocial • Salud • Educación • Integración Social • Pisos de seguridad social
Reporte SA-UAESP</t>
  </si>
  <si>
    <t>Carnetización de la población recicladora de oficio.
Reporte SA-UAESP</t>
  </si>
  <si>
    <t>Caracterización del nivel de competitividad, consolidación y desarrollo de las organizaciones de recicladores.
Reporte SA-UAESP</t>
  </si>
  <si>
    <t>Desarrollo de convenios y redes de cooperación para la consolidación de competencias necesarias para el desarrollo de la actividad de aprovechamiento en el marco de la prestación del servicio público de aseo.
Reporte SA-UAESP</t>
  </si>
  <si>
    <t>Actualización del Registro Único de Organizaciones de Recicladores -RUOR-, para lo cual se definirán y aplicarán criterios de verificación.
Reporte SA-UAESP</t>
  </si>
  <si>
    <t xml:space="preserve">Se cuentan con los resultados relacionados con el Diagnóstico y Análisis de Alternativas, los cuales se encuentran radicados en la Entidad. </t>
  </si>
  <si>
    <t xml:space="preserve">Este pago corresponde al 30% del contrato. </t>
  </si>
  <si>
    <t>291Formular e implementar 2 proyectos piloto de aprovechamiento de tratamiento de residuos con fines de valoración energética, En medio reductor o procesos biológicos que garanticen mínimo un 10 % de tratamiento de residuos no aprovechables..</t>
  </si>
  <si>
    <t xml:space="preserve">Este pago corresponde al 20% del contrato. </t>
  </si>
  <si>
    <t>Durante el primer semestre de 2021 la captación de biogás se ha realizado de forma continua, en el periodo enero a mayo de 2021, en promedio se ha captado 9858 Nm3/h (el mes de mayo de 2021 se registra un valor de 11032 Nm3/h)</t>
  </si>
  <si>
    <t>Promedio anual: 11.800 Nm3/h de biogás</t>
  </si>
  <si>
    <t>Informe de interventoría UT Inter DJ</t>
  </si>
  <si>
    <t>4.2%</t>
  </si>
  <si>
    <t>-</t>
  </si>
  <si>
    <t>Las inversiones para el desarrollo de esta actividad son de responsabilidad del concesionario Biogás Doña Juana</t>
  </si>
  <si>
    <t>Informes interventoría, Informe de Supervisión y Control, Actas, Comunicaciones</t>
  </si>
  <si>
    <t>El concesionario no ha dado cumplimiento efectivo a gran parte de obligaciones contractuales.</t>
  </si>
  <si>
    <t xml:space="preserve">Se está desarrollando tramite Arbitral en el Centro de Arbitraje y Conciliación de la Cámara de Comercio de Bogotá según expediente 119557, sin reserva de lo anterior se continúan los  requerimientos al concesionario para que este cumpla con las obligaciones contractuales que le asisten </t>
  </si>
  <si>
    <t>Recursos vía tarifa esquema de aseo</t>
  </si>
  <si>
    <t>informes interventoría, Informe de Supervisión y Control, Actas, Comunicaciones</t>
  </si>
  <si>
    <t>Recursos Proyecto de Inversión</t>
  </si>
  <si>
    <t>Plan de Acción Institucional - PAI</t>
  </si>
  <si>
    <t>Se tiene programada la ejecución en el segundo semestre de la vigencia</t>
  </si>
  <si>
    <t>Registro fotográfico, convenio marco 009 de 2020 con Jardín Botánico.</t>
  </si>
  <si>
    <t>Se viene adelantando la identificación predial junto a los procesos de estudio de títulos, levantamiento topográfico y elaboración de avalúos</t>
  </si>
  <si>
    <t>Con el objetivo de dar cumplimiento a la meta establecida, la Unidad Administrativa Especial de Servicios Públicos -UAESP, decidió contratar la construcción del Centro de Cuidado del Mochuelo en el territorio de la Vereda Mochuelo Bajo, los barrios La Esmeralda, Paticos, Lagunitas, Barranquitos y el sector en general.
El contrato UAESP-725-2020 suscrito con el Consorcio de Obras Civiles Mochuelo, inició el pasado 11 de febrero con la firma del acta de inicio.
A la fecha el proyecto tiene el avance de del 28.32%, se ha adelantado en el concepto de infraestructura física las siguientes actividades: Localización y Replanteo del edificio, excavaciones manuales y  Mecánica, Explanación Terreno, cimentación, estructura en concreto, estructuras metálicas instalaciones de ducterias hidráulicas, sanitarias, contraincendios y mampostería.</t>
  </si>
  <si>
    <t>Construcción de un Jardín Infantil en 1008 MTS 2</t>
  </si>
  <si>
    <t>Informes interventoría, Informe de Supervisión, Actas, Comunicaciones</t>
  </si>
  <si>
    <t xml:space="preserve">
Con el objetivo de dar cumplimiento a la meta establecida, la Unidad Administrativa Especial de Servicios Públicos -UAESP, decidió estructurar los pliegos de condiciones para dar inicio a una Consultoría enfocada a realizar estudios y diseños de saneamiento básico para Mochuelo Alto y Bajo.
Durante el periodo de enero a junio de 2021 se inició el contrato de consultoría No UAESP- 752-2021, propiamente el 25 de enero de 2021, que tiene por objeto: ELABORACIÓN DE LOS ESTUDIOS Y DISEÑOS DETALLADOS PARA COMPLETAR AL 100% LAS REDES DE ALCANTARILLADO SANITARIO Y PLUVIAL DE MOCHUELO ALTO Y MOCHUELO BAJO Y LA OPTIMIZACIÓN DE LA PLANTA DE AGUAS RESIDUALES DE AMBOS SECTORES, EN LA LOCALIDAD DE CIUDAD BOLÍVAR, 
A la fecha la consultoría presenta un avance del 60% correspondiente a diagnostico inicial de los sistemas y evaluación de alternativas a implementar.
</t>
  </si>
  <si>
    <t>1 estudio de consultoría su implementación</t>
  </si>
  <si>
    <t xml:space="preserve">Evidencia de reunión </t>
  </si>
  <si>
    <t xml:space="preserve">Con el objetivo de dar cumplimiento a la meta establecida, la Unidad Administrativa Especial de Servicios Públicos -UAESP, decidió contratar la realización de las obras requeridas en el Auto SDA No 1347 de 2015, para lo cual se suscribió contrato con objeto: REALIZAR LAS OBRAS DE RESTAURACIÓN Y RECUPERACIÓN DEL PREDIO YERBABUENA.
Durante el primer semestre del año 2021, se firmó el acta de inicio del contrato en mención No UAESP 749 de 2020 (23 de febrero de 2021).
Dado que las condiciones de vegetación del área donde se va ejecutar las Obras Civiles del PRR “Yerbabuena” han cambiado por la acción de la naturaleza en lo trascurrido desde la formulación del PRR (año 2016) a esta fecha; fue necesario disponer de un inventario actualizado georreferenciado  de especies y  ajustar el diseño paisajístico; documentos que permitirán el cumplimiento de las nuevas disposiciones legales, el acatamiento a las observaciones planteadas por la Secretaria Distrital de Ambiente.
Así las cosas,  a la fecha la obra presenta un avance de 4%  y estamos a la espera del aval por parte de la Secretaria Distrital de Ambiente, para continuar con las actividades de restauración y recuperación del Predio Yerbabuena de la UAESP.
</t>
  </si>
  <si>
    <t>Predio Yerbabuena restaurado</t>
  </si>
  <si>
    <t>Informes, Actas, Comunicaciones</t>
  </si>
  <si>
    <t>Las condiciones de vegetación del área donde se va ejecutar las Obras Civiles del PRR “Yerbabuena” han cambiado por la acción de la naturaleza en lo trascurrido desde la formulación del PRR (año 2016) a esta fecha, por tal razón fue necesario disponer de un inventario actualizado georreferenciado  de especies y  ajustar el diseño paisajístico para responder a las observaciones planteadas por la Secretaria Distrital de Ambiente</t>
  </si>
  <si>
    <t>Se procedió a efectuar el trámite con el contratista de actas de mayores y menores cantidades de obra, inclusión de Ítem no previsto y Anexo de especificaciones de nuevo Ítem, documentos que se remitieron a la Subdirección de Asuntos Legales a través del memorando No. 20213000022763 a fin de incluir dentro del expediente contractual los siguientes componentes:
1.	ACTUALIZACIÓN INVENTARIO FORESTAL GEORREFERENCIADO, acorde con los requerimientos de la Secretaria Distrital del Medio ambiente, incluye justificación de emergencia, diligenciamiento de fichas de registro, 1 y 2, memorias de inventario forestal, inventarios de zonas verdes, planos en ARGIS, asistencia a reuniones. 
2.	ACTUALIZACIÓN DISEÑO PAISAJÍSTICO a las nuevas disposiciones, (especies como el kuikuyo propuestas en el diseño paisajístico actual no son aceptadas hoy por la SECRETARÍA DISTRITAL DEL AMBIENTE DE BOGOTÁ ), incluye escogencias y fichas de especies, memorias del paisajismo, planos de acuerdo a los requerimientos y normatividad actual de la SECRETARÍA DISTRITAL DEL AMBIENTE DE BOGOTÁ .
Conforme a lo expuesto, fue indispensable realizar trámite de modificación del Ítem a fin de realizar la ACTUALIZACIÓN DEL DISEÑO PAISAJÍSTICO y ACTUALIZACIÓN DEL INVENTARIO FORESTAL GEORREFERENCIADO, actividades afines al cumplimiento del Auto No. 01347 de 2016 y la Resolución 2882 de 2019 proferida también por la Secretaría Distrital de Ambiente.</t>
  </si>
  <si>
    <t xml:space="preserve">
En el primer semestre del 2021, se dio continuidad a los Convenios Interadministrativos de educación suscritos con las Universidades: UAESP-410-2020 Convenio Educación Universidad Nacional Abierta y a Distancia -UNAD-, UAESP-437-2020 Convenio Educación Universidad Distrital Francisco José de Caldas -UDFJC- y UAESP-604-2020 Convenio Educación Universidad Pedagógica Nacional -UPN-; logrando beneficiar a 347 estudiantes producto de los convenios educativos.
En ese mismo sentido, se trabajó en la formulación de nuevos convenios de educación con estas universidades y con la Universidad Nacional de Colombia sede Bogotá, para suscribirlos en el segundo semestre del 2021, lo anterior para beneficiar a los estudiantes de dichas universidades que habitan en la zona de influencia de los predios Doña Juana. Así mismo, se hizo trabajo interinstitucional para la formulación de dos Convenios a suscribir en el segundo semestre del 2021; con el IDARTES, en donde se lleven a cabo actividades culturales a la zona de influencia de los predios Doña Juana; y con el IDIPYBA, con el fin de generar acciones de bienestar y protección animal en la zona, con el fin de generar una cultura de cuidado y educación para prevenir el maltrato animal. 
Finalmente, resulta importante mencionar que, para este periodo se avanzó en la actualización del Plan de Gestión Social, que beneficia a los habitantes de la zona aledaña a los predios Doña Juana, con el fin de lograr tener un documento que permita brindar la hoja de ruta de las intervenciones sociales en la zona en el corto y mediano plazo, documento que se logrará gracias al acompañamiento y las propuestas de las comunidades de la zona de influencia social a los predios Doña Juana. </t>
  </si>
  <si>
    <t>Estudios Previos para contratación de Estudios y diseños Fase 3</t>
  </si>
  <si>
    <t xml:space="preserve">Existe una controversia entre la responsabilidad de quien debe adelantar el estudio entre CGR o UAESP. </t>
  </si>
  <si>
    <t xml:space="preserve">Por parte de la UAESP se han realizado consultas ante el Autoridad Ambiental Competente ( Autoridad Nacional de Licencias Ambientales) y la Comisión de Regulación de Agua Potable y saneamiento básico) , con el objetivo de lograr establecer quien es el responsable. A la fecha estamos a la espera que la Contraloría emita su concepto al respecto. </t>
  </si>
  <si>
    <t xml:space="preserve">Para este primer semestre no se tenia programado hacer desembolsos en relación con esta actividad. </t>
  </si>
  <si>
    <t xml:space="preserve"> Proyecto de Acuerdo POT 2021_ POR EL CUAL SE ADOPTA LA REVISIÓN GENERAL DEL PLAN DE ORDENAMIENTO TERRITORIAL
DE BOGOTÁ D.C.”</t>
  </si>
  <si>
    <r>
      <t xml:space="preserve">En el marco de la revisión general del POT, se propuso la incorporación de  los predios Yerbabuena y Cantarrana ,  como  predios para servicios conexos con la gestión residuos sólidos, y en ese sentido se redacto el articulado correspondiente, para que formen parte del Parque Innovación Doña Juana. 
Así mismo se realizo acompañamiento y apoyo a la Secretaria Distrital de Planeación en la concertación ambiental de la revisión general del POT, para atender las observaciones de la CAR. , 
Como propuesta de Decreto POT,  se establecido para las Áreas del sistema de servicios públicos domiciliarios. en el componente rural, entre otros el siguiente  Parágrafo: ." </t>
    </r>
    <r>
      <rPr>
        <i/>
        <sz val="9"/>
        <rFont val="Helvetica"/>
      </rPr>
      <t>En el corto plazo, la Secretaría Distrital del Hábitat coordinará la elaboración de estudios técnicos para identificar y precisar la delimitación de áreas para la localización de infraestructura de servicios públicos y áreas potenciales para las actividades y servicios conexos a la gestión integral de residuos. Una vez se cuente con los resultados de dichos estudios, la Secretaría Distrital de Planeación incorporará las áreas delimitadas como suelo de protección - áreas del sistema de servicios públicos domiciliarios mediante resolución motivada."</t>
    </r>
    <r>
      <rPr>
        <sz val="9"/>
        <rFont val="Helvetica"/>
      </rPr>
      <t xml:space="preserve">
</t>
    </r>
  </si>
  <si>
    <t xml:space="preserve">Desarrollar un estudio de viabilidad para la implementación de un sistema de aprovechamiento y valorización de residuos mediante el tratamiento térmico y/o similares con generación de energía y/o sub productos , que permita disminuir la cantidad de residuos que se disponen en el Relleno Sanitario
Reporte Subdirección de Disposición Final. </t>
  </si>
  <si>
    <t xml:space="preserve">Desarrollar un estudio de viabilidad para la implementación de un sistema de tratamiento de Lixiviados , mediante el tratamiento térmico y/o similares con generación de energía y/o sub productos incluyendo su análisis costo beneficio y evaluación económica y financiera.
Reporte Subdirección de Disposición Final. </t>
  </si>
  <si>
    <t xml:space="preserve">Continuar captando el biogás producido en el relleno.
Reporte Subdirección de Disposición Final. </t>
  </si>
  <si>
    <t xml:space="preserve">Realizar monitoreos para determinar las reducciones de gases efecto invernadero durante la operación del proyecto y/o determinar la cantidad de energía.
Reporte Subdirección de Disposición Final. </t>
  </si>
  <si>
    <t xml:space="preserve">Operar de manera adecuada el Relleno Sanitario, dando cumplimiento a las obligaciones del contrato de Concesión .
Reporte Subdirección de Disposición Final. </t>
  </si>
  <si>
    <t xml:space="preserve">Supervisar el cumplimiento de las obligaciones contractuales del contrato de concesión 344 de 2010 y del contrato de interventoría 130 e de 2011 en todos sus componentes.
Reporte Subdirección de Disposición Final. </t>
  </si>
  <si>
    <t xml:space="preserve">Continuar con la implementación de los proyectos del plan de gestión social.
Reporte Subdirección de Disposición Final. </t>
  </si>
  <si>
    <t xml:space="preserve">Cumplimiento medidas de compensación de la licencia ambiental: Adquisición de predios para preservación del agua en la zonas de Mochuelo Alto y Mochuelo Bajo y restauración ecológica de los mismos.
Reporte Subdirección de Disposición Final. </t>
  </si>
  <si>
    <t xml:space="preserve">Cumplimiento medidas de compensación de la licencia ambiental: Construcción del jardín Infantil del barrio Paticos.
Reporte Subdirección de Disposición Final. </t>
  </si>
  <si>
    <t xml:space="preserve">Cumplimiento medidas de compensación de la licencia ambiental: Saneamiento básico para los sectores de Mochuelo alto y bajo.
Reporte Subdirección de Disposición Final. </t>
  </si>
  <si>
    <t xml:space="preserve">Diseñar un plan de Emergencia y contingencia para la operación del Relleno en el evento que el operador deba terminar su contrato de forma anticipada.
Reporte Subdirección de Disposición Final. </t>
  </si>
  <si>
    <t xml:space="preserve">Dar cumplimiento a la imposición dada por la Secretaria de medio ambiente, en el Auto 1347 de 2015 - Realizar las obras de restauración y recuperación del predio Yerbabuena.
Reporte Subdirección de Disposición Final. </t>
  </si>
  <si>
    <t xml:space="preserve">Elaboración de los estudios y diseños detallados definitivos fase 3 y Estudios de impacto ambiental para obtención de Licencia Ambiental para la disposición final de los residuos sólidos en nueva celda del relleno sanitario predio Doña Juana localidad Ciudad Bolívar.
Reporte Subdirección de Disposición Final. </t>
  </si>
  <si>
    <t xml:space="preserve">Estudio de factibilidad para habilitar áreas aledañas al relleno como zona de amortiguamiento e implementación de proyectos relacionados con la gestión de residuos.
Reporte Subdirección de Disposición Final. </t>
  </si>
  <si>
    <t xml:space="preserve">
A la fecha se cuenta con la formulación de los Estudios Previos, sin embargo no se ha podido avanzar con el inicio de la contratación, dado que  El Tribunal Administrativo de Cundinamarca,  en Audiencia de la Acción Popular del Rio Bogotá,  solicitó a la Contraloría General de la Nación  pronunciarse frente a quien es el responsable entre CGR o UAESP , para  adelantar los  estudios y diseños detallados definitivos fase 3 y Estudios de impacto ambiental para obtención de Licencia Ambiental para la disposición final de los residuos sólidos en nueva celda del relleno sanitario predio Doña Juana localidad Ciudad Bolívar.
Por parte de la UAESP se han realizado consultas ante el Autoridad Ambiental Competente ( Autoridad Nacional de Licencias Ambientales) y la Comisión de Regulación de Agua Potable y saneamiento básico) , con el objetivo de lograr establecer quien es el responsable. A la fecha estamos a la espera que la Contraloría emita su concepto al respecto. 
</t>
  </si>
  <si>
    <t>Se diseñó en modo presentación, el equema general de la estrategia Juntos Limpiamos Bogotá, la cual busca gestionar integralmente los residuos sólidos especiales en el Distrito Capital</t>
  </si>
  <si>
    <t>Presentación del esquema de la estrategia Juntos Limpieamos Bogotá</t>
  </si>
  <si>
    <t>Se ejecutaron los proyectos pioto para la gestión de residuos especiales en el marco de la estrategia Juntos Limpiamos Bogotá</t>
  </si>
  <si>
    <t xml:space="preserve">Se adjuntan los informes desarrollados </t>
  </si>
  <si>
    <t>No se incluyo el plan financieri cmpleto de este programa en el DTS</t>
  </si>
  <si>
    <t>Desde la Subdirección de Aprovechamiento se realizó seguimiento a los contratos con las organizaciones de recicladores para la separación de los RCD en los puntos críticos que son recogidos por los operadores de aseo y que son llevados al Punto Limpio fijo que está en operación en el predio Buenos Aires.</t>
  </si>
  <si>
    <t>Soporte información power BI "Atención puntos críticos".
https://cutt.ly/KmZQ3lS</t>
  </si>
  <si>
    <t>No se han identificado</t>
  </si>
  <si>
    <t>Ejecución de los proyectos piloto en cada una de las áreas de prestación, para gestionar integralmente los residuos sólidos especiales tales como RCD de origen domiciliario, o pequeños generadores, muebles, colchones, entre otros residuos voluminosos que no sean objeto de programas posconsumo.
Reporte Subdirección de Aprovechamiento UAESP</t>
  </si>
  <si>
    <t>Ejecución de los proyectos piloto en cada una de las áreas de prestación, para gestionar integralmente los residuos sólidos especiales tales como RCD de origen domiciliario, o pequeños generadores, muebles, colchones, entre otros residuos voluminosos que no sean objeto de programas posconsumo.
Reporte SRBL-UAESP</t>
  </si>
  <si>
    <t>Diseño del esquema de prestación para los proyectos piloto en cada una de las áreas de prestación, para gestionar integralmente los residuos sólidos especiales tales como RCD de origen domiciliario, o pequeños generadores, muebles, colchones, entre otros residuos voluminosos que no sean objeto de programas posconsumo.
Reporte SRBL-UAESP</t>
  </si>
  <si>
    <t>Realizar un diagnóstico que describa estado actual, su caracterización y los costos gestión de los residuos sólidos especiales arrojados clandestinamente en el espacio público.
Reporte SRBL-UAESP</t>
  </si>
  <si>
    <t>Contar con mesas técnicas de seguimiento y control de la gestión de residuos sólidos especiales.
Reporte SRBL-UAESP</t>
  </si>
  <si>
    <t>Hacer seguimiento a la línea 110, el SDQS o cualquiera que haga sus veces, mediante estandarización de indicadores de seguimiento y evaluación.
Reporte SRBL-UAESP</t>
  </si>
  <si>
    <t>Reporte que contenga las acciones de mejora en la línea 110 el SDQS o cualquiera que haga sus veces, según documento de evaluación.
Reporte SRBL-UAESP</t>
  </si>
  <si>
    <t>RC1.1
Borrador de la Norma Sectorial de Competencia para la separación de RCD en la fuente.</t>
  </si>
  <si>
    <t>16.66%</t>
  </si>
  <si>
    <t>Se inició la construcción de la propuesta del documento "Lineamientos de Implementación y Operación de infraestructura para la gestión de RCD provenientes de pequeños generadores". Por tal motivo, se diseñó la estructura y cuerpo del documento definiéndole el alcance.</t>
  </si>
  <si>
    <t>RC1.2
Contenido de la propuesta del documento "Lineamientos de Implementación y Operación de infraestructura para la gestión de RCD provenientes de pequeños generadores"</t>
  </si>
  <si>
    <t>Con el fin de consolidar y mejorar el proceso del punto limpio fijo que se tiene implementado desde la Subdirección de Disposición Final, esta dependencia suscribió contratos con ocho (8) organizaciones de recicladores para realizar separación de RCD en los puntos críticos de la ciudad y así lograr que los RCD que lleguen al puntos limpio vayan separados de la fracción no aprovechable que va directamente al relleno sanitario.
Se realizó seguimiento a los contratos con las organizaciones de recicladores para la separación de los RCD en los puntos críticos que son recogidos por los operadores de aseo y que son llevados al Punto Limpio fijo que está en operación en el predio Buenos Aires.</t>
  </si>
  <si>
    <t>A través de la verificación de los informes que reposan en la base de datos de la entidad y que pueden ser visualizados a través de Microsoft Power Bi
Link evidencia
https://cutt.ly/KmZQ3lS</t>
  </si>
  <si>
    <t>9-Contribuir a la formalización del 100% de la población recicladora registradas en RURO (Registro Único de Recicladores) y el fortalecimiento de las organizaciones de recicladores en el registro RUOR (Registro único de organizaciones de recicladores)
22-Desarrollar el 100% de programas de Formación para la población recicladora de oficio..</t>
  </si>
  <si>
    <t>En el marco de la estrategia Juntos Limpiamos Bogotá se han instalado puntos limpiosde recolección de RCD a través de las 5 ase</t>
  </si>
  <si>
    <t xml:space="preserve">Implementación de un piloto de operación de puntos limpios fijos y móviles.
Reporte Sundirección de Recolección Barrido y Limpieza UAESP. </t>
  </si>
  <si>
    <t>SDA/SEGAE:: Se dio continuidad al proceso adelantado conjuntamente entre la SDA y el SENA, entidad que emitió la norma de comptencia NSCL 220201096 Separar escombros según procedimiento técnico y normativa 
ambiental. Adicionalmente la SDA junto con la Universidad Javeriana quedaron comprometidos en apoyar este instrumento.</t>
  </si>
  <si>
    <t>Norma de comptencia del SENA NSCL 220201096</t>
  </si>
  <si>
    <t xml:space="preserve">Para iniciar la capacitación de personal de obra el SENA se encuentra desarrollando los instrumentos para la certificacion de la competencia. </t>
  </si>
  <si>
    <t>Escribir al SENA para presionar la elaboracion de la herramienta para certificar</t>
  </si>
  <si>
    <t>El proceso del SENA tiene dificultades por escasez de personal</t>
  </si>
  <si>
    <t>Otro</t>
  </si>
  <si>
    <t>290 - Controlar la disposición adecuada 43.000.000 de toneladas y promover el aprovechamiento de 11.000.000 de toneladas de residuos peligrosos, especiales y de manejo diferenciado.</t>
  </si>
  <si>
    <t>7702 - Control, evaluación, seguimiento y promoción a la cadena de gestión de residuos Bogotá</t>
  </si>
  <si>
    <t>3 - Desarrollar 47 proyectos de economía circular para cerrar el ciclo de vida de los materiales</t>
  </si>
  <si>
    <t xml:space="preserve">SDA/SEGAE: Se gestiono con el ICONTEC la norma tecnica NTC 6421, Agregados gruesos reciclados para uso en el concreto hidráulico.
NTC 6422, Ensayo de clasificación de los componentes de los agregados gruesos reciclados.
SDA/SCAPS:  viene trabajando en la actualización de la Guía de manejo ambiental para el sector de la construcción, y se encuentra construyendo el respectivo documento tanto desde el punto de vista técnico como jurídico.
</t>
  </si>
  <si>
    <t xml:space="preserve">Norma técnica ICONTEC NTC 6421 y NTC 6422, </t>
  </si>
  <si>
    <t>Se necesita difusion de esta norma a traves de cursos de extension de las universidades y curso del SENA</t>
  </si>
  <si>
    <t>Gestionar cursos de difusion de las normas de comptencia del SENA y de las normas tecnicas ICONTEC</t>
  </si>
  <si>
    <t>No hay</t>
  </si>
  <si>
    <t>SDA/SCASP: En el periodo comprendido entre el 01 de enero y el 30 de junio de 2021, a partir de la revisión y control
efectuada por los profesionales del grupo de Proyectos Constructivos y Similares, se han logrado
controlar 753.363,61 toneladas de RCD aprovechadas y por parte del grupo de Infraestructura
296.844,19 toneladas, para un total de 1.050.207,8 Toneladas.</t>
  </si>
  <si>
    <t xml:space="preserve">Aplicativo Web de Residuos Construcción y Demolición </t>
  </si>
  <si>
    <t>Se requiere reforzar el equipo técnico para mejorar el control en el aprovechamiento,</t>
  </si>
  <si>
    <t>Gestionar los recursos para  fortalecer el equpo</t>
  </si>
  <si>
    <t>Los recursos del proyecto de inversión se utilizan para actividades de control, el valor hace referencia a los contratos que aportan al control sobre la disposición y aprovechamiento de RCD Grupos RCD e INFRAESTRUCTURA SCASP)</t>
  </si>
  <si>
    <t>1-Formular e implementar 1 programa de actividades de evaluación, control y seguimiento ambiental encaminadas a la adecuada disposición y aprovechamiento de residuos en Bogotá</t>
  </si>
  <si>
    <t>Comunicaciones y reuniones de formulación del POT</t>
  </si>
  <si>
    <t>La SDA no ha sido requerida por las entidades competentes para brindar información ambiental sobre los estudios que desarrolle la administración distrital</t>
  </si>
  <si>
    <t>Por por parte del grupo de Infraestructura encargada de realizar el seguimiento a los proyectos de la ciudad se realizó el control a 
296.844,19 toneladas</t>
  </si>
  <si>
    <t>Se requiere un reforzar el equipo técnico para mejorar el control en el aprovechamiento,</t>
  </si>
  <si>
    <r>
      <t xml:space="preserve">SDA/SEGAE: La SDA </t>
    </r>
    <r>
      <rPr>
        <u/>
        <sz val="9"/>
        <rFont val="Helvetica"/>
      </rPr>
      <t>no es la entidad competente para desarrollar los estudios</t>
    </r>
    <r>
      <rPr>
        <sz val="9"/>
        <rFont val="Helvetica"/>
      </rPr>
      <t xml:space="preserve"> de sitios potenciales de gestión de RCD, sino los generadores, pej el IDU. Sin embargo en el proceso de actualización del POT de Bogotá se propuso habilitación y uso del suelo para esta actividad.</t>
    </r>
  </si>
  <si>
    <t xml:space="preserve"> RBL (Pendientes de actualización de PP Ecourbanismo, frente a nuevos lineamientos)</t>
  </si>
  <si>
    <t>Desarrollo de competencias para el manejo de residuos de construcción y demolición, enfocado a personal de obra.
Reporte Secretaría Distrital de Ambiente.</t>
  </si>
  <si>
    <t>Actualización de lineamientos y/o documentación técnica existente para la gestión de RCD provenientes de grandes generadores.
Reporte Secretaría Distrital de Ambiente.</t>
  </si>
  <si>
    <t>Articulación con gestores que realicen aprovechamiento de RCD provenientes de grandes generadores.
Reporte Secretaría Distrital de Ambiente.</t>
  </si>
  <si>
    <t>Articulación con gestores que realicen aprovechamiento de RCD provenientes de grandes generadores de obras verticales
Reporte Secretaría Distrital de Ambiente.</t>
  </si>
  <si>
    <t>Gestión de sitios para el manejo RCD provenientes del proceso de construcción de proyectos de ciudad.
Reporte Secretaría Distrital de Ambiente.</t>
  </si>
  <si>
    <t>Aprovechamiento de RCD provenientes del proceso de construcción de proyectos de ciudad
Reporte Secretaría Distrital de Ambiente.</t>
  </si>
  <si>
    <t>Definición de lineamientos para la gestión de RCD provenientes de proyectos de ciudad.
Reporte SRBL-UAESP</t>
  </si>
  <si>
    <t>Caracterización de los RCD que se presentan en los puntos críticos y sitios de arrojo clandestino.
Reporte SA-UAESP</t>
  </si>
  <si>
    <t>Generación de normas técnicas para materiales provenientes de RCD reciclados
Reporte SA-UAESP</t>
  </si>
  <si>
    <t>Desarrollo de la bolsa de residuos y subproductos provenientes de RCD
Reporte SA-UAESP</t>
  </si>
  <si>
    <t>Estrategias de investigación para identificar otras formas de realizar tratamiento de RCD que no tengan una cadena definida
Reporte SA-UAESP</t>
  </si>
  <si>
    <t>Conformación de redes de conocimiento, investigación y generación de valor asociadas a los materiales potencialmente aprovechables.
Reporte SA-UAESP</t>
  </si>
  <si>
    <t>Generación de incentivos relacionados con la gestión de RCD
Reporte SA-UAESP</t>
  </si>
  <si>
    <t>Desarrollo de competencias para el manejo de residuos de construcción y demolición, enfocado a maestros de obra y pequeños comercializadores de materiales de construcción.
Reporte SA.-UAESP</t>
  </si>
  <si>
    <t>Definición de lineamientos para la implementación y operación de infraestructuras para la gestión de RCD provenientes de pequeños generadores.
Reporte SA-UAESP</t>
  </si>
  <si>
    <t>Implementación de un piloto de operación de puntos limpios fijos y móviles.
Reporte SA-UAESP</t>
  </si>
  <si>
    <t>Articulación con gestores formales e informales para la ejecución de pilotos de recolección selectiva a nivel domiciliario y de pequeños generadores, y de atención a puntos críticos ya generados.
Reporte SA-UAESP</t>
  </si>
  <si>
    <t>Se implementó punto limpio fijo en el predio Buenos Aires que hace parte de los Predios Doña Juana, en el que se recepción los RPCC (residuos de puntos críticos o clandestinos), generados en el distrito, cuyo contenido principal son RCD.</t>
  </si>
  <si>
    <t>Acta de inicio de Contrato 778 de 2020, base de datos consolidado de materiales RPCC.</t>
  </si>
  <si>
    <t xml:space="preserve">El punto limpio fijo se implementó y opera actualmente con recursos de los excedentes del esquema de aseo. teniendo en cuenta que estos no corresponde al presupuesto de la entidad el porcentaje programado y de avance presupuestal es $0  </t>
  </si>
  <si>
    <t>Implementación de un piloto de operación de puntos limpios fijos y móviles.
Reporte SDF-UAESP</t>
  </si>
  <si>
    <t>Análisis de la información de suscriprores - presentación prestación en área rural - Acta mesa de trabajo SDP https://experience.arcgis.com/experience/c10c9308a76b4505b1ef1fe5e307767b</t>
  </si>
  <si>
    <t>Carencia de información a nivel Distrital relacionada con gestión de residuos en ruralidad</t>
  </si>
  <si>
    <t>Implementeación de mesas de trabajo con las entidades que producen información para la ruralidad</t>
  </si>
  <si>
    <t xml:space="preserve">Documento que contenga el diagnóstico de las zonas rurales en cuanto al manejo de residuos sólidos, equipamientos e infraestructura rural y estado de las vías. 
Documento que contenga la caracterización de residuos sólidos en zonas rurales
Piloto de manejo insitu de residuos sólidos orgánicos e inorgánicos. 
Descripción de los productos esperados del proyecto. Por ejemplo las obras, estudios y capacitaciones terminadas. 
</t>
  </si>
  <si>
    <t>Se realiza análisis de catastro de usuarios en área rural</t>
  </si>
  <si>
    <t>Análisis preliminar de catastro</t>
  </si>
  <si>
    <t>Localidades sin distinción clara de área rural y urbana</t>
  </si>
  <si>
    <t>Se solicito claridad a la SDP de las zonas rurales considereando la nueva propuesta POT</t>
  </si>
  <si>
    <t>No se programo la actividad para el primer semestre</t>
  </si>
  <si>
    <t xml:space="preserve">No se programo la actividad para este semestre </t>
  </si>
  <si>
    <t>Se formula modelo de encuesta para ser aplicada en los sectores rurales</t>
  </si>
  <si>
    <t xml:space="preserve"> Encuesta</t>
  </si>
  <si>
    <t>Realizar un diagnóstico de las zonas rurales en cuanto a población, así como las actividades productivas en la zona, equipamientos e infraestructura rural y estado de las vías.
Reporte SRBL-UAESP</t>
  </si>
  <si>
    <t>Propiciar y consolidar una mesa de trabajo interinstitucional en donde se definan las competencias, productos, tiempos relativos.
Reporte SRBL-UAESP</t>
  </si>
  <si>
    <t>Documento técnico compilatorio que identifique las necesidades en materia de estratificación de acuerdo con la metodología para tal fin en áreas rurales
Reporte SRBL-UAESP</t>
  </si>
  <si>
    <t>Diagnostico de las características físicas y socioeconómicas para determinar necesidades de prestación de servicio para actividades complementarias
Reporte SRBL-UAESP</t>
  </si>
  <si>
    <t>Diagnostico participaticvo con enfoque diferencial para priorizar las actividades y las zonas
Reporte SRBL-UAESP</t>
  </si>
  <si>
    <t>Se desarrollaron mesas técnicas entre el equipo de RBL, DF y SAP en las cuales se crearon compromisos para la identificación por escenarios de riesgos de cada componente. A la fecha se tiene la identificación de fuentes primarias de documentos existentes en el marco del desarrollo de la estrategia. Adicionalmente, la matriz de identificación de escenarios de riesgos se encuentra en elaboración, el cual estará elaborado dentro del cronograma del PGIRS vigente</t>
  </si>
  <si>
    <t>Se adjunta evidencias y actas de reuniones adelantadas</t>
  </si>
  <si>
    <t>No se han identificado difiultades. Las mesas de trabajo se han realizado con normalidad.</t>
  </si>
  <si>
    <t xml:space="preserve">RBL
Disposición Final
Aprovechamiento
</t>
  </si>
  <si>
    <t>Se han adelantado mesas con el Instituto Distrital de Gestión de Riesgos y Cambio Climático - IDIGER para la socialización del programa de riesgos y las fases de artículación</t>
  </si>
  <si>
    <t>Se adjuntan las evidencias y actas de las reuniones sostenidas</t>
  </si>
  <si>
    <t>Identificar, priorizar y caracterizar escenarios de riesgo asociados a la gestión integral de residuos sólidos por localidad
Reporte SRBL-UAESP</t>
  </si>
  <si>
    <t>No se ha programado para el primer semestre del 2021.</t>
  </si>
  <si>
    <t>Realizar un documento técnico que defina las medidas de reducción (intervención prospectiva e intervención correctiva) del riesgo para el servicio público de aseo, partiendo de los escenarios previamente identificados
Reporte SRBL-UESP</t>
  </si>
  <si>
    <t xml:space="preserve">Actas de reunión </t>
  </si>
  <si>
    <t>16.5%</t>
  </si>
  <si>
    <t>SDF:  0,83% (16.5% serian las 20 localidades como estamos aportando en la construcción del documento con el IDIGER se realiza la ponderación a 1 localidad que sería Ciudad Bolívar)</t>
  </si>
  <si>
    <t>Se realizaron 2 reuniones en conjunto con IDIGER el 25 de mayo y el 18 de junio de 2021, en el cual se esta abordando en mesa de trabajo escenario de riesgos Grandes Operaciones Relleno Sanitario Doña Juana para la caracterización de los riesgos identificados para la Localidad Ciudad Bolívar.</t>
  </si>
  <si>
    <t>Identificar, priorizar y caracterizar escenarios de riesgo asociados a la gestión integral de residuos sólidos por localidad
Reporte SDF-UAESP</t>
  </si>
  <si>
    <t>Realizar la construcción conjunta de un documento propuesta entre las entidades que articule las estrategias institucionales de respuesta frente a la posible materialización de emergencias.
Reporte SRBL-UAESP</t>
  </si>
  <si>
    <t>SDF: 5% (100% serian las 20 localidades como estamos aportando en la construcción del documento con el IDIGER se realiza la ponderación a 1 localidad que sería Ciudad Bolívar)</t>
  </si>
  <si>
    <t>Realizar un documento técnico que defina las medidas de reducción (intervención prospectiva e intervención correctiva) del riesgo para el servicio público de aseo, partiendo de los escenarios previamente identificados
Reporte SDF-UAESP</t>
  </si>
  <si>
    <t>Se realizaron 2 reuniones en conjunto con IDIGER el 25 de mayo y el 18 de junio de 2021, en el cual se esta abordando en mesa de trabajo escenario de riesgos Grandes Operaciones Relleno Sanitario Doña Juana para definir medidas de reducción del riesgo identificado para la Localidad Ciudad Bolívar.</t>
  </si>
  <si>
    <t>Actas de visita de campo</t>
  </si>
  <si>
    <t>SDF: 2,75% (16.5% serian los 6 prestadores del servicio (5 de RBL y 1 de disposición final) como se está realizando seguimiento al interior del predio Doña Juana se realiza la ponderación a 1 prestador)</t>
  </si>
  <si>
    <t>Alcaldías locales, bomberos, Defensa Civil</t>
  </si>
  <si>
    <t>Ha realizado seguimiento a las observaciones realizadas por parte de la interventoría al plan de gestión del riesgo y plan de emergencia y contingencia elaborado por el concesionario de disposición final.</t>
  </si>
  <si>
    <t>Articular los Planes de Gestión del Riesgo de Desastres de las Entidades Públicas y Privadas (PGRDEPP) de los prestadores de aseo en el Distrito.
Reporte SDF-UAESP</t>
  </si>
  <si>
    <t>Optimización de las capacidades de preparación y de respuesta por las entidades competentes frente a las posible emergencias o desastres que afecten la gestión integral de residuos sólidos.
Reporte SRBL-UAESP</t>
  </si>
  <si>
    <t>Generar indicadores de impacto y de gestión para medir la efectividad de la armonización entre los planes y programas
Reporte SRBL-UAESP</t>
  </si>
  <si>
    <t>Las acciones de educación en gestión de residuos que se crearon y consolidaron fueron:  
1. Presentación de la estrategia de Cultura Ciudadana "La Basura no es Basura" con objeto, marco PDD, datos distritales en gestión de residuos, componentes y lineas tematicas, herramientas de cultura ciudadana
2. Performans "Asomate a la ventana y te contamos porque La Basura No es Basura" que consiste en realizar pedagogia de sepración de residuos en tres bolsas (blanca, verde y negra), mensaje en contribuir a facilitar labor de aprovechamiento  por los recicladores y minimizar la cantidad de residuos que llegan a diario al relleno sanitario. La acción es llevada acabo en calle, el equipo en campo es de alrededor de 15 personas realizando pedagogia con residuos de gran tamaño y las tres bolsas.</t>
  </si>
  <si>
    <t xml:space="preserve">Presentación de la estrategia "La Basura no es Basura" con objeto.
Guión performans "Asomate a la ventana y te contamos porque La Basura No es Basura". </t>
  </si>
  <si>
    <t>Ninguno</t>
  </si>
  <si>
    <t>Ninguna</t>
  </si>
  <si>
    <t xml:space="preserve">Mónica Bonilla
Angelica Sierra
</t>
  </si>
  <si>
    <t>5.8%</t>
  </si>
  <si>
    <t>Se construyó ocho cuentos y una cartilla, que han sido diseñados como herramientas para que los niños tengan conocimiento y tengan herramientas para ser formadores en su territorio y en sus entornos, sobre la gestión de residuos.
1. Una Cartilla, con el siguiente contenido: Reflexión Bogotá como un organismo vivo.  
Lectura daños al planeta por consumo de plásticos. 
Lectura sobre los diferentes tipos residuos 
Juego de identificación para encontrar las diferencias en residuos según su tiempo de descomposición. 
Punto ecológico de mi hogar.
Guía de residuos (bolsa blanca, verde y negra). Juego de asociación agrupando residuos y bolsas. Reto diez cosas que podemos poner en cada bolsa 
Un día de mis consumos. Sopa de letras con las palabras claves sobre consumo responsable.
Me asomo a la ventana y saludo a mi reciclador. Juego de laberinto ayuda a Catalina a entregar la bolsa blanca al reciclador. 
Juego de roles para asumir la gestión.
2. Creación de ocho cuentos infantiles, historias relacionadas con la gestión de residuos. 1. El gato Mochuelo, 2. Un barquito de papel, 3. Los amigos del baile de los residuos, 4. La niña que juega a separar, 5. De las botellas a las sillas, 6. El gran rescate
7. Nico y su mejor amiga, 8. Juanito y su papá</t>
  </si>
  <si>
    <t>Una cartilla y ocho cuentos con contenido de gestión de residuos</t>
  </si>
  <si>
    <t>Presentación de la Presentación de la estrategia de Cultura Ciudadana "La Basura no es Basura".
Se presenta la estrategia de cultura ciudadana en instancias locales CLIP, CAL y JAL. Comisiones Ambientales Locales: 13 sesiones (Sumapaz, San Cristóbal, Puente Aranda, Teusaquillo, Engativá, Ciudad Bolívar, Kennedy, Suba, Tunjuelito, Usaquén, Rafael Uribe Uribe, Puente Aranda, La Candelaria). Juntas Administradoras Locales: 6 sesiones: (Suba, Teusaquillo, Fontibón, San Cristóbal, Tunjuelito, Rafael Uribe Uribe). Comisiones Locales Intersectoriales de Participación 8 (Rafael Uribe Uribe, Tunjuelito, Candelaria, Barrios Unidos, Engativá, Teusaquillo, Antonio Nariño, Usme). Alcaldías Locales 3 (Bosa, Kennedy, Candelaria) Secretaria de Hábitat: 1 sesión con de enlaces territoriales</t>
  </si>
  <si>
    <t xml:space="preserve">Actas de los encuentros en las intancias locales </t>
  </si>
  <si>
    <t xml:space="preserve">Por parte del Equipo de Cultura Ciudadana, se adelantaron 12 acciones pedagogicas en procesos de capacitación a colegios, sesibilizando a 438 personas, con el propósito de mejorar el proceso de separación en la fuente y reducir el material que llega al Relleno Sanitario Doña Juana. Concientizcion en dignificar la labor de los recicladores de oficio, sensibilizando a la ciudadanía acerca de la importancia de entregar el material aprovechable a los recicladores de oficio, quienes son actores principales en la cade del aprovechamiento. </t>
  </si>
  <si>
    <t>Acta de actividades</t>
  </si>
  <si>
    <t xml:space="preserve">La campaña “Juntos Limpiamos Bogotá”, tiene como objetivo mitigar el impacto visual y sanitario que genera la acumulación indiscriminada de residuos mixtos en el espacio público. De esta manera se intervienen los puntos críticos de arrojo clandestino de manera interinstitucional generando acciones que motiven a la comunidad a apropiarse de su entorno y en esa medida se propicie el sostenimiento del área limpia. </t>
  </si>
  <si>
    <t>Productos de comunicaciones Campaña Juntos Limpiamos Bogotá</t>
  </si>
  <si>
    <t>16, 6%</t>
  </si>
  <si>
    <t>La campaña promueve el uso adecuado de cestas y contenedores con mensajes de apropiación del mobiliario público de la ciudad, contenido orientado divulgar las cifras de cestas y contenedores con los que cuenta Bogotá, los daños que sufren y cómo pueden reportar su afectación, invitación a usar adecuadamente este mobiliario separando el material aprovechable del que no lo es. Del mismo modo, visibilizando la gestión de la UAESP en la supervisión a los operadores del esquema de aseo para que el mobiliario esté en óptimas condiciones para prestar el servicio a la ciudadanía, a través de piezas gráficas y videos se informó sobre estos aspectos y también se apoyó con testimonios de los operarios que trabajan en este tema. Los mensajes se difundieron en las diferentes plataformas de la UAESP como su página web y redes sociales: Instagram, Youtube, Facebook y Twitter.</t>
  </si>
  <si>
    <t>Productos de comunicaciones</t>
  </si>
  <si>
    <t>Campaña orientada a los residuos de cuidado personal en el marco de la pandemia Covid 19, adecuada disposición de guantes y tapabocas para mitigar el contagio y al mismo tiempo, promover el buen uso de cestas y contenedores en la ciudad. En ese sentido, y a través de testimonios de operarios del servicio de aseo, quienes están a cargo de recoger estos elementos, buscamos sensibilizar a la ciudadanía sobre su rol y responsabilidad en la adecuada disposición de estos residuos, potencialmente peligrosos y su papel para mitigar el contagio y proteger la vida y salud de todos, tanto de los operarios de aseo como de la ciudadanía. Se produjeron piezas gráficas a partir de fotos tomadas en lugares en donde las personas arrojaron al suelo estos elementos y se publicaron videos pedagógicos para denotar la importancia de depositar los guante y tapabocas en cestas y contenedores de manera adecuada y con protocolos de bioseguridad. Los contenidos se publicaron en la página web de la entidad y en sus redes sociales: Instagram, YouTube, Facebook y Twitter.</t>
  </si>
  <si>
    <t>Carnaval doña Juana. Se llevará a cabo diciembre de 2021</t>
  </si>
  <si>
    <t>Visibilización de las propuestas  ganadoras de proyectos sobre sensibilización de gestión de residos en el marco del  "Programa de incentivos para la vigencia 2021 como acción afirmativa a favor de las organizaciones de recicladores de oficio de Bogotá D.C" en el segundo semestre de 2021.</t>
  </si>
  <si>
    <t>DOS ESTRATEGIAS
1. Escuela del Profe Reciclador: con la intensión de promover la separación en la fuente y reconocer la labora del reciclador se creó este espacio de aprendizaje, donde los recicladores son los protagonistas y los encargados de enseñar a la ciudadanía temas como el  aprovechamiento, reciclaje, economía circular. Los 4 primeros capítulos se hicieron en vivo a través de la cuenta de Facebbok de la UAESP, tema 1 residuos orgánicos, tema 2 reutas selecitvas, tema 3 separación en la fuente niña hija de familia recicladora. tema 4 separación en la fuente madre recicladora. El capítulo 5 se grabó al aire libre tema separación en al fuente.
2. El Reciclador de tu Barrio: estrategia creada para promover la carcanía de la ciudadanía con el reciclador de su zona. El lanzamiento de esta campaña se hizo el 1 de marzo en el marco del Día Mundial del Reciclador, por medio de productos audiovisuales se cuentan historias de vida de los recicladores de diferentes localidades de Bogotá mientras ejercen su labor. En total se han publicado en las cuentas de Facebook, Youtube, Instagram, Twitter y la página web de la entidad 7 historias.</t>
  </si>
  <si>
    <t>Clases del Profe reciclador .Productos de comunicaciones</t>
  </si>
  <si>
    <t>La UAESP forma parte de la Mesa de Cultura Ciudadana Ambiental, liderada por la Subsecretaría de Cultura Ciudadana de la SDCRD, espacio que atendió necesidades de información en la Encuesta de Cultura Ambiental 2021, en relación a "gestión integral y sostenible de residuos” se atendieron en las preguntas 3 a 19. 
Ficha técnica del instrumento: Universo personas mayores de 13 años, residentes en viviendas de todos los niveles socioeconómicos en Bogotá, D.C., en sus 20 localidades.
Periodo de trabajo de campo (recolección)•Todas las localidades (excepto Sumapaz): 29 de diciembre del 2020 al 15 de enero del 2021 •Sumapaz: 16 al 20 de febrero
38 preguntas formuladas, tamaño de la muestra total encuestas (base): 2282. Error y nivel de confianza: El diseño de muestreo se realizó para dar estimaciones con niveles de confianza mayores del 95% y un error general de muestreo de 2,0%. Temas a los que se refiere: Percepciones, creencias, actitudes y comportamientos reportados por la ciudadanía frente a diversas temáticas relacionadas con cultura ciudadana y ambiente en la ciudad.</t>
  </si>
  <si>
    <t>UAESP, SDCRD</t>
  </si>
  <si>
    <t>Lanzamiento de la estrategia de cultura ciudadana “La Basura no es Basura”, en rueda de prensa, junto con la Secretaría de Ambiente, Secretaria de Hábitat, Secretario de Cultura, Director de Cultura Ciudadana y Subdirector de Aprovechamiento. Se propuso un reto para la ciudad que consistió en aumentar el aprovechamiento de residuos por dos semanas, del 14 al 28 de enero (en promedio Bogotá aprovecha 1200 toneladas de residuos diarios, alrededor de 8400 toneladas semanales; el reto consistió en aumentar las toneladas semanales de residuos aprovechadas a nueve mil, es decir, seiscientas toneladas más, por dos semanas, mil doscientas toneladas más). La propuesta se lanzó con videos promocionales en los que participaron niños de Mochuelo, que invitaron a la ciudadanía y a los niños de la ciudad a sumarse al reto, a separar en las tres bolsas, a disminuir los residuos, a aumentar el aprovechamiento, ya que, por estar en zona de influencia, son la población más afectada. Los niños son, precisamente, la población objeto de la estrategia consideramos que se logran cambios contundentes, cambios de comportamiento en la gestión de residuos, y que pueden promover, transformar, y formar, sus entornos.  Realizamos un evento de lanzamiento, con una estrategia por redes sociales con 3 videos.</t>
  </si>
  <si>
    <t>Comunicaciones. 1 por año.
1. Audiovisual de la apertura del predio para el funcionamiento de la planta de tratamiento de residuos orgánicos de la localidad de Usaquén administrada por la organización de recicladores MYM Universal.
2. Audiovisual de las terminales de verificación para tecnificar los procesos de verificación de las personas que solicitan su inclusión al RURO, tecnología que permitirá agilizar y modernizar los procesos con la población recicladora.
3. Audiovisual sobre el proyecto de investigación científica de la Subdirección de Aprovechamiento y la Universidad Distrital sobre tratamiento de residuos orgánicos que será financiado por el Ministerio de Ciencia y Tecnología.  
4. Audiovisual entrega de canecas y primera ruta de recolección de residuos orgánicos del proyecto piloto de la UAESP y MYM Universal en el conjunto residencial Portus de Alejandría en la localidad de Suba.
5. Audiovisual entrega de canecas y sensibilización sobre la correcta separación de residuos orgánicos en el barrio Belmira en la localidad de Usaquén. Estos ciudadanos hacen parte del proyecto piloto de recolección de resdiuos orgánicos de la UAESP y MYM Universal.
6. Audiovisual de los sistemas de información creados por la subdirección de aprovechamiento para digitalizar la información que compete a la UAESP en temas de aprovechamiento, residuos, trabajo con recicladores de oficio, organizaciones y ciudadanía en general.
7. Audiovisual del evento de lanzamiento del nuevo modelo de aprovechamiento de residuos sólidos y del primer observatorio de residuos de Bogotá.
8. Audiovisual sobre la tecnificación hecha por la UAESP de la planta de tratamiento de residuos orgánicos ubicada en el barrio mochuelo Bajo en el predio Avianca y que es administrada por la organización de recicladores Sineambore. Esta tecnificación permitirá agilizar los proceso de producción de abono de la planta por medio de la tecnica de aireación forzada.
9. Audiovisual del cubrimiento de la feria de servicios para la población recicladora en la localidad de Engativá. Este espacio en el que participaron varias entidades del Distrito se hace con el fin de acercar la oferta de servicios a la que tienen derecho los recicladores de Bogotá.
10. Audiovisual para anunciar la entrega de los nuevos carnés para la población recicladora, documento que los identifica como recicladores de oficio reconocidos e incluidos en el Registro Único de Recicladores de Oficio RURO.
11. Audiovisual de la apertura del primer Centro Transitorio de Cuidado al Carretero en la localidad de Kennedy, barrio María Paz. Este espacio está destinado para que los carreteros de la zona puedan hacer su labor de clasificación y separación del material aprovechable en un sitio cerrado y así evitar que ocupen el espacio público. 
12. Audiovisual Audiovisual entrega de canecas y sensibilización sobre la correcta separación de residuos orgánicos en el conjunto residencial Corinto en la localidad de Suba. Estos ciudadanos hacen parte del proyecto piloto de recolección de resdiuos orgánicos de la UAESP y MYM Universal.
Audiovisual proyecto de aprovechamiento de plastico</t>
  </si>
  <si>
    <t>Comunicaciones. 1 por año.
1. Audiovisual del cubirmiento de la visita de la alcaldesa de Bogotá Claudia López a las bodegas de tratamiento de plásticos y producción de madera plástica de la ARB. Aquí recicladores y directivos de la UAESP le mostraron a la alcaldesa el proceso de reciclaje de plásticos flexibles que pueden convertirse en material para construir diferentes elementos.
2. Audiovisual para demostrar el trabajo que realiza la organización de recicladores CENHIS quienes restauran todo tipo de elementos que recogen en sus rutas de recolección con sus talleres de pintura y carpintería reincorporando así los materiales a la vida útil.</t>
  </si>
  <si>
    <t xml:space="preserve">Comunicaciones. 1 por año. Campaña Día Mundial del Reciclaje: Con la intensión de conmemorar esta fecha y promover la separación en la fuente y el consumo responsable creamos una sinergia dirigida a toda la ciudadanía que se promovió durante una semana con contenidos diarios. Los productos y mensajes fueron: 1 animación sobre los beneficios de reciclar (ahorro de agua, energía, reducir contaminación, reducir la explotación de recursos naturales, reducir enterramiento de residuos en Doña Juana), 2 videos sobre cómo se separa en la fuente en las tres bolsas con las voces de niños de mochuelo, 1 comercial con mensajes de recicladores de oficio sobre su labor como recuperadores ambientales, 1 video de la sección Recrea sobre comoreutilizar plástico para crear un bolso y 4 piezas gráficas sobre la importancia de reciclar. </t>
  </si>
  <si>
    <t>Comunicaciones. 1 por año.
1. Audiovisual del cubrimiento de la jornada "Asómate a la ventana y te enseñamos por qué la basura no es basura" en el barrio María Paz en la localidad de Kennedy. Esta estrategia consiste en sensibilizar a la ciudadanía sobre la correcta separación de los resdiuos en la fuente, además de la importancia de ser consumidores responsables y de reconocer y dignificar la labor de los recicladores de la zona.
2. Audiovisual sobre el balance en la reducción del entarramiento de las toneladas de residuos en Doña Juana durante el año 2020.
3. Audiovisual del cubrimiento de la jornada "Asómate a la ventana y te enseñamos por qué la basura no es basura" en el conjutno portal de las sierra en la localidad de Usme. Esta estrategia consiste en sensibilizar a la ciudadanía sobre la correcta separación de los resdiuos en la fuente, además de la importancia de ser consumidores responsables y de reconocer y dignificar la labor de los recicladores de la zona.
4. Audivosual del taller sobre separación en la fuente y gestión de residuos para los estudiantes del colegio Enrique Olaya Herrera. Estos talleres tienen cómo objetivo sensibilizar  y capacitar a los más pequeños sobre la responsabilidad de los ciudadanos en la gestión de residuos, su correcta disposición y consumo.
5. Comercial para televisión sobre el funcionamiento de una estación de clasificación y aprovechamiento -ECA- y el papel que cumple cada reciclador para lograr reincorporar el material aprovechable a los procesos de economía circular.
6. Comercial para televisión con el mensaje que envían niños del barrio Mochuelo sobre la importancia de separar los residuos desde la fuente para vitar que lleguen a Doña Juana.
7. Comercial para televisión con el mensaje que envían los recicladores de oficio de Bogotá contando cómo ejercen la labor del reciclaje y el orgullo que sienten de ser recicladores.
8. Comercial para televisión con una ama de casa y una recicladora de oficio quienes le enseñan a los espectadores cómo se deben separar los residuos que se producen en casa.
9. Audiovisual de la jornada de capacitación hecha para los internos de la Carcel Distrital sobre la gestión de residuos, separación en la fuente, consumo responsable, etcétera. Esta capacitación se realiza teniendo en cuenta que sin importar el sitio donde se encuentre un ciudadano es importante que entienda cómo se deben disponer los residuos que produce a diario.
10. Audiovisual del cubrimiento de la jornada "Asómate a la ventana y te enseñamos por qué la basura no es basura" en el terminal de transporte de salitre Esta estrategia consiste en sensibilizar a la ciudadanía sobre la correcta separación de los resdiuos en la fuente, además de la importancia de ser consumidores responsables y de reconocer y dignificar la labor de los recicladores de la zona.
11. . Audivosual del taller sobre separación en la fuente y gestión de residuos para los niños del conjunto residencial Salitre Club en la localidad de Fontibón. Estos talleres tienen cómo objetivo sensibilizar  y capacitar a los más pequeños sobre la responsabilidad de los ciudadanos en la gestión de residuos, su correcta disposición y consumo.</t>
  </si>
  <si>
    <t>Campaña Juntos Limpiamos Bogotá tiene como propósito intervenir puntos críticos en la ciudad desnaturalizando las acciones que llevan a genéralos invitando a la ciudadanía a disponer los residuos en horarios establecidos, de la mano de acciones comunitarias generando apropiación del territorio. De tal manera que se motiva a la ciudadanía a vincularse llevando los residuos a los Ecopuntos dispuestos por la UAESP en las diferentes localidades, aquellos residuos de gran tamaño como madera, escombros o muebles, haciendo énfasis en que estos elementos no deben llegar a las calles o puntos críticos o de arrojo clandestino de residuos en Bogotá.  Los mensajes de la campaña están dirigidos a diferentes públicos objetivo, difundidos en articulación con las entidades locales que apoyan la campaña.  Difusión a través de los canales como Facebook, Instagram, YouTube y Twitter.</t>
  </si>
  <si>
    <t>Creación de acciones de educación en gestión de residuos para niveles educativos y territoriales. Generar intervenciones y activaciones pedagógicas sobre gestión de residuos (en actividades masivas como eventos deportivos, conciertos o actividades culturales, plazas de mercado, centros comerciales y transporte público).
Reporte SA- UAESP</t>
  </si>
  <si>
    <t>Creación de herramientas pedagógicas: correo masivo, información en la factura del servicio de aseo, cuentos infantiles, caracterización de residuos, guion de pedagogía en calle, videos, presentaciones, aplicación interactiva. Activar escuela de gestión de residuos.
Reporte SA- UAESP</t>
  </si>
  <si>
    <t>Desarrollo de acciones pedagógicas en alianza con las instituciones educativas (jardines infantiles, colegios, institutos y universidades públicas y privadas) con impacto en el entorno familiar, vecinal y comunitario.
Reporte SA- UAESP</t>
  </si>
  <si>
    <t>Campañas de transformación del entorno y de cuidado del espacio comunitario en puntos críticos en alianza con las comunidades, con el propósito de generar apropiación del territorio y desnaturalizar el imaginario colectivo.
Reporte SA- UAESP</t>
  </si>
  <si>
    <t>Actividades de sensibilización y de orientación a la ciudadanía sobre buen uso de canecas, cestas y contenedores en el espacio público o en los lugares de relacionamiento social.
Reporte SA- UAESP</t>
  </si>
  <si>
    <t>Campañas orientadas a cambios de comportamientos sobre la manera en la que los ciudadanos consumimos, generamos y nos deshacemos de los residuos en el espacio público.
Reporte SA- UAESP</t>
  </si>
  <si>
    <t>Campañas de resignificación del Relleno Doña Juana, presentado como terreno de gestión de residuos, como un predio, no un botadero, en el que además del enterramiento de residuos se divulguen proyectos de aprovechamiento.
Reporte SA- UAESP</t>
  </si>
  <si>
    <t>Acciones de visibilización de iniciativas privadas y comunitarias de cambio cultural orientadas a la gestión de residuos en intervenciones públicas.
Reporte SA- UAESP</t>
  </si>
  <si>
    <t>Actividades de reconocimiento y visibilización de los actores en la cadena de gestión de residuos, principalmente el reciclador.
Reporte SA- UAESP</t>
  </si>
  <si>
    <t>Atención de necesidades de información relacionada con los cambios culturales en la gestión de residuos.
Reporte SA- UAESP</t>
  </si>
  <si>
    <t>Campañas acerca de los beneficios de la separación y el aprovechamiento.
Reporte SA- UAESP</t>
  </si>
  <si>
    <t>Difusión mediante productos audiovisuales de los proyectos de aprovechamiento.
Reporte SA- UAESP</t>
  </si>
  <si>
    <t>Campaña de información acerca de prácticas y hábitos de consumo responsable.
Reporte SA- UAESP</t>
  </si>
  <si>
    <t>Difusión de información mediante productos audiovisuales sobre los beneficios de la economía circular.
Reporte SA- UAESP</t>
  </si>
  <si>
    <t>Visibilización en las redes sociales y en los medios de comunicación de la entidad y del distrito, de comportamientos cívicos, basados en la ética, los valores y el respeto de las normas asociadas a la gestión de residuos.
Reporte SA- UAESP</t>
  </si>
  <si>
    <t>Campañas que propicien mecanismos de autorregulación y regulación social que generen cambios en la manera en la que los ciudadanos consumimos, generamos y nos deshacemos de los residuos en el espacio público.
Reporte SA- UAESP</t>
  </si>
  <si>
    <t>Reunión desarrollada en  el mes de junio de 2021, entre la Subdirección de Aprovechamiento y el Equipo de  Aprovechamiento de la SSPD, con el objeto hacer seguimiento a compromisos previos y establecer nuevos mecanismos de articulación para subsanar las principales problemáticas en la prestación de la actividad de aprovechamiento (Incumplimiento algunas organizaciones acogidas a la progresividad de cumplir mínimo con 80% de sus miembros incluidos en el censo de recicladores). En adición se registra acompañamiento al desarrollo del Comité del Incentivo al Aprovechamiento y Tratamiento de Residuos –IAT, de conformidad con la Resolución 014 de 2021.</t>
  </si>
  <si>
    <t>Desarrollo de 2 mesas de trabajo con entidades de orden distrital en el marco del Acuerdo 344 de 2008, en las cuales se ha discutido sobre las acciones para lograr la reducción del 10% de residuos dispuestos, donde por residuos orgánicos se aportaría con el 60% de esta meta, así, como sobre la consecución de predios para el desarrollo de la actividad de aprovechamiento de residuos orgánicos y la inclusión en POT de lineamientos para las instalaciones de aprovechamiento.</t>
  </si>
  <si>
    <t xml:space="preserve">Se apoyó a la Secretaría Distrital de Ambiente en la formulación de una Norma Técnica de Competencia que consiste en un estándar reconocido por trabajadores y empresarios, que describe los resultados que un trabajador debe lograr en el desempeño de una labor, los conocimientos y las evidencias que puede demostrar su competencia. Esta norma aplicado específicamente a la Separación de Residuos de Construcción y Demolición según el procedimiento técnico y ambiental de acuerdo con la normatividad. El propósito es prestar servicios ambientales en el sector productivo según normativa.
Secretaría Distrital de Ambiente y el SENA, serán quienes provean mayor información sobre el desarrollo de dicha actividad.
</t>
  </si>
  <si>
    <t xml:space="preserve">AP1.3
Acta reunión SSPD Junio 2021
Citación comité IAT
Resolución 014/2021
</t>
  </si>
  <si>
    <t>Se avanzó en el diseño de la herramienta para la sistematización de la información asociada al aplicativo RURO, en cuanto a estructura de la base de datos, estructura formularios, creación perfiles de prueba, conexión servidor y pruebas locales todo en ambiente de pruebas.
Es importante indicar que la captura de la información pasa de recolectarse e incluirse manualmente en las bases de datos, a ser sistematizada directamente con el uso de terminales para captura y procesamiento de información en línea, de esta forma se evidencia mejoramiento en la sistematización de la herramienta que presenta mayor complejidad, en este caso el RURO. En la página web se encuentran publicados los dash board con la información relevante de la SAP que constituye la implementación de un sistema de información de la SAP disponible en línea.
El mejoramiento del aplicativo se encuentra en construcción.</t>
  </si>
  <si>
    <r>
      <t>La Subdirección de Aprovechamiento reportó que durante el primer semestre y en el marco de la conformación del banco de proyectos, se gesta la creación del "Programa de Incentivos", reglamentado a través de la Resolución 118 de 2021</t>
    </r>
    <r>
      <rPr>
        <i/>
        <sz val="9"/>
        <color indexed="8"/>
        <rFont val="Helvetica"/>
      </rPr>
      <t xml:space="preserve"> "Por la cual se crea el programa de incentivos como acción afirmativa a favor de las organizaciones de recicladores"</t>
    </r>
    <r>
      <rPr>
        <sz val="9"/>
        <color indexed="8"/>
        <rFont val="Helvetica"/>
      </rPr>
      <t xml:space="preserve"> y la Resolución 298 de 2021 </t>
    </r>
    <r>
      <rPr>
        <i/>
        <sz val="9"/>
        <color indexed="8"/>
        <rFont val="Helvetica"/>
      </rPr>
      <t>"Por la cual se establecen los términos de referencia para la convocatoria correspondiente al Programa de incentivos 2021".</t>
    </r>
    <r>
      <rPr>
        <sz val="9"/>
        <color indexed="8"/>
        <rFont val="Helvetica"/>
      </rPr>
      <t xml:space="preserve">
Actualmente se adelanta la construcción de la "Guía Banco de Programas y Proyectos", que se espera consolidar para el segundo semestre.
</t>
    </r>
  </si>
  <si>
    <t xml:space="preserve">AP3.3
Archivos con información de: kit de evaluación, kit de inscripción y repositorio proyectos.
Resolución 118 y 298 de 2021.
Guía Banco de Programas y Proyectos.
</t>
  </si>
  <si>
    <t>La Subdirección de Aprovechamiento informa que en el marco del proyecto piloto de recolección de residuos orgánicos, adelantado en conjunto con la organización de recicladores MYM Universal, se ha realizado una campaña de sensibilización en propiedad horizontal en la localidad de Usaquén, la cual ha estado enfocada en la entrega diferenciada de residuos orgánicos; para esto se efectuó la entrega de aproximadamente 400 canecas verdes para separación de orgánicos (con la correspondiente sensibilización en adecuado manejo) en los conjuntos Belmira y Portus Alejandría, de dicha localidad.
A través de las estrategias de cultura ciudadana para la recolección de residuos orgánicos, que actualmente son trasladados tanto a la planta de la organización de recicladores MYM, como a la planta de la organización Sineambore; ubicada en la localidad de Ciudad Bolívar, durante el primer semestre se han logrado desviar aproximadamente una 60 toneladas de residuos orgánicos para procesos de aprovechamiento.</t>
  </si>
  <si>
    <t>OR1.2
Actas sensibilización y jornada de entrega.
Registro fotográfico.</t>
  </si>
  <si>
    <t>Se ha desarrollado una campaña de información y divulgación de la  adecuada separación y entrega diferenciada de los residuos orgánicos en bolsa verde, de conformidad  con la gradualidad de la Resolución 2184 de 2019 (la cual es modificada por la Resolución 1344 de 2020 en ampliación del plazo). Dicha campaña se desarrolla en espacios como; ferias comunitarias de servicios y espacios comerciales. De conformidad con los dos últimos registros se reporta un total de  la 854 personas sensibilizadas.</t>
  </si>
  <si>
    <t>OR1.3
Registro feria comunitaria
Matrices registro</t>
  </si>
  <si>
    <t xml:space="preserve">Para el primer semestre se han realizado las siguientes actividades de sensibilización en separación en la fuente:
-Capacitaciones centros educativos: 13 actividades con un registro de 195 asistentes.
-Propiedades horizontales: 11 actividades con un registro de 595 asistentes.
-Espacios comunitarios: 23 actividades con un registro de 925 asistentes.
</t>
  </si>
  <si>
    <t xml:space="preserve">AP1.1
Consolidado sensibilizaciones y matrices.
Carpeta soportes 2021 1S
</t>
  </si>
  <si>
    <t xml:space="preserve">mesa de trabajo para revisar las bases del nuevo marco tarifario del Servicio Público de Aseo (CRA - UAESP). </t>
  </si>
  <si>
    <t xml:space="preserve">Se desarrolló una mesa técnica al interior del equipo de trabajo, en la cual se establecieron los compromisos para la entrega del documento de diagnóstico del sistema de contenerización por componentes; el mencionado documento se encuentra en proceso de elaboración y estará finalizado de acuerdo con el cronograma del PGIRS vigente. Se cuenta ya con un primer borrador que incluye recomendaciones al momento de instalar contenedores para la prestación de la actividad de recolección de residuos a través de contenedores. A la fecha se encuentra desarrollado un visor WEB para vislumbrar aquellas zonas en donde se reciben más PQR sobre el esquema. </t>
  </si>
  <si>
    <t xml:space="preserve">Se se han desarrollado seis (6) mesas técnicas entre las Secretarías Distritales de Planeación y Movilidad, el Instituto de Desarrollo Urbano, la UAESP y organizaciones como Área Limpia D.C. S.A.S. E.S.P., Promoambiental Distrito S.A.S. E.S.P., y Fabrez Colombia (contratista de Área Limpia), para la definición de lineamientos y criterios para la instalación de contenedores soterrados y superficiales. </t>
  </si>
  <si>
    <t xml:space="preserve">Para establecer el plan de trabajo para la instalación, retiro, reubicación y reposición de cestas públicas, se determinó como parámetro las PQR relacionadas con las cestas públicas. De tal manera que, para el primer semestre de la vigencia 2021, se elaboró un mapa de calor de las PQR que se han presentado en relación con las actividades relacionadas con las cestas y, de esta manera identificar las áreas de conflicto para enfocar las acciones a tomar.
</t>
  </si>
  <si>
    <t xml:space="preserve">
Con el objetivo de dar cumplimiento a la meta establecida y dando cumplimiento al Articulo 128 del Plan distrital de desarrollo, decidió estructurar los pliegos de condiciones para dar inicio a unas Consultorías, cuyos objetivos apuntan al cumplimiento de la actividad en mención, la cual se relaciona a continuación: “Estudios de factibilidad para el sistema de aprovechamiento y valorización de residuos mediante el tratamiento térmico y/o similares con generación de energía y/o sub productos incluyendo su análisis costo beneficio y evaluación económica y financiera”. 
Durante el primer semestre del año 2021, se firmó el acta de inicio de los contratos 777-2020 (16 de marzo de 2021, con lo cual, se empiezan a contar los tiempos de ejecución que es de 7 meses. 
A la fecha la consultoría se encuentra en etapa de ejecución, ya realizaron los producto de Diagnóstico y actualmente están terminando el producto de análisis y selección de alternativas. Así mismo avanzan en paralelo en la etapa de factibilidad para las alternativas seleccionadas.
</t>
  </si>
  <si>
    <t xml:space="preserve">
Con el objetivo de dar cumplimiento a la meta establecida, y a partir de lo establecido en el Artículo 128 del Plan Distrital de Desarrollo, la Unidad Administrativa Especial de Servicios Públicos -UAESP, decidió estructurar los pliegos de condiciones para dar inicio a una Consultoría, cuyo objetivo apunta al cumplimiento de la actividad en mención, la cual  se relaciona a continuación: “Estudios de factibilidad para el sistema de tratamiento de lixiviados del relleno sanitario doña Juana del distrito capital, mediante el tratamiento térmico y/o similares con generación de energía y/o sub productos incluyendo su análisis costo beneficio y evaluación económica y financiera”.
Durante el primer semestre del año 2021, se firmó el acta de inicio de los contratos 760-2020 (6 de marzo de 2021, con lo cual, se empiezan a contar los tiempos de ejecución que es de 7 meses. 
A la fecha la consultoría se encuentra en etapa de ejecución, ya realizaron los producto de Diagnóstico y actualmente están terminando el producto de análisis y selección de alternativas. Así mismo avanzan en paralelo en la etapa de factibilidad para las alternativas seleccionadas.
</t>
  </si>
  <si>
    <t xml:space="preserve">Se realizan inspecciones diarias a la operación de la planta por parte de la interventoría UT Inter DJ, en el periodo de enero a junio de 2021 se realizaron 181 inspecciones donde la interventoría verificó el funcionamiento de la planta, durante el periodo se han reducido 309.521 (TCO2e) y se generaron 564.542,52 kwh de energía. </t>
  </si>
  <si>
    <r>
      <t xml:space="preserve">En el primer semestre de 2021 se  ha realizado seguimiento a indicadores de calidad de prestación del servicio en el cual se ha dado cumplimiento por parte del concesionario de disposición final y tratamiento de lixiviados, los indicadores son:
1. COMPACTACIÓN DE LOS RESIDUOS 
2. OPERATIVIDAD DEL ÁREA DE DESCARGUE
3. COBERTURA.
Así mismo, se ha garantizado de manera continua la prestación del servicio de disposición final, en términos generales se ha realizado seguimiento a mas de 400 obligaciones contractuales del concesionario en los componentes. Gestión técnica, mantenimiento, Sistema de Tratamiento de Lixiviados, Automatización y Seguimiento en Línea, Ambiental, Social, Salud Ocupacional, entre otros.
</t>
    </r>
    <r>
      <rPr>
        <sz val="9"/>
        <rFont val="Calibri"/>
        <family val="2"/>
      </rPr>
      <t>Para el componente de lixiviados, frente a las obligaciones contractuales, y de acuerdo con el seguimiento que realiza la Unidad, para el primer semestre 2021 el Concesionario CGR Doña Juana presenta un cumplimiento del 41% de las obligaciones contenidas en el contrato 344 de 2010 y el reglamento Técnico, Resolución 724 de 2010, las obligaciones que han mostrado una mejora frente a los resultados obtenidos en el 2020 son:
•	Aumento del número de parámetros que debe realizar de acuerdo con la obligación contractual, pasando de analizar 30 parámetros en el 2020 a 37 parámetros en el 2021, de los 55 requeridos.  
•	La instalación de un tercer soplante en los reactores biológicos, sin embargo, dicho equipo no se encuentra operativo.
•	Atención de brotes que llevaban hasta 27 meses sin solucionar de manera eficiente. 
Desde la SDF se ha realizado requerimientos en los temas de: Calidad del vertimiento, Caudales de vertimiento, Brotes, derrames y contingencias de lixiviados, Realización de Contramuestras, Almacenamiento de lixiviados en Celda VI, Cumplimiento Resolución 1181 de 2020, Captación y conducción de lixiviados, Operación de la PTL, Subsistema de deshidratación de lodos, Inventario de equipos, Cronogramas de mantenimiento de equipos e infraestructura, Optimización PTL, Automatización PTL, Mantenimiento de pondajes, Tasas Retributivas, Fichas de los planes de manejo ambiental, entre otros.
Así mismo, el equipo de lixiviados de la SDF en el primer semestre de 2021 participó en 32 comités operativos y realizó 62 visitas de campo a fin de realizar seguimiento a las acciones adelantadas por el Concesionario CGR DJ relacionadas con la operación del Sistema de Tratamiento de Lixiviados. 
En términos generales se ha realizado seguimiento a más de 400 obligaciones contractuales del Concesionario en los componentes: Gestión técnica, Mantenimiento, Sistema de Tratamiento de Lixiviados, Automatización y Seguimiento en Línea, Ambiental, Social, Salud Ocupacional; entre otros, de los cuales se reporta un cumplimiento general de las obligaciones cercano al 43%.
La UAESP en la vigencia 2020 inició trámite administrativo sancionatorio 001 de 2020 por posible incumplimiento de obligaciones contractuales en el componente operativo, manejo y tratamiento de lixiviados en contra del concesionario CENTRO DE GERENCIAMIENTO DE RESIDOS DOÑA JUANA S.A. E.S.P.-CGR DOÑA JUANA.
En 2020, El Centro de Gerenciamiento de Residuos Doña  Juana S.A.E.S.P., presentó demanda ante el Tribunal de Arbitramiento de la Cámara de Comercio de Bogotá, con número de caso 119577 y en el mismo se solicitaron  medidas cautelares, las cuales fueron decretas mediante fallo No. 02 del 5 de agosto de 2020 en el cual ordenaron: “Decretar como medida cautelar, la suspensión del trámite administrativo sancionatorio 001 de 2020 iniciado por la parte convocada en contra de CENTRO DE GERENCIAMIENTO DE RESIDOS DOÑA JUANA S.A. E.S.P.-CGR DOÑA JUANA.  En adelante la UAESP se abstendrá de iniciar o tramitar actuaciones administrativas de carácter sancionatorio derivadas de las pretensiones o de los presupuestos fácticos y jurídicos sometidos a consideración de este Tribunal de Arbitramento”.  
En razón a lo anterior, dentro del trámite del proceso arbitral Caso No. 119577, el apoderado de la Unidad Administrativa Especial de Servicios Públicos -UAESP-presentó demanda de reconvención y reforma a la misma, la cual fue admitida por el Tribunal de Arbitraje mediante Acta No. 13 de fecha 12 de abril de 2021. 
El apoderado solicitó al Honorable Tribunal declarar los respectivos incumplimientos de las obligaciones del Contrato C-344 de 2010. Sin reserva de lo anterior se continúan los requerimientos al Concesionario para que éste cumpla con las obligaciones contractuales que le asisten.</t>
    </r>
    <r>
      <rPr>
        <sz val="9"/>
        <rFont val="Helvetica"/>
      </rPr>
      <t xml:space="preserve"> 
</t>
    </r>
  </si>
  <si>
    <t xml:space="preserve">Para el cumplimiento de la meta trazada, la Subdirección de Disposición final ha realizado seguimiento continuo de las obligaciones contractuales de la interventoría  y esta a su vez al concesionario, para lo cual la Subdirección ha generado  274 comunicaciones a la interventoría y 124 comunicaciones dirigidas al Concesionario, así como el desarrollo de visitas administrativas y de campo.
Como se ha mencionado, el componente de lixiviados ha demandado mayores actividades de supervisión, que han mostrado una mejora en el primer semestre de 2021 frente a los resultados obtenidos en el 2020:
•	Aumento del número de parámetros que debe realizar de acuerdo con la obligación contractual, pasando de analizar 30 parámetros en el 2020 a 37 parámetros en el 2021, de los 55 requeridos.  
•	La instalación de un tercer soplante en los reactores biológicos, sin embargo, dicho equipo no se encuentra operativo.
•	Atención de brotes que llevaban hasta 27 meses sin solucionar de manera eficiente. 
</t>
  </si>
  <si>
    <t xml:space="preserve">Considerando el concepto emitido por la Secretaría Distrital de Ambiente, la UAESP ha venido adquiriendo predios donde se amplía la protección del área de recarga hídrica para las quebradas la Porquera en Mochuelo Alto y Aguas Calientes en Mochuelo Bajo, también se contribuye a la consolidación del área de reserva forestal de Encenillales de Mochuelo y la protección de la cuenca alta del río Bogotá. La UAESP ha adelantado el proceso de adquisición de dieciocho (18) predios, de los cuales, trece (13) ya son propiedad de la Unidad, nueve (9) pertenecientes a la vereda mochuelo Bajo y cuatro (4) de la vereda mochuelo alto, los cinco (5) predios faltantes se encuentran pendientes por iniciar trámite, en el primer semestre de 2021 se realizó el levantamiento topográfico de 3 predios para iniciar el proceso de compra, los predios están programados para adquirirse en los primeros 10 años de la ejecución del PGIRS, para cada año corresponde el 10% de avance, para el primer semestre de 2021 como se mencionó ha adelantado los levantamientos topográficos que equivalen a un avance del 5% de la meta.
Mediante el convenio marco No. 009 de 2020 con Jardín botánico, con el objeto de “Aunar esfuerzos técnicos, administrativos, financieros y logísticos necesarios para contribuir al mejoramiento de las coberturas vegetales del Distrito Capital, en el marco de las competencias del Jardín Botánico de Bogotá y la Unidad Administrativa Especial de servicios Públicos UAESP” se realizó la siembra en el predio QA 008, El Pedregal de 10.000 árboles.
</t>
  </si>
  <si>
    <t xml:space="preserve">Con el objetivo de dar cumplimiento a la meta establecida, se han desarrollado 2 reuniones internas de recopilación de información y establecer la estructura preliminar del documento.
Así mismo, ha venido trabajando en la elaboración de un documento técnico en el cual se establece cada uno de los costos de operación y mantenimiento que se requerirían y analizando jurídicamente cuales serían las posibles figuras en el evento de un plan de emergencia. </t>
  </si>
  <si>
    <t>Se realiza análisis de la información relacionado con número de suscritores y usuarios de la ruralidad, asi como toneladas recolectadas y transportadas de residuos no aprovechados. Se realiza mesa de trabajo con la Secretaría Distrital de Planeación, donde se comparte nformación relacionada con ruralidad y se planetan los mecanismos de articulación parea realizar el diagnóstico.  Se realiza análisis geográfico de la informacion rural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</si>
</sst>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164" formatCode="_(&quot;$&quot;\ * #,##0_);_(&quot;$&quot;\ * \(#,##0\);_(&quot;$&quot;\ * &quot;-&quot;_);_(@_)"/>
    <numFmt numFmtId="165" formatCode="_(&quot;$&quot;\ * #,##0.00_);_(&quot;$&quot;\ * \(#,##0.00\);_(&quot;$&quot;\ * &quot;-&quot;??_);_(@_)"/>
    <numFmt numFmtId="166" formatCode="_(* #,##0.00_);_(* \(#,##0.00\);_(* &quot;-&quot;??_);_(@_)"/>
    <numFmt numFmtId="167" formatCode="_-* #,##0.00\ _€_-;\-* #,##0.00\ _€_-;_-* &quot;-&quot;??\ _€_-;_-@_-"/>
    <numFmt numFmtId="168" formatCode="[$-C0A]General"/>
    <numFmt numFmtId="169" formatCode="_(* #,##0_);_(* \(#,##0\);_(* &quot;-&quot;??_);_(@_)"/>
    <numFmt numFmtId="170" formatCode="&quot;$&quot;#,##0"/>
    <numFmt numFmtId="171" formatCode="_(&quot;$&quot;\ * #,##0_);_(&quot;$&quot;\ * \(#,##0\);_(&quot;$&quot;\ * &quot;-&quot;??_);_(@_)"/>
  </numFmts>
  <fonts count="45">
    <font>
      <sz val="11"/>
      <color theme="1"/>
      <name val="Calibri"/>
      <family val="2"/>
      <scheme val="minor"/>
    </font>
    <font>
      <sz val="8"/>
      <name val="Helvetica"/>
    </font>
    <font>
      <sz val="11"/>
      <name val="Helvetica"/>
    </font>
    <font>
      <sz val="9"/>
      <color indexed="8"/>
      <name val="Helvetica"/>
    </font>
    <font>
      <b/>
      <sz val="9"/>
      <color indexed="8"/>
      <name val="Helvetica"/>
    </font>
    <font>
      <sz val="9"/>
      <name val="Helvetica"/>
    </font>
    <font>
      <i/>
      <sz val="9"/>
      <name val="Helvetica"/>
    </font>
    <font>
      <b/>
      <sz val="9"/>
      <name val="Helvetica"/>
    </font>
    <font>
      <sz val="9"/>
      <name val="Helvetica Neue"/>
    </font>
    <font>
      <u/>
      <sz val="9"/>
      <name val="Helvetica Neue"/>
    </font>
    <font>
      <sz val="9"/>
      <name val="Arial"/>
      <family val="2"/>
    </font>
    <font>
      <u/>
      <sz val="9"/>
      <name val="Helvetica"/>
    </font>
    <font>
      <b/>
      <sz val="9"/>
      <color indexed="81"/>
      <name val="Tahoma"/>
      <family val="2"/>
    </font>
    <font>
      <i/>
      <sz val="9"/>
      <color indexed="8"/>
      <name val="Helvetica"/>
    </font>
    <font>
      <sz val="9"/>
      <name val="Calibri"/>
      <family val="2"/>
    </font>
    <font>
      <sz val="11"/>
      <color theme="1"/>
      <name val="Calibri"/>
      <family val="2"/>
      <scheme val="minor"/>
    </font>
    <font>
      <sz val="11"/>
      <color rgb="FF000000"/>
      <name val="Calibri"/>
      <family val="2"/>
    </font>
    <font>
      <sz val="12"/>
      <color theme="1"/>
      <name val="Calibri"/>
      <family val="2"/>
      <scheme val="minor"/>
    </font>
    <font>
      <sz val="8"/>
      <color theme="1"/>
      <name val="Helvetica"/>
    </font>
    <font>
      <b/>
      <sz val="9"/>
      <color theme="0"/>
      <name val="Helvetica"/>
    </font>
    <font>
      <b/>
      <sz val="9"/>
      <color rgb="FFFFFFFF"/>
      <name val="Helvetica"/>
    </font>
    <font>
      <sz val="11"/>
      <color theme="1"/>
      <name val="Helvetica"/>
    </font>
    <font>
      <b/>
      <sz val="14"/>
      <color theme="1"/>
      <name val="Helvetica"/>
    </font>
    <font>
      <sz val="8"/>
      <color theme="1"/>
      <name val="Segoe UI"/>
      <family val="2"/>
    </font>
    <font>
      <sz val="11"/>
      <color theme="1"/>
      <name val="Segoe UI"/>
      <family val="2"/>
    </font>
    <font>
      <sz val="11"/>
      <color rgb="FFFF0000"/>
      <name val="Helvetica"/>
    </font>
    <font>
      <b/>
      <sz val="8"/>
      <color rgb="FF000000"/>
      <name val="Helvetica"/>
    </font>
    <font>
      <b/>
      <sz val="8"/>
      <color theme="0"/>
      <name val="Helvetica"/>
    </font>
    <font>
      <sz val="9"/>
      <color theme="1"/>
      <name val="Helvetica"/>
    </font>
    <font>
      <sz val="9"/>
      <color rgb="FF000000"/>
      <name val="Helvetica"/>
    </font>
    <font>
      <sz val="9"/>
      <color theme="1" tint="4.9989318521683403E-2"/>
      <name val="Helvetica"/>
    </font>
    <font>
      <sz val="9"/>
      <color theme="1"/>
      <name val="Helvetica"/>
      <family val="2"/>
    </font>
    <font>
      <sz val="9"/>
      <color rgb="FF000000"/>
      <name val="Helvetica"/>
      <family val="2"/>
    </font>
    <font>
      <b/>
      <sz val="9"/>
      <color rgb="FFFF0000"/>
      <name val="Helvetica"/>
      <family val="2"/>
    </font>
    <font>
      <sz val="9"/>
      <color rgb="FF000000"/>
      <name val="Helvetica Neue"/>
    </font>
    <font>
      <sz val="9"/>
      <color theme="1"/>
      <name val="Helvetica Neue"/>
    </font>
    <font>
      <b/>
      <sz val="11"/>
      <color theme="1"/>
      <name val="Helvetica"/>
    </font>
    <font>
      <b/>
      <sz val="8"/>
      <color theme="1"/>
      <name val="Helvetica"/>
    </font>
    <font>
      <i/>
      <sz val="9"/>
      <color theme="0"/>
      <name val="Helvetica"/>
    </font>
    <font>
      <sz val="8"/>
      <color rgb="FF000000"/>
      <name val="Helvetica"/>
    </font>
    <font>
      <b/>
      <i/>
      <sz val="9"/>
      <color rgb="FFFFFFFF"/>
      <name val="Helvetica"/>
    </font>
    <font>
      <b/>
      <sz val="10"/>
      <color theme="1"/>
      <name val="Helvetica"/>
    </font>
    <font>
      <sz val="8"/>
      <color theme="0"/>
      <name val="Helvetica"/>
    </font>
    <font>
      <sz val="11"/>
      <name val="Calibri"/>
      <family val="2"/>
      <scheme val="minor"/>
    </font>
    <font>
      <sz val="9"/>
      <name val="Helvetica"/>
      <family val="2"/>
    </font>
  </fonts>
  <fills count="11">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0070C0"/>
        <bgColor indexed="64"/>
      </patternFill>
    </fill>
    <fill>
      <patternFill patternType="solid">
        <fgColor rgb="FF0070C0"/>
        <bgColor rgb="FF000000"/>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rgb="FF00B0F0"/>
        <bgColor indexed="64"/>
      </patternFill>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168" fontId="16" fillId="0" borderId="0"/>
    <xf numFmtId="166" fontId="15" fillId="0" borderId="0" applyFont="0" applyFill="0" applyBorder="0" applyAlignment="0" applyProtection="0"/>
    <xf numFmtId="167"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0" fontId="17" fillId="0" borderId="0"/>
    <xf numFmtId="9" fontId="15" fillId="0" borderId="0" applyFont="0" applyFill="0" applyBorder="0" applyAlignment="0" applyProtection="0"/>
  </cellStyleXfs>
  <cellXfs count="331">
    <xf numFmtId="0" fontId="0" fillId="0" borderId="0" xfId="0"/>
    <xf numFmtId="0" fontId="18" fillId="0" borderId="0" xfId="6" applyFont="1" applyAlignment="1">
      <alignment wrapText="1"/>
    </xf>
    <xf numFmtId="0" fontId="18" fillId="0" borderId="0" xfId="6" applyFont="1" applyAlignment="1">
      <alignment horizontal="center" vertical="center" wrapText="1"/>
    </xf>
    <xf numFmtId="0" fontId="18" fillId="0" borderId="1" xfId="6" applyFont="1" applyBorder="1" applyAlignment="1">
      <alignment horizontal="center" vertical="center" wrapText="1"/>
    </xf>
    <xf numFmtId="0" fontId="18" fillId="0" borderId="1" xfId="6" applyFont="1" applyBorder="1" applyAlignment="1">
      <alignment horizontal="justify" vertical="center" wrapText="1"/>
    </xf>
    <xf numFmtId="0" fontId="18" fillId="0" borderId="2" xfId="6" applyFont="1" applyBorder="1" applyAlignment="1">
      <alignment horizontal="center" vertical="center" wrapText="1"/>
    </xf>
    <xf numFmtId="0" fontId="18" fillId="0" borderId="2" xfId="6" applyFont="1" applyBorder="1" applyAlignment="1">
      <alignment horizontal="justify" vertical="center" wrapText="1"/>
    </xf>
    <xf numFmtId="0" fontId="18" fillId="0" borderId="1" xfId="6" applyFont="1" applyFill="1" applyBorder="1" applyAlignment="1">
      <alignment horizontal="justify" vertical="center" wrapText="1"/>
    </xf>
    <xf numFmtId="0" fontId="18" fillId="0" borderId="0" xfId="6" applyFont="1"/>
    <xf numFmtId="0" fontId="18" fillId="0" borderId="3" xfId="6" applyFont="1" applyBorder="1" applyAlignment="1">
      <alignment horizontal="justify" vertical="center" wrapText="1"/>
    </xf>
    <xf numFmtId="0" fontId="18" fillId="0" borderId="3" xfId="6" applyFont="1" applyBorder="1" applyAlignment="1">
      <alignment horizontal="center" vertical="center" wrapText="1"/>
    </xf>
    <xf numFmtId="0" fontId="1" fillId="0" borderId="3" xfId="6" applyFont="1" applyFill="1" applyBorder="1" applyAlignment="1">
      <alignment horizontal="justify" vertical="center" wrapText="1"/>
    </xf>
    <xf numFmtId="0" fontId="1" fillId="2" borderId="1" xfId="6" applyFont="1" applyFill="1" applyBorder="1" applyAlignment="1">
      <alignment horizontal="center" vertical="center" wrapText="1"/>
    </xf>
    <xf numFmtId="0" fontId="1" fillId="2" borderId="3" xfId="6" applyFont="1" applyFill="1" applyBorder="1" applyAlignment="1">
      <alignment horizontal="center" vertical="center" wrapText="1"/>
    </xf>
    <xf numFmtId="0" fontId="1" fillId="0" borderId="1" xfId="6" applyFont="1" applyFill="1" applyBorder="1" applyAlignment="1">
      <alignment horizontal="left" vertical="center" wrapText="1"/>
    </xf>
    <xf numFmtId="0" fontId="1" fillId="0" borderId="2" xfId="6" applyFont="1" applyFill="1" applyBorder="1" applyAlignment="1">
      <alignment horizontal="left" vertical="center" wrapText="1"/>
    </xf>
    <xf numFmtId="0" fontId="1" fillId="0" borderId="4" xfId="6" applyFont="1" applyFill="1" applyBorder="1" applyAlignment="1">
      <alignment horizontal="justify" vertical="center" wrapText="1"/>
    </xf>
    <xf numFmtId="0" fontId="18" fillId="0" borderId="4" xfId="6" applyFont="1" applyBorder="1" applyAlignment="1">
      <alignment horizontal="justify" vertical="center" wrapText="1"/>
    </xf>
    <xf numFmtId="0" fontId="18" fillId="0" borderId="4" xfId="6" applyFont="1" applyBorder="1" applyAlignment="1">
      <alignment horizontal="center" vertical="center" wrapText="1"/>
    </xf>
    <xf numFmtId="0" fontId="18" fillId="0" borderId="1" xfId="6" applyFont="1" applyBorder="1" applyAlignment="1">
      <alignment horizontal="justify" wrapText="1"/>
    </xf>
    <xf numFmtId="0" fontId="18" fillId="0" borderId="2" xfId="6" applyFont="1" applyBorder="1" applyAlignment="1">
      <alignment horizontal="justify" wrapText="1"/>
    </xf>
    <xf numFmtId="0" fontId="1" fillId="3" borderId="1" xfId="6" applyFont="1" applyFill="1" applyBorder="1" applyAlignment="1">
      <alignment horizontal="center" vertical="center" wrapText="1"/>
    </xf>
    <xf numFmtId="0" fontId="1" fillId="0" borderId="0" xfId="6" applyFont="1"/>
    <xf numFmtId="0" fontId="1" fillId="3" borderId="3" xfId="6" applyFont="1" applyFill="1" applyBorder="1" applyAlignment="1">
      <alignment horizontal="center" vertical="center" wrapText="1"/>
    </xf>
    <xf numFmtId="0" fontId="1" fillId="3" borderId="3" xfId="6" applyFont="1" applyFill="1" applyBorder="1" applyAlignment="1">
      <alignment horizontal="center" vertical="center"/>
    </xf>
    <xf numFmtId="0" fontId="18" fillId="0" borderId="3" xfId="6" applyFont="1" applyBorder="1" applyAlignment="1">
      <alignment horizontal="center" vertical="center"/>
    </xf>
    <xf numFmtId="0" fontId="18" fillId="0" borderId="4" xfId="6" applyFont="1" applyBorder="1" applyAlignment="1">
      <alignment horizontal="center" vertical="center"/>
    </xf>
    <xf numFmtId="0" fontId="1" fillId="0" borderId="5" xfId="6" applyFont="1" applyFill="1" applyBorder="1" applyAlignment="1">
      <alignment horizontal="justify" vertical="center" wrapText="1"/>
    </xf>
    <xf numFmtId="0" fontId="18" fillId="0" borderId="1" xfId="6" applyFont="1" applyBorder="1" applyAlignment="1">
      <alignment horizontal="center" vertical="center"/>
    </xf>
    <xf numFmtId="0" fontId="1" fillId="0" borderId="6" xfId="6" applyFont="1" applyFill="1" applyBorder="1" applyAlignment="1">
      <alignment horizontal="justify" vertical="center" wrapText="1"/>
    </xf>
    <xf numFmtId="0" fontId="18" fillId="0" borderId="2" xfId="6" applyFont="1" applyBorder="1" applyAlignment="1">
      <alignment horizontal="center" vertical="center"/>
    </xf>
    <xf numFmtId="0" fontId="18" fillId="0" borderId="3" xfId="6" applyFont="1" applyFill="1" applyBorder="1" applyAlignment="1">
      <alignment horizontal="justify" vertical="center" wrapText="1"/>
    </xf>
    <xf numFmtId="0" fontId="19" fillId="4" borderId="7" xfId="6" applyFont="1" applyFill="1" applyBorder="1" applyAlignment="1">
      <alignment horizontal="center" vertical="center" wrapText="1"/>
    </xf>
    <xf numFmtId="0" fontId="20" fillId="5" borderId="8" xfId="6" applyFont="1" applyFill="1" applyBorder="1" applyAlignment="1">
      <alignment horizontal="center" vertical="center" wrapText="1"/>
    </xf>
    <xf numFmtId="0" fontId="20" fillId="5" borderId="9" xfId="6" applyFont="1" applyFill="1" applyBorder="1" applyAlignment="1">
      <alignment horizontal="center" vertical="center" wrapText="1"/>
    </xf>
    <xf numFmtId="0" fontId="20" fillId="5" borderId="10" xfId="6" applyFont="1" applyFill="1" applyBorder="1" applyAlignment="1">
      <alignment horizontal="center" vertical="center" wrapText="1"/>
    </xf>
    <xf numFmtId="0" fontId="21" fillId="0" borderId="0" xfId="0" applyFont="1"/>
    <xf numFmtId="0" fontId="21" fillId="0" borderId="0" xfId="0" applyFont="1" applyFill="1"/>
    <xf numFmtId="0" fontId="18" fillId="0" borderId="0" xfId="0" applyFont="1" applyAlignment="1">
      <alignment horizontal="justify" vertical="center"/>
    </xf>
    <xf numFmtId="0" fontId="18" fillId="0" borderId="0" xfId="0" applyFont="1" applyFill="1" applyAlignment="1">
      <alignment horizontal="justify" vertical="center"/>
    </xf>
    <xf numFmtId="0" fontId="18" fillId="0" borderId="0" xfId="6" applyFont="1" applyAlignment="1">
      <alignment horizontal="center" vertical="center" wrapText="1"/>
    </xf>
    <xf numFmtId="0" fontId="22" fillId="0" borderId="0" xfId="6" applyFont="1" applyFill="1" applyAlignment="1">
      <alignment horizontal="center" vertical="center" wrapText="1"/>
    </xf>
    <xf numFmtId="0" fontId="18" fillId="0" borderId="0" xfId="6" applyFont="1" applyAlignment="1">
      <alignment horizontal="center" vertical="center" wrapText="1"/>
    </xf>
    <xf numFmtId="0" fontId="0" fillId="0" borderId="0" xfId="0" applyAlignment="1">
      <alignment vertical="center"/>
    </xf>
    <xf numFmtId="0" fontId="21"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xf numFmtId="0" fontId="26" fillId="6" borderId="11" xfId="0" applyFont="1" applyFill="1" applyBorder="1" applyAlignment="1">
      <alignment horizontal="left" vertical="center" wrapText="1"/>
    </xf>
    <xf numFmtId="0" fontId="26" fillId="6" borderId="0" xfId="0" applyFont="1" applyFill="1" applyBorder="1" applyAlignment="1">
      <alignment horizontal="left" vertical="center" wrapText="1"/>
    </xf>
    <xf numFmtId="0" fontId="26" fillId="6" borderId="12" xfId="0" applyFont="1" applyFill="1" applyBorder="1" applyAlignment="1">
      <alignment horizontal="left" vertical="center" wrapText="1"/>
    </xf>
    <xf numFmtId="0" fontId="2" fillId="0" borderId="13" xfId="0" applyFont="1" applyBorder="1" applyAlignment="1">
      <alignment horizontal="justify" vertical="center"/>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18" fillId="0" borderId="12" xfId="0" applyFont="1" applyBorder="1" applyAlignment="1">
      <alignment horizontal="left" vertical="center" wrapText="1"/>
    </xf>
    <xf numFmtId="0" fontId="26" fillId="6" borderId="11" xfId="0" applyFont="1" applyFill="1" applyBorder="1" applyAlignment="1">
      <alignment horizontal="left" vertical="center" wrapText="1"/>
    </xf>
    <xf numFmtId="0" fontId="26" fillId="6" borderId="0" xfId="0" applyFont="1" applyFill="1" applyBorder="1" applyAlignment="1">
      <alignment horizontal="left" vertical="center" wrapText="1"/>
    </xf>
    <xf numFmtId="0" fontId="26" fillId="6" borderId="12" xfId="0" applyFont="1" applyFill="1" applyBorder="1" applyAlignment="1">
      <alignment horizontal="left" vertical="center" wrapText="1"/>
    </xf>
    <xf numFmtId="0" fontId="0" fillId="7" borderId="0" xfId="0" applyFill="1" applyAlignment="1">
      <alignment vertical="center"/>
    </xf>
    <xf numFmtId="0" fontId="19" fillId="8" borderId="13" xfId="6" applyFont="1" applyFill="1" applyBorder="1" applyAlignment="1">
      <alignment horizontal="center" vertical="center" wrapText="1"/>
    </xf>
    <xf numFmtId="0" fontId="19" fillId="8" borderId="11" xfId="6" applyFont="1" applyFill="1" applyBorder="1" applyAlignment="1">
      <alignment horizontal="center" vertical="center" wrapText="1"/>
    </xf>
    <xf numFmtId="0" fontId="27" fillId="8" borderId="14" xfId="6" applyFont="1" applyFill="1" applyBorder="1" applyAlignment="1">
      <alignment horizontal="justify" vertical="center" wrapText="1"/>
    </xf>
    <xf numFmtId="0" fontId="19" fillId="8" borderId="15" xfId="6" applyFont="1" applyFill="1" applyBorder="1" applyAlignment="1">
      <alignment horizontal="center" vertical="center" wrapText="1"/>
    </xf>
    <xf numFmtId="0" fontId="26" fillId="6" borderId="0" xfId="0" applyFont="1" applyFill="1" applyBorder="1" applyAlignment="1">
      <alignment horizontal="left" vertical="center" wrapText="1"/>
    </xf>
    <xf numFmtId="0" fontId="21" fillId="9" borderId="0" xfId="0" applyFont="1" applyFill="1"/>
    <xf numFmtId="0" fontId="27" fillId="8" borderId="10" xfId="6" applyFont="1" applyFill="1" applyBorder="1" applyAlignment="1">
      <alignment horizontal="justify" vertical="center" wrapText="1"/>
    </xf>
    <xf numFmtId="0" fontId="27" fillId="8" borderId="9" xfId="6" applyFont="1" applyFill="1" applyBorder="1" applyAlignment="1">
      <alignment horizontal="justify" vertical="center" wrapText="1"/>
    </xf>
    <xf numFmtId="0" fontId="27" fillId="8" borderId="9" xfId="6" applyFont="1" applyFill="1" applyBorder="1" applyAlignment="1">
      <alignment horizontal="center" vertical="center" wrapText="1"/>
    </xf>
    <xf numFmtId="0" fontId="19" fillId="8" borderId="15" xfId="6" applyFont="1" applyFill="1" applyBorder="1" applyAlignment="1">
      <alignment horizontal="center" vertical="center" wrapText="1"/>
    </xf>
    <xf numFmtId="0" fontId="19" fillId="8" borderId="16" xfId="6" applyFont="1" applyFill="1" applyBorder="1" applyAlignment="1">
      <alignment horizontal="center" vertical="center" textRotation="90" wrapText="1"/>
    </xf>
    <xf numFmtId="0" fontId="19" fillId="8" borderId="17" xfId="6" applyFont="1" applyFill="1" applyBorder="1" applyAlignment="1">
      <alignment horizontal="center" vertical="center" textRotation="90" wrapText="1"/>
    </xf>
    <xf numFmtId="0" fontId="19" fillId="8" borderId="18" xfId="6" applyFont="1" applyFill="1" applyBorder="1" applyAlignment="1">
      <alignment horizontal="center" vertical="center" textRotation="90" wrapText="1"/>
    </xf>
    <xf numFmtId="0" fontId="28" fillId="0" borderId="13" xfId="0" applyFont="1" applyBorder="1" applyAlignment="1">
      <alignment horizontal="justify" vertical="center" wrapText="1"/>
    </xf>
    <xf numFmtId="9" fontId="28" fillId="0" borderId="13" xfId="0" applyNumberFormat="1" applyFont="1" applyBorder="1" applyAlignment="1">
      <alignment horizontal="center" vertical="center" wrapText="1"/>
    </xf>
    <xf numFmtId="0" fontId="29" fillId="0" borderId="13" xfId="0" applyFont="1" applyBorder="1" applyAlignment="1">
      <alignment horizontal="center" vertical="center" wrapText="1"/>
    </xf>
    <xf numFmtId="0" fontId="29" fillId="0" borderId="13" xfId="0" applyFont="1" applyBorder="1" applyAlignment="1">
      <alignment horizontal="justify" vertical="center" wrapText="1"/>
    </xf>
    <xf numFmtId="9" fontId="28" fillId="0" borderId="13" xfId="0" applyNumberFormat="1" applyFont="1" applyBorder="1" applyAlignment="1">
      <alignment horizontal="justify" vertical="center" wrapText="1"/>
    </xf>
    <xf numFmtId="170" fontId="28" fillId="0" borderId="13" xfId="0" applyNumberFormat="1" applyFont="1" applyBorder="1" applyAlignment="1">
      <alignment horizontal="justify" vertical="center" wrapText="1"/>
    </xf>
    <xf numFmtId="9" fontId="30" fillId="0" borderId="13" xfId="0" applyNumberFormat="1" applyFont="1" applyBorder="1" applyAlignment="1">
      <alignment horizontal="justify" vertical="center" wrapText="1"/>
    </xf>
    <xf numFmtId="0" fontId="28" fillId="0" borderId="13" xfId="0" applyFont="1" applyBorder="1" applyAlignment="1">
      <alignment horizontal="justify" vertical="center"/>
    </xf>
    <xf numFmtId="0" fontId="28" fillId="0" borderId="13" xfId="0" applyFont="1" applyFill="1" applyBorder="1" applyAlignment="1">
      <alignment horizontal="justify" vertical="center"/>
    </xf>
    <xf numFmtId="0" fontId="28" fillId="0" borderId="13" xfId="0" applyFont="1" applyBorder="1"/>
    <xf numFmtId="0" fontId="28" fillId="0" borderId="13" xfId="0" applyFont="1" applyFill="1" applyBorder="1" applyAlignment="1">
      <alignment horizontal="justify" vertical="center" wrapText="1"/>
    </xf>
    <xf numFmtId="9" fontId="28" fillId="0" borderId="13" xfId="0" applyNumberFormat="1"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3" xfId="0" applyFont="1" applyFill="1" applyBorder="1" applyAlignment="1">
      <alignment horizontal="justify" vertical="center" wrapText="1"/>
    </xf>
    <xf numFmtId="0" fontId="28" fillId="0" borderId="13" xfId="0" applyFont="1" applyFill="1" applyBorder="1"/>
    <xf numFmtId="0" fontId="28" fillId="0" borderId="13" xfId="0" applyFont="1" applyBorder="1" applyAlignment="1">
      <alignment horizontal="left" vertical="center" wrapText="1"/>
    </xf>
    <xf numFmtId="1" fontId="29" fillId="0" borderId="13" xfId="0" applyNumberFormat="1" applyFont="1" applyFill="1" applyBorder="1" applyAlignment="1">
      <alignment horizontal="center" vertical="center" wrapText="1"/>
    </xf>
    <xf numFmtId="0" fontId="28" fillId="0" borderId="13" xfId="0" applyFont="1" applyFill="1" applyBorder="1" applyAlignment="1">
      <alignment horizontal="center" vertical="center" wrapText="1"/>
    </xf>
    <xf numFmtId="6" fontId="28" fillId="0" borderId="13" xfId="0" applyNumberFormat="1" applyFont="1" applyFill="1" applyBorder="1" applyAlignment="1">
      <alignment horizontal="center" vertical="center" wrapText="1"/>
    </xf>
    <xf numFmtId="9" fontId="28" fillId="0" borderId="13" xfId="0" applyNumberFormat="1" applyFont="1" applyFill="1" applyBorder="1" applyAlignment="1">
      <alignment horizontal="justify" vertical="center" wrapText="1"/>
    </xf>
    <xf numFmtId="170" fontId="28" fillId="0" borderId="13" xfId="0" applyNumberFormat="1" applyFont="1" applyFill="1" applyBorder="1" applyAlignment="1">
      <alignment horizontal="justify" vertical="center" wrapText="1"/>
    </xf>
    <xf numFmtId="0" fontId="29" fillId="0" borderId="13" xfId="0" applyFont="1" applyFill="1" applyBorder="1" applyAlignment="1">
      <alignment horizontal="justify" vertical="top" wrapText="1"/>
    </xf>
    <xf numFmtId="0" fontId="31" fillId="0" borderId="13" xfId="0" applyFont="1" applyBorder="1" applyAlignment="1">
      <alignment horizontal="justify" vertical="center" wrapText="1"/>
    </xf>
    <xf numFmtId="9" fontId="31" fillId="0" borderId="13" xfId="0" applyNumberFormat="1" applyFont="1" applyBorder="1" applyAlignment="1">
      <alignment horizontal="center" vertical="center" wrapText="1"/>
    </xf>
    <xf numFmtId="0" fontId="32" fillId="0" borderId="13" xfId="0" applyFont="1" applyBorder="1" applyAlignment="1">
      <alignment horizontal="center" vertical="center" wrapText="1"/>
    </xf>
    <xf numFmtId="0" fontId="32" fillId="0" borderId="13" xfId="0" applyFont="1" applyBorder="1" applyAlignment="1">
      <alignment horizontal="justify" vertical="center" wrapText="1"/>
    </xf>
    <xf numFmtId="9" fontId="31" fillId="0" borderId="13" xfId="0" applyNumberFormat="1" applyFont="1" applyBorder="1" applyAlignment="1">
      <alignment horizontal="justify" vertical="center" wrapText="1"/>
    </xf>
    <xf numFmtId="170" fontId="31" fillId="0" borderId="13" xfId="0" applyNumberFormat="1" applyFont="1" applyBorder="1" applyAlignment="1">
      <alignment horizontal="justify" vertical="center" wrapText="1"/>
    </xf>
    <xf numFmtId="0" fontId="31" fillId="0" borderId="13" xfId="0" applyFont="1" applyBorder="1" applyAlignment="1">
      <alignment horizontal="justify" vertical="center"/>
    </xf>
    <xf numFmtId="0" fontId="31" fillId="0" borderId="13" xfId="0" applyFont="1" applyBorder="1"/>
    <xf numFmtId="0" fontId="33" fillId="0" borderId="13" xfId="0" applyFont="1" applyBorder="1" applyAlignment="1">
      <alignment vertical="top"/>
    </xf>
    <xf numFmtId="0" fontId="28" fillId="0" borderId="5" xfId="0" applyFont="1" applyFill="1" applyBorder="1" applyAlignment="1">
      <alignment horizontal="justify" vertical="center" wrapText="1"/>
    </xf>
    <xf numFmtId="0" fontId="28" fillId="0" borderId="19" xfId="0" applyFont="1" applyFill="1" applyBorder="1" applyAlignment="1">
      <alignment horizontal="justify" vertical="center" wrapText="1"/>
    </xf>
    <xf numFmtId="0" fontId="28" fillId="0" borderId="6" xfId="0" applyFont="1" applyFill="1" applyBorder="1" applyAlignment="1">
      <alignment horizontal="justify" vertical="center" wrapText="1"/>
    </xf>
    <xf numFmtId="0" fontId="28" fillId="0" borderId="13" xfId="0" applyFont="1" applyBorder="1" applyAlignment="1">
      <alignment vertical="center"/>
    </xf>
    <xf numFmtId="9" fontId="30" fillId="0" borderId="13" xfId="0" applyNumberFormat="1" applyFont="1" applyBorder="1" applyAlignment="1">
      <alignment horizontal="justify" vertical="center"/>
    </xf>
    <xf numFmtId="0" fontId="30" fillId="0" borderId="13" xfId="0" applyFont="1" applyBorder="1" applyAlignment="1">
      <alignment horizontal="justify" vertical="center" wrapText="1"/>
    </xf>
    <xf numFmtId="9" fontId="30" fillId="0" borderId="13" xfId="0" applyNumberFormat="1" applyFont="1" applyBorder="1" applyAlignment="1">
      <alignment horizontal="center" vertical="center" wrapText="1"/>
    </xf>
    <xf numFmtId="0" fontId="30" fillId="0" borderId="13" xfId="0" applyFont="1" applyBorder="1" applyAlignment="1">
      <alignment horizontal="center" vertical="center" wrapText="1"/>
    </xf>
    <xf numFmtId="170" fontId="30" fillId="0" borderId="13" xfId="0" applyNumberFormat="1" applyFont="1" applyBorder="1" applyAlignment="1">
      <alignment horizontal="justify" vertical="center" wrapText="1"/>
    </xf>
    <xf numFmtId="0" fontId="30" fillId="0" borderId="13" xfId="0" applyFont="1" applyBorder="1" applyAlignment="1">
      <alignment horizontal="justify" vertical="center"/>
    </xf>
    <xf numFmtId="0" fontId="30" fillId="0" borderId="13" xfId="0" applyFont="1" applyBorder="1" applyAlignment="1">
      <alignment vertical="center"/>
    </xf>
    <xf numFmtId="0" fontId="31" fillId="0" borderId="13" xfId="0" applyFont="1" applyBorder="1" applyAlignment="1">
      <alignment vertical="center"/>
    </xf>
    <xf numFmtId="165" fontId="28" fillId="0" borderId="13" xfId="4" applyFont="1" applyFill="1" applyBorder="1" applyAlignment="1">
      <alignment horizontal="justify" vertical="center" wrapText="1"/>
    </xf>
    <xf numFmtId="0" fontId="5" fillId="0" borderId="13" xfId="0" applyFont="1" applyFill="1" applyBorder="1" applyAlignment="1">
      <alignment horizontal="center" vertical="center" wrapText="1"/>
    </xf>
    <xf numFmtId="0" fontId="28" fillId="0" borderId="13" xfId="0" applyFont="1" applyFill="1" applyBorder="1" applyAlignment="1">
      <alignment horizontal="center" vertical="center"/>
    </xf>
    <xf numFmtId="9" fontId="28" fillId="0" borderId="13" xfId="0" applyNumberFormat="1" applyFont="1" applyFill="1" applyBorder="1" applyAlignment="1">
      <alignment horizontal="center" vertical="center"/>
    </xf>
    <xf numFmtId="0" fontId="5" fillId="0" borderId="13" xfId="0" applyFont="1" applyBorder="1" applyAlignment="1">
      <alignment horizontal="center" vertical="center" wrapText="1"/>
    </xf>
    <xf numFmtId="0" fontId="5" fillId="0" borderId="13" xfId="0" applyFont="1" applyFill="1" applyBorder="1" applyAlignment="1">
      <alignment horizontal="justify" vertical="center" wrapText="1"/>
    </xf>
    <xf numFmtId="9" fontId="5" fillId="0" borderId="13" xfId="0" applyNumberFormat="1" applyFont="1" applyFill="1" applyBorder="1" applyAlignment="1">
      <alignment horizontal="center" vertical="center" wrapText="1"/>
    </xf>
    <xf numFmtId="165" fontId="5" fillId="0" borderId="13" xfId="4" applyFont="1" applyFill="1" applyBorder="1" applyAlignment="1">
      <alignment horizontal="justify" vertical="center" wrapText="1"/>
    </xf>
    <xf numFmtId="9" fontId="7" fillId="0" borderId="13" xfId="0" applyNumberFormat="1" applyFont="1" applyFill="1" applyBorder="1" applyAlignment="1">
      <alignment horizontal="justify" vertical="center"/>
    </xf>
    <xf numFmtId="0" fontId="5" fillId="0" borderId="13" xfId="0" applyFont="1" applyFill="1" applyBorder="1" applyAlignment="1">
      <alignment horizontal="justify" vertical="center"/>
    </xf>
    <xf numFmtId="0" fontId="5" fillId="0" borderId="13" xfId="0"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13" xfId="0" applyNumberFormat="1" applyFont="1" applyFill="1" applyBorder="1" applyAlignment="1">
      <alignment horizontal="justify" vertical="center"/>
    </xf>
    <xf numFmtId="0" fontId="3" fillId="0" borderId="13" xfId="0" applyFont="1" applyFill="1" applyBorder="1" applyAlignment="1">
      <alignment horizontal="justify" vertical="center" wrapText="1"/>
    </xf>
    <xf numFmtId="0" fontId="5" fillId="0" borderId="13" xfId="0" applyFont="1" applyBorder="1" applyAlignment="1">
      <alignment horizontal="justify" vertical="center" wrapText="1"/>
    </xf>
    <xf numFmtId="9" fontId="5" fillId="0" borderId="13" xfId="0" applyNumberFormat="1" applyFont="1" applyBorder="1" applyAlignment="1">
      <alignment horizontal="center" vertical="center" wrapText="1"/>
    </xf>
    <xf numFmtId="0" fontId="5" fillId="0" borderId="13" xfId="0" applyFont="1" applyBorder="1" applyAlignment="1">
      <alignment horizontal="justify" vertical="center"/>
    </xf>
    <xf numFmtId="9" fontId="5" fillId="0" borderId="13" xfId="0" applyNumberFormat="1" applyFont="1" applyBorder="1" applyAlignment="1">
      <alignment horizontal="justify" vertical="center"/>
    </xf>
    <xf numFmtId="0" fontId="5" fillId="0" borderId="13" xfId="0" applyFont="1" applyFill="1" applyBorder="1" applyAlignment="1">
      <alignment vertical="center" wrapText="1"/>
    </xf>
    <xf numFmtId="0" fontId="28" fillId="0" borderId="13" xfId="0" applyFont="1" applyFill="1" applyBorder="1" applyAlignment="1">
      <alignment vertical="center" wrapText="1"/>
    </xf>
    <xf numFmtId="0" fontId="5" fillId="2" borderId="13" xfId="0" applyFont="1" applyFill="1" applyBorder="1" applyAlignment="1">
      <alignment horizontal="justify" vertical="center" wrapText="1"/>
    </xf>
    <xf numFmtId="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165" fontId="5" fillId="2" borderId="13" xfId="4" applyFont="1" applyFill="1" applyBorder="1" applyAlignment="1">
      <alignment horizontal="justify" vertical="center" wrapText="1"/>
    </xf>
    <xf numFmtId="1" fontId="5" fillId="2" borderId="13" xfId="0" applyNumberFormat="1" applyFont="1" applyFill="1" applyBorder="1" applyAlignment="1">
      <alignment horizontal="center" vertical="center" wrapText="1"/>
    </xf>
    <xf numFmtId="0" fontId="5" fillId="2" borderId="13" xfId="0" applyFont="1" applyFill="1" applyBorder="1" applyAlignment="1">
      <alignment horizontal="justify" vertical="center"/>
    </xf>
    <xf numFmtId="0" fontId="5" fillId="2" borderId="13" xfId="0" applyFont="1" applyFill="1" applyBorder="1" applyAlignment="1">
      <alignment vertical="center" wrapText="1"/>
    </xf>
    <xf numFmtId="0" fontId="5" fillId="2" borderId="13" xfId="0" applyFont="1" applyFill="1" applyBorder="1" applyAlignment="1">
      <alignment horizontal="center" vertical="center"/>
    </xf>
    <xf numFmtId="0" fontId="1" fillId="0" borderId="13" xfId="0" applyFont="1" applyBorder="1" applyAlignment="1">
      <alignment horizontal="justify" vertical="center"/>
    </xf>
    <xf numFmtId="0" fontId="1" fillId="0" borderId="13" xfId="0" applyFont="1" applyBorder="1" applyAlignment="1">
      <alignment vertical="center" wrapText="1"/>
    </xf>
    <xf numFmtId="0" fontId="1" fillId="2" borderId="13" xfId="0" applyFont="1" applyFill="1" applyBorder="1" applyAlignment="1">
      <alignment horizontal="justify" vertical="center"/>
    </xf>
    <xf numFmtId="0" fontId="2" fillId="2" borderId="13" xfId="0" applyFont="1" applyFill="1" applyBorder="1" applyAlignment="1">
      <alignment horizontal="center" vertical="center"/>
    </xf>
    <xf numFmtId="9" fontId="5" fillId="2" borderId="13" xfId="0" applyNumberFormat="1" applyFont="1" applyFill="1" applyBorder="1" applyAlignment="1">
      <alignment horizontal="justify" vertical="center"/>
    </xf>
    <xf numFmtId="9" fontId="1" fillId="0" borderId="20" xfId="0" applyNumberFormat="1" applyFont="1" applyBorder="1" applyAlignment="1">
      <alignment horizontal="justify" vertical="center"/>
    </xf>
    <xf numFmtId="0" fontId="34" fillId="0" borderId="13" xfId="0" applyFont="1" applyFill="1" applyBorder="1" applyAlignment="1">
      <alignment horizontal="center" vertical="center" wrapText="1"/>
    </xf>
    <xf numFmtId="9" fontId="35" fillId="0" borderId="13" xfId="0" applyNumberFormat="1" applyFont="1" applyFill="1" applyBorder="1" applyAlignment="1">
      <alignment horizontal="center" vertical="center" wrapText="1"/>
    </xf>
    <xf numFmtId="0" fontId="8" fillId="0" borderId="13" xfId="0" applyFont="1" applyFill="1" applyBorder="1" applyAlignment="1">
      <alignment horizontal="justify" vertical="center" wrapText="1"/>
    </xf>
    <xf numFmtId="9" fontId="8" fillId="0" borderId="13" xfId="0" applyNumberFormat="1" applyFont="1" applyFill="1" applyBorder="1" applyAlignment="1">
      <alignment horizontal="center" vertical="center" wrapText="1"/>
    </xf>
    <xf numFmtId="9" fontId="0" fillId="0" borderId="0" xfId="0" applyNumberFormat="1" applyFill="1"/>
    <xf numFmtId="9" fontId="5" fillId="0" borderId="13" xfId="0" applyNumberFormat="1" applyFont="1" applyFill="1" applyBorder="1" applyAlignment="1">
      <alignment horizontal="justify" vertical="center" wrapText="1"/>
    </xf>
    <xf numFmtId="169" fontId="5" fillId="0" borderId="13" xfId="2" applyNumberFormat="1" applyFont="1" applyFill="1" applyBorder="1" applyAlignment="1">
      <alignment horizontal="justify" vertical="center" wrapText="1"/>
    </xf>
    <xf numFmtId="0" fontId="5" fillId="0" borderId="13" xfId="0" applyFont="1" applyFill="1" applyBorder="1" applyAlignment="1">
      <alignment horizontal="justify" vertical="top" wrapText="1"/>
    </xf>
    <xf numFmtId="166" fontId="5" fillId="0" borderId="13" xfId="2" applyFont="1" applyFill="1" applyBorder="1" applyAlignment="1">
      <alignment horizontal="justify" vertical="center" wrapText="1"/>
    </xf>
    <xf numFmtId="10" fontId="5" fillId="0" borderId="13" xfId="0" applyNumberFormat="1" applyFont="1" applyFill="1" applyBorder="1" applyAlignment="1">
      <alignment horizontal="justify" vertical="center" wrapText="1"/>
    </xf>
    <xf numFmtId="9" fontId="5" fillId="0" borderId="13" xfId="7" applyFont="1" applyFill="1" applyBorder="1" applyAlignment="1">
      <alignment horizontal="justify" vertical="center"/>
    </xf>
    <xf numFmtId="3" fontId="5" fillId="0" borderId="13" xfId="0" applyNumberFormat="1" applyFont="1" applyFill="1" applyBorder="1" applyAlignment="1">
      <alignment horizontal="justify" vertical="center" wrapText="1"/>
    </xf>
    <xf numFmtId="170" fontId="5" fillId="0" borderId="13" xfId="0" applyNumberFormat="1" applyFont="1" applyFill="1" applyBorder="1" applyAlignment="1">
      <alignment horizontal="justify" vertical="center" wrapText="1"/>
    </xf>
    <xf numFmtId="0" fontId="5" fillId="0" borderId="13" xfId="0" applyFont="1" applyFill="1" applyBorder="1"/>
    <xf numFmtId="9" fontId="5" fillId="2" borderId="13" xfId="0" applyNumberFormat="1" applyFont="1" applyFill="1" applyBorder="1" applyAlignment="1">
      <alignment horizontal="justify" vertical="center" wrapText="1"/>
    </xf>
    <xf numFmtId="170" fontId="5" fillId="2" borderId="13" xfId="0" applyNumberFormat="1" applyFont="1" applyFill="1" applyBorder="1" applyAlignment="1">
      <alignment horizontal="justify" vertical="center" wrapText="1"/>
    </xf>
    <xf numFmtId="170" fontId="5" fillId="2" borderId="13" xfId="0" applyNumberFormat="1" applyFont="1" applyFill="1" applyBorder="1"/>
    <xf numFmtId="0" fontId="5" fillId="0" borderId="13" xfId="0" applyFont="1" applyBorder="1"/>
    <xf numFmtId="0" fontId="5" fillId="2" borderId="13" xfId="0" applyFont="1" applyFill="1" applyBorder="1"/>
    <xf numFmtId="0" fontId="5" fillId="0" borderId="17" xfId="0" applyFont="1" applyBorder="1" applyAlignment="1">
      <alignment horizontal="justify" vertical="center" wrapText="1"/>
    </xf>
    <xf numFmtId="0" fontId="5" fillId="2" borderId="17" xfId="0" applyFont="1" applyFill="1" applyBorder="1" applyAlignment="1">
      <alignment horizontal="justify" vertical="center" wrapText="1"/>
    </xf>
    <xf numFmtId="9" fontId="5" fillId="0" borderId="17" xfId="0" applyNumberFormat="1" applyFont="1" applyBorder="1" applyAlignment="1">
      <alignment horizontal="center" vertical="center" wrapText="1"/>
    </xf>
    <xf numFmtId="0" fontId="5" fillId="0" borderId="17" xfId="0" applyFont="1" applyBorder="1" applyAlignment="1">
      <alignment horizontal="center" vertical="center" wrapText="1"/>
    </xf>
    <xf numFmtId="9" fontId="5" fillId="2" borderId="17" xfId="0" applyNumberFormat="1" applyFont="1" applyFill="1" applyBorder="1" applyAlignment="1">
      <alignment horizontal="justify" vertical="center" wrapText="1"/>
    </xf>
    <xf numFmtId="170" fontId="5" fillId="2" borderId="17" xfId="0" applyNumberFormat="1" applyFont="1" applyFill="1" applyBorder="1" applyAlignment="1">
      <alignment horizontal="justify" vertical="center" wrapText="1"/>
    </xf>
    <xf numFmtId="0" fontId="5" fillId="2" borderId="17" xfId="0" applyFont="1" applyFill="1" applyBorder="1" applyAlignment="1">
      <alignment wrapText="1"/>
    </xf>
    <xf numFmtId="9" fontId="5" fillId="0" borderId="17" xfId="0" applyNumberFormat="1" applyFont="1" applyBorder="1" applyAlignment="1">
      <alignment horizontal="justify" vertical="center"/>
    </xf>
    <xf numFmtId="0" fontId="5" fillId="0" borderId="17" xfId="0" applyFont="1" applyBorder="1" applyAlignment="1">
      <alignment horizontal="justify" vertical="center"/>
    </xf>
    <xf numFmtId="0" fontId="5" fillId="0" borderId="17" xfId="0" applyFont="1" applyBorder="1"/>
    <xf numFmtId="165" fontId="5" fillId="0" borderId="13" xfId="4" applyFont="1" applyFill="1" applyBorder="1" applyAlignment="1">
      <alignment horizontal="center" vertical="center" wrapText="1"/>
    </xf>
    <xf numFmtId="165" fontId="5" fillId="0" borderId="13" xfId="4" applyFont="1" applyFill="1" applyBorder="1" applyAlignment="1">
      <alignment horizontal="left" vertical="center" wrapText="1"/>
    </xf>
    <xf numFmtId="0" fontId="0" fillId="0" borderId="0" xfId="0" applyFill="1" applyAlignment="1">
      <alignment vertical="center"/>
    </xf>
    <xf numFmtId="0" fontId="21" fillId="0" borderId="0" xfId="0" applyFont="1" applyFill="1" applyAlignment="1">
      <alignment vertical="center"/>
    </xf>
    <xf numFmtId="0" fontId="5" fillId="0" borderId="21" xfId="0" applyFont="1" applyFill="1" applyBorder="1" applyAlignment="1">
      <alignment horizontal="justify" vertical="center" wrapText="1"/>
    </xf>
    <xf numFmtId="0" fontId="5" fillId="0" borderId="13" xfId="0" applyFont="1" applyFill="1" applyBorder="1" applyAlignment="1">
      <alignment vertical="center"/>
    </xf>
    <xf numFmtId="0" fontId="10" fillId="0" borderId="13" xfId="0" applyFont="1" applyFill="1" applyBorder="1" applyAlignment="1">
      <alignment horizontal="justify" vertical="center"/>
    </xf>
    <xf numFmtId="0" fontId="10" fillId="0" borderId="13" xfId="0" applyFont="1" applyFill="1" applyBorder="1" applyAlignment="1">
      <alignment horizontal="center" vertical="center" wrapText="1"/>
    </xf>
    <xf numFmtId="9" fontId="5" fillId="2" borderId="13" xfId="7" applyFont="1" applyFill="1" applyBorder="1" applyAlignment="1">
      <alignment horizontal="center" vertical="center" wrapText="1"/>
    </xf>
    <xf numFmtId="164" fontId="5" fillId="2" borderId="13" xfId="5" applyFont="1" applyFill="1" applyBorder="1" applyAlignment="1">
      <alignment horizontal="justify" vertical="center" wrapText="1"/>
    </xf>
    <xf numFmtId="9" fontId="5" fillId="0" borderId="13" xfId="7" applyFont="1" applyFill="1" applyBorder="1" applyAlignment="1">
      <alignment horizontal="justify" vertical="center" wrapText="1"/>
    </xf>
    <xf numFmtId="0" fontId="5" fillId="0" borderId="13" xfId="0" applyFont="1" applyFill="1" applyBorder="1" applyAlignment="1">
      <alignment horizontal="left" vertical="center" wrapText="1"/>
    </xf>
    <xf numFmtId="9" fontId="5" fillId="0" borderId="21" xfId="0" applyNumberFormat="1" applyFont="1" applyFill="1" applyBorder="1" applyAlignment="1">
      <alignment horizontal="justify" vertical="center" wrapText="1"/>
    </xf>
    <xf numFmtId="0" fontId="10" fillId="0" borderId="13" xfId="0" applyFont="1" applyFill="1" applyBorder="1" applyAlignment="1">
      <alignment horizontal="justify" vertical="center" wrapText="1"/>
    </xf>
    <xf numFmtId="0" fontId="5" fillId="0" borderId="13" xfId="0" applyFont="1" applyFill="1" applyBorder="1" applyAlignment="1">
      <alignment horizontal="justify"/>
    </xf>
    <xf numFmtId="9" fontId="5" fillId="0" borderId="13" xfId="0" applyNumberFormat="1" applyFont="1" applyFill="1" applyBorder="1" applyAlignment="1">
      <alignment horizontal="left" vertical="center" wrapText="1"/>
    </xf>
    <xf numFmtId="49" fontId="5" fillId="0" borderId="13" xfId="0" applyNumberFormat="1" applyFont="1" applyFill="1" applyBorder="1" applyAlignment="1">
      <alignment horizontal="left" vertical="center" wrapText="1"/>
    </xf>
    <xf numFmtId="170" fontId="5" fillId="0" borderId="13" xfId="0" applyNumberFormat="1" applyFont="1" applyFill="1" applyBorder="1" applyAlignment="1">
      <alignment horizontal="left" vertical="center" wrapText="1"/>
    </xf>
    <xf numFmtId="9" fontId="5" fillId="0" borderId="13" xfId="0" applyNumberFormat="1" applyFont="1" applyFill="1" applyBorder="1" applyAlignment="1">
      <alignment horizontal="left" vertical="center"/>
    </xf>
    <xf numFmtId="0" fontId="5" fillId="0" borderId="13" xfId="0" applyFont="1" applyFill="1" applyBorder="1" applyAlignment="1">
      <alignment horizontal="left" vertical="center"/>
    </xf>
    <xf numFmtId="0" fontId="0" fillId="0" borderId="22" xfId="0" applyBorder="1"/>
    <xf numFmtId="14" fontId="5" fillId="0" borderId="13" xfId="0" applyNumberFormat="1" applyFont="1" applyFill="1" applyBorder="1" applyAlignment="1">
      <alignment horizontal="center" vertical="center" wrapText="1"/>
    </xf>
    <xf numFmtId="0" fontId="5" fillId="0" borderId="13" xfId="0" quotePrefix="1" applyFont="1" applyFill="1" applyBorder="1" applyAlignment="1">
      <alignment horizontal="justify" vertical="center" wrapText="1"/>
    </xf>
    <xf numFmtId="0" fontId="36" fillId="0" borderId="0" xfId="0" applyFont="1" applyFill="1"/>
    <xf numFmtId="0" fontId="5" fillId="2" borderId="22" xfId="0" applyFont="1" applyFill="1" applyBorder="1" applyAlignment="1">
      <alignment horizontal="justify" vertical="center" wrapText="1"/>
    </xf>
    <xf numFmtId="0" fontId="5" fillId="0" borderId="22" xfId="0" applyFont="1" applyBorder="1" applyAlignment="1">
      <alignment horizontal="justify" vertical="center" wrapText="1"/>
    </xf>
    <xf numFmtId="9" fontId="5" fillId="0" borderId="22" xfId="0" applyNumberFormat="1" applyFont="1" applyBorder="1" applyAlignment="1">
      <alignment horizontal="center" vertical="center" wrapText="1"/>
    </xf>
    <xf numFmtId="0" fontId="5" fillId="0" borderId="22" xfId="0" applyFont="1" applyBorder="1" applyAlignment="1">
      <alignment horizontal="center" vertical="center" wrapText="1"/>
    </xf>
    <xf numFmtId="9" fontId="5" fillId="2" borderId="22" xfId="0" applyNumberFormat="1" applyFont="1" applyFill="1" applyBorder="1" applyAlignment="1">
      <alignment horizontal="justify" vertical="center" wrapText="1"/>
    </xf>
    <xf numFmtId="170" fontId="5" fillId="2" borderId="22" xfId="0" applyNumberFormat="1" applyFont="1" applyFill="1" applyBorder="1" applyAlignment="1">
      <alignment horizontal="justify" vertical="center" wrapText="1"/>
    </xf>
    <xf numFmtId="9" fontId="5" fillId="0" borderId="22" xfId="0" applyNumberFormat="1" applyFont="1" applyBorder="1" applyAlignment="1">
      <alignment horizontal="justify" vertical="center"/>
    </xf>
    <xf numFmtId="0" fontId="5" fillId="0" borderId="17" xfId="0" applyFont="1" applyFill="1" applyBorder="1" applyAlignment="1">
      <alignment horizontal="justify" vertical="center" wrapText="1"/>
    </xf>
    <xf numFmtId="9" fontId="5" fillId="0" borderId="17"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170" fontId="5" fillId="0" borderId="17" xfId="0" applyNumberFormat="1" applyFont="1" applyFill="1" applyBorder="1" applyAlignment="1">
      <alignment horizontal="justify" vertical="center" wrapText="1"/>
    </xf>
    <xf numFmtId="9" fontId="5" fillId="0" borderId="17" xfId="0" applyNumberFormat="1" applyFont="1" applyFill="1" applyBorder="1" applyAlignment="1">
      <alignment horizontal="justify" vertical="center"/>
    </xf>
    <xf numFmtId="171" fontId="5" fillId="0" borderId="13" xfId="4" applyNumberFormat="1" applyFont="1" applyFill="1" applyBorder="1" applyAlignment="1">
      <alignment horizontal="justify" vertical="center" wrapText="1"/>
    </xf>
    <xf numFmtId="171" fontId="5" fillId="0" borderId="13" xfId="0" applyNumberFormat="1" applyFont="1" applyFill="1" applyBorder="1" applyAlignment="1">
      <alignment horizontal="justify" vertical="center" wrapText="1"/>
    </xf>
    <xf numFmtId="10" fontId="5" fillId="0" borderId="13" xfId="0" applyNumberFormat="1" applyFont="1" applyFill="1" applyBorder="1" applyAlignment="1">
      <alignment horizontal="justify" vertical="center"/>
    </xf>
    <xf numFmtId="0" fontId="31" fillId="0" borderId="13" xfId="0" applyFont="1" applyFill="1" applyBorder="1" applyAlignment="1">
      <alignment horizontal="justify" vertical="center" wrapText="1"/>
    </xf>
    <xf numFmtId="9" fontId="5" fillId="0" borderId="13" xfId="0" applyNumberFormat="1" applyFont="1" applyBorder="1" applyAlignment="1">
      <alignment horizontal="justify" vertical="center" wrapText="1"/>
    </xf>
    <xf numFmtId="0" fontId="28" fillId="0" borderId="13" xfId="0" applyFont="1" applyBorder="1" applyAlignment="1">
      <alignment horizontal="center" vertical="center" wrapText="1"/>
    </xf>
    <xf numFmtId="0" fontId="5" fillId="0" borderId="13" xfId="0" applyFont="1" applyBorder="1" applyAlignment="1">
      <alignment horizontal="center" vertical="center"/>
    </xf>
    <xf numFmtId="0" fontId="43" fillId="0" borderId="0" xfId="0" applyFont="1" applyAlignment="1">
      <alignment horizontal="center"/>
    </xf>
    <xf numFmtId="9" fontId="44" fillId="0" borderId="13" xfId="0" applyNumberFormat="1" applyFont="1" applyBorder="1" applyAlignment="1">
      <alignment horizontal="center" vertical="center" wrapText="1"/>
    </xf>
    <xf numFmtId="0" fontId="44" fillId="0" borderId="13" xfId="0" applyFont="1" applyBorder="1" applyAlignment="1">
      <alignment horizontal="center" vertical="center"/>
    </xf>
    <xf numFmtId="9" fontId="44" fillId="0" borderId="13" xfId="0" applyNumberFormat="1" applyFont="1" applyBorder="1" applyAlignment="1">
      <alignment horizontal="center" vertical="center"/>
    </xf>
    <xf numFmtId="0" fontId="38" fillId="4" borderId="23" xfId="6" applyFont="1" applyFill="1" applyBorder="1" applyAlignment="1">
      <alignment horizontal="left" vertical="center" wrapText="1"/>
    </xf>
    <xf numFmtId="0" fontId="38" fillId="4" borderId="24" xfId="6" applyFont="1" applyFill="1" applyBorder="1" applyAlignment="1">
      <alignment horizontal="left" vertical="center" wrapText="1"/>
    </xf>
    <xf numFmtId="0" fontId="38" fillId="4" borderId="25" xfId="6" applyFont="1" applyFill="1" applyBorder="1" applyAlignment="1">
      <alignment horizontal="left" vertical="center" wrapText="1"/>
    </xf>
    <xf numFmtId="0" fontId="37" fillId="10" borderId="23" xfId="6" applyFont="1" applyFill="1" applyBorder="1" applyAlignment="1">
      <alignment horizontal="justify" vertical="center" wrapText="1"/>
    </xf>
    <xf numFmtId="0" fontId="37" fillId="10" borderId="24" xfId="6" applyFont="1" applyFill="1" applyBorder="1" applyAlignment="1">
      <alignment horizontal="justify" vertical="center" wrapText="1"/>
    </xf>
    <xf numFmtId="0" fontId="37" fillId="10" borderId="25" xfId="6" applyFont="1" applyFill="1" applyBorder="1" applyAlignment="1">
      <alignment horizontal="justify" vertical="center" wrapText="1"/>
    </xf>
    <xf numFmtId="0" fontId="18" fillId="0" borderId="23" xfId="6" applyFont="1" applyBorder="1" applyAlignment="1">
      <alignment horizontal="justify" vertical="center" wrapText="1"/>
    </xf>
    <xf numFmtId="0" fontId="18" fillId="0" borderId="24" xfId="6" applyFont="1" applyBorder="1" applyAlignment="1">
      <alignment horizontal="justify" vertical="center" wrapText="1"/>
    </xf>
    <xf numFmtId="0" fontId="18" fillId="0" borderId="25" xfId="6" applyFont="1" applyBorder="1" applyAlignment="1">
      <alignment horizontal="justify" vertical="center" wrapText="1"/>
    </xf>
    <xf numFmtId="0" fontId="38" fillId="4" borderId="26" xfId="6" applyFont="1" applyFill="1" applyBorder="1" applyAlignment="1">
      <alignment horizontal="left" vertical="center" wrapText="1"/>
    </xf>
    <xf numFmtId="0" fontId="38" fillId="4" borderId="27" xfId="6" applyFont="1" applyFill="1" applyBorder="1" applyAlignment="1">
      <alignment horizontal="left" vertical="center" wrapText="1"/>
    </xf>
    <xf numFmtId="0" fontId="38" fillId="4" borderId="28" xfId="6" applyFont="1" applyFill="1" applyBorder="1" applyAlignment="1">
      <alignment horizontal="left" vertical="center" wrapText="1"/>
    </xf>
    <xf numFmtId="0" fontId="20" fillId="5" borderId="29" xfId="6" applyFont="1" applyFill="1" applyBorder="1" applyAlignment="1">
      <alignment horizontal="center" vertical="center" wrapText="1"/>
    </xf>
    <xf numFmtId="0" fontId="20" fillId="5" borderId="15" xfId="6" applyFont="1" applyFill="1" applyBorder="1" applyAlignment="1">
      <alignment horizontal="center" vertical="center" wrapText="1"/>
    </xf>
    <xf numFmtId="0" fontId="20" fillId="5" borderId="1" xfId="6" applyFont="1" applyFill="1" applyBorder="1" applyAlignment="1">
      <alignment horizontal="center" vertical="center" wrapText="1"/>
    </xf>
    <xf numFmtId="0" fontId="20" fillId="5" borderId="4" xfId="6" applyFont="1" applyFill="1" applyBorder="1" applyAlignment="1">
      <alignment horizontal="center" vertical="center" wrapText="1"/>
    </xf>
    <xf numFmtId="0" fontId="20" fillId="5" borderId="23" xfId="6" applyFont="1" applyFill="1" applyBorder="1" applyAlignment="1">
      <alignment horizontal="center" vertical="center" wrapText="1"/>
    </xf>
    <xf numFmtId="0" fontId="20" fillId="5" borderId="24" xfId="6" applyFont="1" applyFill="1" applyBorder="1" applyAlignment="1">
      <alignment horizontal="center" vertical="center" wrapText="1"/>
    </xf>
    <xf numFmtId="0" fontId="20" fillId="5" borderId="25" xfId="6" applyFont="1" applyFill="1" applyBorder="1" applyAlignment="1">
      <alignment horizontal="center" vertical="center" wrapText="1"/>
    </xf>
    <xf numFmtId="0" fontId="38" fillId="4" borderId="23" xfId="6" applyFont="1" applyFill="1" applyBorder="1" applyAlignment="1">
      <alignment horizontal="left"/>
    </xf>
    <xf numFmtId="0" fontId="38" fillId="4" borderId="24" xfId="6" applyFont="1" applyFill="1" applyBorder="1" applyAlignment="1">
      <alignment horizontal="left"/>
    </xf>
    <xf numFmtId="0" fontId="38" fillId="4" borderId="25" xfId="6" applyFont="1" applyFill="1" applyBorder="1" applyAlignment="1">
      <alignment horizontal="left"/>
    </xf>
    <xf numFmtId="0" fontId="26" fillId="10" borderId="23" xfId="6" applyFont="1" applyFill="1" applyBorder="1" applyAlignment="1">
      <alignment horizontal="justify" vertical="center"/>
    </xf>
    <xf numFmtId="0" fontId="26" fillId="10" borderId="24" xfId="6" applyFont="1" applyFill="1" applyBorder="1" applyAlignment="1">
      <alignment horizontal="justify" vertical="center"/>
    </xf>
    <xf numFmtId="0" fontId="26" fillId="10" borderId="25" xfId="6" applyFont="1" applyFill="1" applyBorder="1" applyAlignment="1">
      <alignment horizontal="justify" vertical="center"/>
    </xf>
    <xf numFmtId="0" fontId="26" fillId="10" borderId="23" xfId="6" applyFont="1" applyFill="1" applyBorder="1" applyAlignment="1">
      <alignment horizontal="justify" vertical="center" wrapText="1"/>
    </xf>
    <xf numFmtId="0" fontId="26" fillId="10" borderId="24" xfId="6" applyFont="1" applyFill="1" applyBorder="1" applyAlignment="1">
      <alignment horizontal="justify" vertical="center" wrapText="1"/>
    </xf>
    <xf numFmtId="0" fontId="26" fillId="10" borderId="25" xfId="6" applyFont="1" applyFill="1" applyBorder="1" applyAlignment="1">
      <alignment horizontal="justify" vertical="center" wrapText="1"/>
    </xf>
    <xf numFmtId="0" fontId="39" fillId="0" borderId="23" xfId="6" applyFont="1" applyBorder="1" applyAlignment="1">
      <alignment horizontal="justify" vertical="center" wrapText="1"/>
    </xf>
    <xf numFmtId="0" fontId="39" fillId="0" borderId="24" xfId="6" applyFont="1" applyBorder="1" applyAlignment="1">
      <alignment horizontal="justify" vertical="center" wrapText="1"/>
    </xf>
    <xf numFmtId="0" fontId="39" fillId="0" borderId="25" xfId="6" applyFont="1" applyBorder="1" applyAlignment="1">
      <alignment horizontal="justify" vertical="center" wrapText="1"/>
    </xf>
    <xf numFmtId="0" fontId="39" fillId="0" borderId="24" xfId="6" applyFont="1" applyBorder="1" applyAlignment="1">
      <alignment horizontal="justify" vertical="center"/>
    </xf>
    <xf numFmtId="0" fontId="39" fillId="0" borderId="25" xfId="6" applyFont="1" applyBorder="1" applyAlignment="1">
      <alignment horizontal="justify" vertical="center"/>
    </xf>
    <xf numFmtId="0" fontId="37" fillId="10" borderId="23" xfId="6" applyFont="1" applyFill="1" applyBorder="1" applyAlignment="1">
      <alignment horizontal="left" vertical="center" wrapText="1"/>
    </xf>
    <xf numFmtId="0" fontId="37" fillId="10" borderId="24" xfId="6" applyFont="1" applyFill="1" applyBorder="1" applyAlignment="1">
      <alignment horizontal="left" vertical="center" wrapText="1"/>
    </xf>
    <xf numFmtId="0" fontId="37" fillId="10" borderId="25" xfId="6" applyFont="1" applyFill="1" applyBorder="1" applyAlignment="1">
      <alignment horizontal="left" vertical="center" wrapText="1"/>
    </xf>
    <xf numFmtId="0" fontId="18" fillId="0" borderId="23" xfId="6" applyFont="1" applyBorder="1" applyAlignment="1">
      <alignment horizontal="left" vertical="center" wrapText="1"/>
    </xf>
    <xf numFmtId="0" fontId="18" fillId="0" borderId="24" xfId="6" applyFont="1" applyBorder="1" applyAlignment="1">
      <alignment horizontal="left" vertical="center" wrapText="1"/>
    </xf>
    <xf numFmtId="0" fontId="18" fillId="0" borderId="25" xfId="6" applyFont="1" applyBorder="1" applyAlignment="1">
      <alignment horizontal="left" vertical="center" wrapText="1"/>
    </xf>
    <xf numFmtId="0" fontId="27" fillId="8" borderId="19" xfId="6" applyFont="1" applyFill="1" applyBorder="1" applyAlignment="1">
      <alignment horizontal="center" vertical="center" wrapText="1"/>
    </xf>
    <xf numFmtId="0" fontId="27" fillId="8" borderId="20" xfId="6" applyFont="1" applyFill="1" applyBorder="1" applyAlignment="1">
      <alignment horizontal="center" vertical="center" wrapText="1"/>
    </xf>
    <xf numFmtId="0" fontId="27" fillId="8" borderId="30" xfId="6" applyFont="1" applyFill="1" applyBorder="1" applyAlignment="1">
      <alignment horizontal="center" vertical="center" wrapText="1"/>
    </xf>
    <xf numFmtId="0" fontId="26" fillId="6" borderId="11" xfId="0" applyFont="1" applyFill="1" applyBorder="1" applyAlignment="1">
      <alignment horizontal="left" vertical="center" wrapText="1"/>
    </xf>
    <xf numFmtId="0" fontId="26" fillId="6" borderId="0" xfId="0" applyFont="1" applyFill="1" applyBorder="1" applyAlignment="1">
      <alignment horizontal="left" vertical="center" wrapText="1"/>
    </xf>
    <xf numFmtId="0" fontId="26" fillId="6" borderId="12" xfId="0" applyFont="1" applyFill="1" applyBorder="1" applyAlignment="1">
      <alignment horizontal="left" vertical="center" wrapText="1"/>
    </xf>
    <xf numFmtId="0" fontId="19" fillId="8" borderId="29" xfId="6" applyFont="1" applyFill="1" applyBorder="1" applyAlignment="1">
      <alignment horizontal="center" vertical="center" wrapText="1"/>
    </xf>
    <xf numFmtId="0" fontId="19" fillId="8" borderId="31" xfId="6" applyFont="1" applyFill="1" applyBorder="1" applyAlignment="1">
      <alignment horizontal="center" vertical="center" wrapText="1"/>
    </xf>
    <xf numFmtId="0" fontId="19" fillId="8" borderId="33" xfId="6" applyFont="1" applyFill="1" applyBorder="1" applyAlignment="1">
      <alignment horizontal="center" vertical="center" wrapText="1"/>
    </xf>
    <xf numFmtId="0" fontId="19" fillId="8" borderId="35" xfId="6" applyFont="1" applyFill="1" applyBorder="1" applyAlignment="1">
      <alignment horizontal="center" vertical="center" wrapText="1"/>
    </xf>
    <xf numFmtId="0" fontId="19" fillId="8" borderId="21" xfId="6" applyFont="1" applyFill="1" applyBorder="1" applyAlignment="1">
      <alignment horizontal="center" vertical="center" wrapText="1"/>
    </xf>
    <xf numFmtId="0" fontId="19" fillId="8" borderId="20" xfId="6" applyFont="1" applyFill="1" applyBorder="1" applyAlignment="1">
      <alignment horizontal="center" vertical="center" wrapText="1"/>
    </xf>
    <xf numFmtId="0" fontId="19" fillId="8" borderId="42" xfId="6" applyFont="1" applyFill="1" applyBorder="1" applyAlignment="1">
      <alignment horizontal="center" vertical="center" wrapText="1"/>
    </xf>
    <xf numFmtId="0" fontId="19" fillId="8" borderId="32" xfId="6" applyFont="1" applyFill="1" applyBorder="1" applyAlignment="1">
      <alignment horizontal="center" vertical="center" wrapText="1"/>
    </xf>
    <xf numFmtId="0" fontId="39" fillId="0" borderId="36" xfId="0" applyFont="1" applyBorder="1" applyAlignment="1">
      <alignment horizontal="left" vertical="center" wrapText="1"/>
    </xf>
    <xf numFmtId="0" fontId="39" fillId="0" borderId="37" xfId="0" applyFont="1" applyBorder="1" applyAlignment="1">
      <alignment horizontal="left" vertical="center" wrapText="1"/>
    </xf>
    <xf numFmtId="0" fontId="39" fillId="0" borderId="38" xfId="0" applyFont="1" applyBorder="1" applyAlignment="1">
      <alignment horizontal="left" vertical="center" wrapText="1"/>
    </xf>
    <xf numFmtId="0" fontId="39" fillId="0" borderId="11" xfId="0" applyFont="1" applyBorder="1" applyAlignment="1">
      <alignment horizontal="left" vertical="center" wrapText="1"/>
    </xf>
    <xf numFmtId="0" fontId="39" fillId="0" borderId="0" xfId="0" applyFont="1" applyBorder="1" applyAlignment="1">
      <alignment horizontal="left" vertical="center" wrapText="1"/>
    </xf>
    <xf numFmtId="0" fontId="39" fillId="0" borderId="12" xfId="0" applyFont="1" applyBorder="1" applyAlignment="1">
      <alignment horizontal="left" vertical="center" wrapText="1"/>
    </xf>
    <xf numFmtId="0" fontId="19" fillId="8" borderId="1" xfId="6" applyFont="1" applyFill="1" applyBorder="1" applyAlignment="1">
      <alignment horizontal="center" vertical="center" textRotation="90" wrapText="1"/>
    </xf>
    <xf numFmtId="0" fontId="19" fillId="8" borderId="15" xfId="6" applyFont="1" applyFill="1" applyBorder="1" applyAlignment="1">
      <alignment horizontal="center" vertical="center" textRotation="90" wrapText="1"/>
    </xf>
    <xf numFmtId="0" fontId="19" fillId="8" borderId="1" xfId="6" applyFont="1" applyFill="1" applyBorder="1" applyAlignment="1">
      <alignment horizontal="center" vertical="center" wrapText="1"/>
    </xf>
    <xf numFmtId="0" fontId="19" fillId="8" borderId="4" xfId="6" applyFont="1" applyFill="1" applyBorder="1" applyAlignment="1">
      <alignment horizontal="center" vertical="center" wrapText="1"/>
    </xf>
    <xf numFmtId="0" fontId="19" fillId="8" borderId="4" xfId="6" applyFont="1" applyFill="1" applyBorder="1" applyAlignment="1">
      <alignment horizontal="center" vertical="center" textRotation="90" wrapText="1"/>
    </xf>
    <xf numFmtId="0" fontId="19" fillId="8" borderId="15" xfId="6" applyFont="1" applyFill="1" applyBorder="1" applyAlignment="1">
      <alignment horizontal="center" vertical="center" wrapText="1"/>
    </xf>
    <xf numFmtId="0" fontId="19" fillId="8" borderId="33" xfId="6" applyFont="1" applyFill="1" applyBorder="1" applyAlignment="1">
      <alignment horizontal="center" vertical="center" textRotation="90" wrapText="1"/>
    </xf>
    <xf numFmtId="0" fontId="19" fillId="8" borderId="35" xfId="6" applyFont="1" applyFill="1" applyBorder="1" applyAlignment="1">
      <alignment horizontal="center" vertical="center" textRotation="90" wrapText="1"/>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18" fillId="0" borderId="12" xfId="0" applyFont="1" applyBorder="1" applyAlignment="1">
      <alignment horizontal="left" vertical="center" wrapText="1"/>
    </xf>
    <xf numFmtId="0" fontId="26" fillId="6" borderId="26" xfId="0" applyFont="1" applyFill="1" applyBorder="1" applyAlignment="1">
      <alignment horizontal="left" vertical="center" wrapText="1"/>
    </xf>
    <xf numFmtId="0" fontId="26" fillId="6" borderId="27" xfId="0" applyFont="1" applyFill="1" applyBorder="1" applyAlignment="1">
      <alignment horizontal="left" vertical="center" wrapText="1"/>
    </xf>
    <xf numFmtId="0" fontId="26" fillId="6" borderId="28" xfId="0" applyFont="1" applyFill="1" applyBorder="1" applyAlignment="1">
      <alignment horizontal="left" vertical="center" wrapText="1"/>
    </xf>
    <xf numFmtId="0" fontId="40" fillId="8" borderId="36" xfId="0" applyFont="1" applyFill="1" applyBorder="1" applyAlignment="1">
      <alignment horizontal="left" vertical="center"/>
    </xf>
    <xf numFmtId="0" fontId="40" fillId="8" borderId="37" xfId="0" applyFont="1" applyFill="1" applyBorder="1" applyAlignment="1">
      <alignment horizontal="left" vertical="center"/>
    </xf>
    <xf numFmtId="0" fontId="40" fillId="8" borderId="38" xfId="0" applyFont="1" applyFill="1" applyBorder="1" applyAlignment="1">
      <alignment horizontal="left" vertical="center"/>
    </xf>
    <xf numFmtId="0" fontId="19" fillId="8" borderId="30" xfId="6" applyFont="1" applyFill="1" applyBorder="1" applyAlignment="1">
      <alignment horizontal="center"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18" fillId="0" borderId="45" xfId="0" applyFont="1" applyBorder="1" applyAlignment="1">
      <alignment horizontal="left" vertical="center" wrapText="1"/>
    </xf>
    <xf numFmtId="0" fontId="41" fillId="0" borderId="0" xfId="0" applyFont="1" applyAlignment="1">
      <alignment horizontal="center"/>
    </xf>
    <xf numFmtId="0" fontId="19" fillId="8" borderId="39" xfId="6" applyFont="1" applyFill="1" applyBorder="1" applyAlignment="1">
      <alignment horizontal="center" vertical="center" wrapText="1"/>
    </xf>
    <xf numFmtId="0" fontId="19" fillId="8" borderId="40" xfId="6" applyFont="1" applyFill="1" applyBorder="1" applyAlignment="1">
      <alignment horizontal="center" vertical="center" wrapText="1"/>
    </xf>
    <xf numFmtId="0" fontId="19" fillId="8" borderId="41" xfId="6" applyFont="1" applyFill="1" applyBorder="1" applyAlignment="1">
      <alignment horizontal="center" vertical="center" wrapText="1"/>
    </xf>
    <xf numFmtId="0" fontId="19" fillId="8" borderId="34" xfId="6" applyFont="1" applyFill="1" applyBorder="1" applyAlignment="1">
      <alignment horizontal="center" vertical="center" wrapText="1"/>
    </xf>
    <xf numFmtId="0" fontId="42" fillId="8" borderId="19" xfId="6" applyFont="1" applyFill="1" applyBorder="1" applyAlignment="1">
      <alignment horizontal="center" vertical="center" wrapText="1"/>
    </xf>
    <xf numFmtId="0" fontId="42" fillId="8" borderId="20" xfId="6" applyFont="1" applyFill="1" applyBorder="1" applyAlignment="1">
      <alignment horizontal="center" vertical="center" wrapText="1"/>
    </xf>
    <xf numFmtId="0" fontId="42" fillId="8" borderId="30" xfId="6" applyFont="1" applyFill="1" applyBorder="1" applyAlignment="1">
      <alignment horizontal="center" vertical="center" wrapText="1"/>
    </xf>
    <xf numFmtId="0" fontId="19" fillId="8" borderId="6" xfId="6" applyFont="1" applyFill="1" applyBorder="1" applyAlignment="1">
      <alignment horizontal="center" vertical="center" wrapText="1"/>
    </xf>
    <xf numFmtId="0" fontId="28" fillId="0" borderId="13" xfId="0" applyFont="1" applyFill="1" applyBorder="1" applyAlignment="1">
      <alignment horizontal="center" vertical="center"/>
    </xf>
    <xf numFmtId="0" fontId="5" fillId="0" borderId="13" xfId="0" applyFont="1" applyFill="1" applyBorder="1" applyAlignment="1">
      <alignment horizontal="center" vertical="center"/>
    </xf>
    <xf numFmtId="9" fontId="28" fillId="0" borderId="13" xfId="0" applyNumberFormat="1" applyFont="1" applyFill="1" applyBorder="1" applyAlignment="1">
      <alignment horizontal="center" vertical="center"/>
    </xf>
    <xf numFmtId="0" fontId="5" fillId="2" borderId="1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2" xfId="0" applyFont="1" applyFill="1" applyBorder="1" applyAlignment="1">
      <alignment horizontal="center" vertical="center"/>
    </xf>
    <xf numFmtId="9" fontId="5" fillId="0" borderId="13" xfId="0" applyNumberFormat="1" applyFont="1" applyFill="1" applyBorder="1" applyAlignment="1">
      <alignment horizontal="center" vertical="center"/>
    </xf>
    <xf numFmtId="0" fontId="40" fillId="8" borderId="36" xfId="0" applyFont="1" applyFill="1" applyBorder="1" applyAlignment="1">
      <alignment horizontal="justify" vertical="center"/>
    </xf>
    <xf numFmtId="0" fontId="40" fillId="8" borderId="37" xfId="0" applyFont="1" applyFill="1" applyBorder="1" applyAlignment="1">
      <alignment horizontal="justify" vertical="center"/>
    </xf>
    <xf numFmtId="0" fontId="40" fillId="8" borderId="38" xfId="0" applyFont="1" applyFill="1" applyBorder="1" applyAlignment="1">
      <alignment horizontal="justify" vertical="center"/>
    </xf>
    <xf numFmtId="0" fontId="5" fillId="2" borderId="13" xfId="0" applyFont="1" applyFill="1" applyBorder="1" applyAlignment="1">
      <alignment horizontal="center" vertical="center" wrapText="1"/>
    </xf>
    <xf numFmtId="0" fontId="39" fillId="0" borderId="11" xfId="0" applyFont="1" applyBorder="1" applyAlignment="1">
      <alignment horizontal="justify" vertical="center" wrapText="1"/>
    </xf>
    <xf numFmtId="0" fontId="39" fillId="0" borderId="0" xfId="0" applyFont="1" applyBorder="1" applyAlignment="1">
      <alignment horizontal="justify" vertical="center" wrapText="1"/>
    </xf>
    <xf numFmtId="0" fontId="39" fillId="0" borderId="12" xfId="0" applyFont="1" applyBorder="1" applyAlignment="1">
      <alignment horizontal="justify" vertical="center" wrapText="1"/>
    </xf>
    <xf numFmtId="0" fontId="39" fillId="0" borderId="43" xfId="0" applyFont="1" applyBorder="1" applyAlignment="1">
      <alignment horizontal="left" vertical="center" wrapText="1"/>
    </xf>
    <xf numFmtId="0" fontId="39" fillId="0" borderId="44" xfId="0" applyFont="1" applyBorder="1" applyAlignment="1">
      <alignment horizontal="left" vertical="center" wrapText="1"/>
    </xf>
    <xf numFmtId="0" fontId="39" fillId="0" borderId="45" xfId="0" applyFont="1" applyBorder="1" applyAlignment="1">
      <alignment horizontal="left" vertical="center" wrapText="1"/>
    </xf>
  </cellXfs>
  <cellStyles count="8">
    <cellStyle name="Excel Built-in Normal" xfId="1" xr:uid="{00000000-0005-0000-0000-000000000000}"/>
    <cellStyle name="Millares" xfId="2" builtinId="3"/>
    <cellStyle name="Millares 2" xfId="3" xr:uid="{00000000-0005-0000-0000-000002000000}"/>
    <cellStyle name="Moneda" xfId="4" builtinId="4"/>
    <cellStyle name="Moneda [0]" xfId="5" builtinId="7"/>
    <cellStyle name="Normal" xfId="0" builtinId="0"/>
    <cellStyle name="Normal 2" xfId="6"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51</xdr:row>
      <xdr:rowOff>1400175</xdr:rowOff>
    </xdr:from>
    <xdr:to>
      <xdr:col>2</xdr:col>
      <xdr:colOff>3286125</xdr:colOff>
      <xdr:row>51</xdr:row>
      <xdr:rowOff>2476500</xdr:rowOff>
    </xdr:to>
    <xdr:pic>
      <xdr:nvPicPr>
        <xdr:cNvPr id="31857" name="Imagen 2" descr="Vista previa de imagen">
          <a:extLst>
            <a:ext uri="{FF2B5EF4-FFF2-40B4-BE49-F238E27FC236}">
              <a16:creationId xmlns:a16="http://schemas.microsoft.com/office/drawing/2014/main" id="{7EAC877E-6D3B-4F71-BA11-42AF8DB23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375" y="34718625"/>
          <a:ext cx="32766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uaesp.gov.co/content/fortalecimiento-organizaciones-recicladores"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pageSetUpPr fitToPage="1"/>
  </sheetPr>
  <dimension ref="A1:F32"/>
  <sheetViews>
    <sheetView zoomScaleNormal="100" workbookViewId="0">
      <pane ySplit="1" topLeftCell="A2" activePane="bottomLeft" state="frozen"/>
      <selection pane="bottomLeft" activeCell="A16" sqref="A16:F28"/>
    </sheetView>
  </sheetViews>
  <sheetFormatPr baseColWidth="10" defaultColWidth="12.44140625" defaultRowHeight="10.199999999999999"/>
  <cols>
    <col min="1" max="1" width="44.44140625" style="1" customWidth="1"/>
    <col min="2" max="2" width="22.5546875" style="1" bestFit="1" customWidth="1"/>
    <col min="3" max="3" width="12.44140625" style="1"/>
    <col min="4" max="4" width="20.109375" style="1" bestFit="1" customWidth="1"/>
    <col min="5" max="5" width="11.44140625" style="2" customWidth="1"/>
    <col min="6" max="6" width="12.88671875" style="2" customWidth="1"/>
    <col min="7" max="16384" width="12.44140625" style="1"/>
  </cols>
  <sheetData>
    <row r="1" spans="1:6" ht="10.8" thickBot="1"/>
    <row r="2" spans="1:6" ht="24.6" thickBot="1">
      <c r="A2" s="32" t="s">
        <v>19</v>
      </c>
      <c r="B2" s="32" t="s">
        <v>18</v>
      </c>
      <c r="C2" s="32" t="s">
        <v>17</v>
      </c>
      <c r="D2" s="32" t="s">
        <v>16</v>
      </c>
      <c r="E2" s="32" t="s">
        <v>15</v>
      </c>
      <c r="F2" s="32" t="s">
        <v>14</v>
      </c>
    </row>
    <row r="3" spans="1:6" ht="12" thickBot="1">
      <c r="A3" s="225" t="s">
        <v>36</v>
      </c>
      <c r="B3" s="226"/>
      <c r="C3" s="226"/>
      <c r="D3" s="226"/>
      <c r="E3" s="226"/>
      <c r="F3" s="227"/>
    </row>
    <row r="4" spans="1:6" ht="10.8" thickBot="1">
      <c r="A4" s="228" t="s">
        <v>3</v>
      </c>
      <c r="B4" s="229"/>
      <c r="C4" s="229"/>
      <c r="D4" s="229"/>
      <c r="E4" s="229"/>
      <c r="F4" s="230"/>
    </row>
    <row r="5" spans="1:6" ht="10.8" thickBot="1">
      <c r="A5" s="231" t="s">
        <v>39</v>
      </c>
      <c r="B5" s="232"/>
      <c r="C5" s="232"/>
      <c r="D5" s="232"/>
      <c r="E5" s="232"/>
      <c r="F5" s="233"/>
    </row>
    <row r="6" spans="1:6" ht="10.8" thickBot="1">
      <c r="A6" s="228" t="s">
        <v>2</v>
      </c>
      <c r="B6" s="229"/>
      <c r="C6" s="229"/>
      <c r="D6" s="229"/>
      <c r="E6" s="229"/>
      <c r="F6" s="230"/>
    </row>
    <row r="7" spans="1:6" ht="10.8" thickBot="1">
      <c r="A7" s="231" t="s">
        <v>38</v>
      </c>
      <c r="B7" s="232"/>
      <c r="C7" s="232"/>
      <c r="D7" s="232"/>
      <c r="E7" s="232"/>
      <c r="F7" s="233"/>
    </row>
    <row r="8" spans="1:6" ht="10.8" thickBot="1">
      <c r="A8" s="228" t="s">
        <v>13</v>
      </c>
      <c r="B8" s="229"/>
      <c r="C8" s="229"/>
      <c r="D8" s="229"/>
      <c r="E8" s="229"/>
      <c r="F8" s="230"/>
    </row>
    <row r="9" spans="1:6" ht="90.75" customHeight="1" thickBot="1">
      <c r="A9" s="231" t="s">
        <v>56</v>
      </c>
      <c r="B9" s="232"/>
      <c r="C9" s="232"/>
      <c r="D9" s="232"/>
      <c r="E9" s="232"/>
      <c r="F9" s="233"/>
    </row>
    <row r="10" spans="1:6" ht="10.8" thickBot="1">
      <c r="A10" s="228" t="s">
        <v>0</v>
      </c>
      <c r="B10" s="229"/>
      <c r="C10" s="229"/>
      <c r="D10" s="229"/>
      <c r="E10" s="229"/>
      <c r="F10" s="230"/>
    </row>
    <row r="11" spans="1:6" ht="61.2">
      <c r="A11" s="7" t="s">
        <v>63</v>
      </c>
      <c r="B11" s="4" t="s">
        <v>69</v>
      </c>
      <c r="C11" s="12" t="s">
        <v>11</v>
      </c>
      <c r="D11" s="12" t="s">
        <v>12</v>
      </c>
      <c r="E11" s="12" t="s">
        <v>68</v>
      </c>
      <c r="F11" s="12" t="s">
        <v>30</v>
      </c>
    </row>
    <row r="12" spans="1:6" ht="91.8">
      <c r="A12" s="31" t="s">
        <v>58</v>
      </c>
      <c r="B12" s="9" t="s">
        <v>70</v>
      </c>
      <c r="C12" s="13" t="s">
        <v>30</v>
      </c>
      <c r="D12" s="13" t="s">
        <v>12</v>
      </c>
      <c r="E12" s="13" t="s">
        <v>41</v>
      </c>
      <c r="F12" s="13" t="s">
        <v>31</v>
      </c>
    </row>
    <row r="13" spans="1:6" ht="71.400000000000006">
      <c r="A13" s="31" t="s">
        <v>59</v>
      </c>
      <c r="B13" s="9" t="s">
        <v>51</v>
      </c>
      <c r="C13" s="13" t="s">
        <v>32</v>
      </c>
      <c r="D13" s="13" t="s">
        <v>42</v>
      </c>
      <c r="E13" s="13" t="s">
        <v>41</v>
      </c>
      <c r="F13" s="13" t="s">
        <v>31</v>
      </c>
    </row>
    <row r="14" spans="1:6" ht="40.799999999999997">
      <c r="A14" s="31" t="s">
        <v>64</v>
      </c>
      <c r="B14" s="9" t="s">
        <v>52</v>
      </c>
      <c r="C14" s="13" t="s">
        <v>32</v>
      </c>
      <c r="D14" s="13" t="s">
        <v>46</v>
      </c>
      <c r="E14" s="13" t="s">
        <v>43</v>
      </c>
      <c r="F14" s="13" t="s">
        <v>31</v>
      </c>
    </row>
    <row r="15" spans="1:6" ht="31.2" thickBot="1">
      <c r="A15" s="11" t="s">
        <v>65</v>
      </c>
      <c r="B15" s="9" t="s">
        <v>53</v>
      </c>
      <c r="C15" s="10" t="s">
        <v>47</v>
      </c>
      <c r="D15" s="10" t="s">
        <v>48</v>
      </c>
      <c r="E15" s="10" t="s">
        <v>45</v>
      </c>
      <c r="F15" s="10" t="s">
        <v>11</v>
      </c>
    </row>
    <row r="16" spans="1:6" ht="24.6" thickBot="1">
      <c r="A16" s="32" t="s">
        <v>19</v>
      </c>
      <c r="B16" s="32" t="s">
        <v>18</v>
      </c>
      <c r="C16" s="32" t="s">
        <v>17</v>
      </c>
      <c r="D16" s="32" t="s">
        <v>16</v>
      </c>
      <c r="E16" s="32" t="s">
        <v>15</v>
      </c>
      <c r="F16" s="32" t="s">
        <v>14</v>
      </c>
    </row>
    <row r="17" spans="1:6" ht="12" thickBot="1">
      <c r="A17" s="225" t="s">
        <v>36</v>
      </c>
      <c r="B17" s="226"/>
      <c r="C17" s="226"/>
      <c r="D17" s="226"/>
      <c r="E17" s="226"/>
      <c r="F17" s="227"/>
    </row>
    <row r="18" spans="1:6" ht="41.4" thickBot="1">
      <c r="A18" s="16" t="s">
        <v>66</v>
      </c>
      <c r="B18" s="17" t="s">
        <v>44</v>
      </c>
      <c r="C18" s="18" t="s">
        <v>11</v>
      </c>
      <c r="D18" s="18" t="s">
        <v>12</v>
      </c>
      <c r="E18" s="18" t="s">
        <v>45</v>
      </c>
      <c r="F18" s="18" t="s">
        <v>11</v>
      </c>
    </row>
    <row r="19" spans="1:6" ht="12" thickBot="1">
      <c r="A19" s="234" t="s">
        <v>40</v>
      </c>
      <c r="B19" s="235"/>
      <c r="C19" s="235"/>
      <c r="D19" s="235"/>
      <c r="E19" s="235"/>
      <c r="F19" s="236"/>
    </row>
    <row r="20" spans="1:6" ht="10.8" thickBot="1">
      <c r="A20" s="228" t="s">
        <v>3</v>
      </c>
      <c r="B20" s="229"/>
      <c r="C20" s="229"/>
      <c r="D20" s="229"/>
      <c r="E20" s="229"/>
      <c r="F20" s="230"/>
    </row>
    <row r="21" spans="1:6" ht="10.8" thickBot="1">
      <c r="A21" s="231" t="s">
        <v>39</v>
      </c>
      <c r="B21" s="232"/>
      <c r="C21" s="232"/>
      <c r="D21" s="232"/>
      <c r="E21" s="232"/>
      <c r="F21" s="233"/>
    </row>
    <row r="22" spans="1:6" ht="10.8" thickBot="1">
      <c r="A22" s="228" t="s">
        <v>2</v>
      </c>
      <c r="B22" s="229"/>
      <c r="C22" s="229"/>
      <c r="D22" s="229"/>
      <c r="E22" s="229"/>
      <c r="F22" s="230"/>
    </row>
    <row r="23" spans="1:6" ht="10.8" thickBot="1">
      <c r="A23" s="231" t="s">
        <v>38</v>
      </c>
      <c r="B23" s="232"/>
      <c r="C23" s="232"/>
      <c r="D23" s="232"/>
      <c r="E23" s="232"/>
      <c r="F23" s="233"/>
    </row>
    <row r="24" spans="1:6" ht="10.8" thickBot="1">
      <c r="A24" s="228" t="s">
        <v>13</v>
      </c>
      <c r="B24" s="229"/>
      <c r="C24" s="229"/>
      <c r="D24" s="229"/>
      <c r="E24" s="229"/>
      <c r="F24" s="230"/>
    </row>
    <row r="25" spans="1:6" ht="10.8" thickBot="1">
      <c r="A25" s="231" t="s">
        <v>60</v>
      </c>
      <c r="B25" s="232"/>
      <c r="C25" s="232"/>
      <c r="D25" s="232"/>
      <c r="E25" s="232"/>
      <c r="F25" s="233"/>
    </row>
    <row r="26" spans="1:6" ht="10.8" thickBot="1">
      <c r="A26" s="228" t="s">
        <v>0</v>
      </c>
      <c r="B26" s="229"/>
      <c r="C26" s="229"/>
      <c r="D26" s="229"/>
      <c r="E26" s="229"/>
      <c r="F26" s="230"/>
    </row>
    <row r="27" spans="1:6" ht="30.6">
      <c r="A27" s="14" t="s">
        <v>61</v>
      </c>
      <c r="B27" s="19" t="s">
        <v>54</v>
      </c>
      <c r="C27" s="3" t="s">
        <v>11</v>
      </c>
      <c r="D27" s="3" t="s">
        <v>12</v>
      </c>
      <c r="E27" s="3" t="s">
        <v>67</v>
      </c>
      <c r="F27" s="3" t="s">
        <v>30</v>
      </c>
    </row>
    <row r="28" spans="1:6" ht="21" thickBot="1">
      <c r="A28" s="15" t="s">
        <v>62</v>
      </c>
      <c r="B28" s="20" t="s">
        <v>55</v>
      </c>
      <c r="C28" s="5" t="s">
        <v>32</v>
      </c>
      <c r="D28" s="5" t="s">
        <v>12</v>
      </c>
      <c r="E28" s="5" t="s">
        <v>33</v>
      </c>
      <c r="F28" s="5" t="s">
        <v>31</v>
      </c>
    </row>
    <row r="29" spans="1:6">
      <c r="A29" s="2"/>
    </row>
    <row r="30" spans="1:6">
      <c r="A30" s="2"/>
    </row>
    <row r="31" spans="1:6">
      <c r="A31" s="2"/>
    </row>
    <row r="32" spans="1:6">
      <c r="A32" s="2"/>
      <c r="B32" s="2"/>
    </row>
  </sheetData>
  <mergeCells count="17">
    <mergeCell ref="A23:F23"/>
    <mergeCell ref="A24:F24"/>
    <mergeCell ref="A25:F25"/>
    <mergeCell ref="A26:F26"/>
    <mergeCell ref="A7:F7"/>
    <mergeCell ref="A20:F20"/>
    <mergeCell ref="A21:F21"/>
    <mergeCell ref="A22:F22"/>
    <mergeCell ref="A3:F3"/>
    <mergeCell ref="A4:F4"/>
    <mergeCell ref="A5:F5"/>
    <mergeCell ref="A6:F6"/>
    <mergeCell ref="A19:F19"/>
    <mergeCell ref="A8:F8"/>
    <mergeCell ref="A9:F9"/>
    <mergeCell ref="A10:F10"/>
    <mergeCell ref="A17:F17"/>
  </mergeCells>
  <pageMargins left="0.7" right="0.7" top="0.75" bottom="0.75" header="0.3" footer="0.3"/>
  <pageSetup scale="98" fitToHeight="0" orientation="landscape" r:id="rId1"/>
  <rowBreaks count="1" manualBreakCount="1">
    <brk id="1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4" tint="0.59999389629810485"/>
  </sheetPr>
  <dimension ref="B2:AA31"/>
  <sheetViews>
    <sheetView showGridLines="0" zoomScale="80" zoomScaleNormal="80" workbookViewId="0">
      <selection activeCell="A13" sqref="A13"/>
    </sheetView>
  </sheetViews>
  <sheetFormatPr baseColWidth="10" defaultRowHeight="14.4"/>
  <cols>
    <col min="1" max="1" width="3.109375" customWidth="1"/>
    <col min="2" max="2" width="23.6640625" customWidth="1"/>
    <col min="3" max="3" width="40.109375" customWidth="1"/>
    <col min="5" max="5" width="15.5546875" customWidth="1"/>
    <col min="9" max="9" width="30.109375" customWidth="1"/>
    <col min="10" max="10" width="28.33203125" customWidth="1"/>
    <col min="11" max="11" width="21" customWidth="1"/>
    <col min="12" max="12" width="18.6640625" customWidth="1"/>
    <col min="13" max="17" width="16.44140625" customWidth="1"/>
    <col min="19" max="20" width="15.5546875" customWidth="1"/>
    <col min="21" max="21" width="12.6640625" customWidth="1"/>
    <col min="23" max="23" width="17.33203125" customWidth="1"/>
    <col min="24" max="24" width="16.6640625" customWidth="1"/>
    <col min="25" max="25" width="19" customWidth="1"/>
    <col min="26" max="27" width="15.33203125" customWidth="1"/>
  </cols>
  <sheetData>
    <row r="2" spans="2:27">
      <c r="B2" s="305" t="s">
        <v>353</v>
      </c>
      <c r="C2" s="305"/>
      <c r="D2" s="305"/>
      <c r="E2" s="305"/>
      <c r="F2" s="305"/>
      <c r="G2" s="305"/>
      <c r="H2" s="305"/>
      <c r="I2" s="305"/>
      <c r="J2" s="305"/>
      <c r="K2" s="305"/>
      <c r="L2" s="305"/>
      <c r="M2" s="305"/>
      <c r="N2" s="305"/>
      <c r="O2" s="305"/>
      <c r="P2" s="305"/>
      <c r="Q2" s="305"/>
      <c r="R2" s="305"/>
    </row>
    <row r="3" spans="2:27" ht="15" thickBot="1"/>
    <row r="4" spans="2:27" s="36" customFormat="1" ht="13.8">
      <c r="B4" s="298" t="s">
        <v>354</v>
      </c>
      <c r="C4" s="299"/>
      <c r="D4" s="299"/>
      <c r="E4" s="299"/>
      <c r="F4" s="299"/>
      <c r="G4" s="299"/>
      <c r="H4" s="299"/>
      <c r="I4" s="299"/>
      <c r="J4" s="299"/>
      <c r="K4" s="299"/>
      <c r="L4" s="299"/>
      <c r="M4" s="299"/>
      <c r="N4" s="299"/>
      <c r="O4" s="299"/>
      <c r="P4" s="299"/>
      <c r="Q4" s="299"/>
      <c r="R4" s="300"/>
    </row>
    <row r="5" spans="2:27" s="36" customFormat="1" ht="13.8">
      <c r="B5" s="267" t="s">
        <v>3</v>
      </c>
      <c r="C5" s="268"/>
      <c r="D5" s="268"/>
      <c r="E5" s="268"/>
      <c r="F5" s="268"/>
      <c r="G5" s="268"/>
      <c r="H5" s="268"/>
      <c r="I5" s="268"/>
      <c r="J5" s="268"/>
      <c r="K5" s="268"/>
      <c r="L5" s="268"/>
      <c r="M5" s="268"/>
      <c r="N5" s="268"/>
      <c r="O5" s="268"/>
      <c r="P5" s="268"/>
      <c r="Q5" s="268"/>
      <c r="R5" s="269"/>
    </row>
    <row r="6" spans="2:27" s="36" customFormat="1" ht="13.8">
      <c r="B6" s="292" t="s">
        <v>355</v>
      </c>
      <c r="C6" s="293"/>
      <c r="D6" s="293"/>
      <c r="E6" s="293"/>
      <c r="F6" s="293"/>
      <c r="G6" s="293"/>
      <c r="H6" s="293"/>
      <c r="I6" s="293"/>
      <c r="J6" s="293"/>
      <c r="K6" s="293"/>
      <c r="L6" s="293"/>
      <c r="M6" s="293"/>
      <c r="N6" s="293"/>
      <c r="O6" s="293"/>
      <c r="P6" s="293"/>
      <c r="Q6" s="293"/>
      <c r="R6" s="294"/>
    </row>
    <row r="7" spans="2:27" s="36" customFormat="1" ht="13.8">
      <c r="B7" s="267" t="s">
        <v>2</v>
      </c>
      <c r="C7" s="268"/>
      <c r="D7" s="268"/>
      <c r="E7" s="268"/>
      <c r="F7" s="268"/>
      <c r="G7" s="268"/>
      <c r="H7" s="268"/>
      <c r="I7" s="268"/>
      <c r="J7" s="268"/>
      <c r="K7" s="268"/>
      <c r="L7" s="268"/>
      <c r="M7" s="268"/>
      <c r="N7" s="268"/>
      <c r="O7" s="268"/>
      <c r="P7" s="268"/>
      <c r="Q7" s="268"/>
      <c r="R7" s="269"/>
    </row>
    <row r="8" spans="2:27" s="36" customFormat="1" ht="13.8">
      <c r="B8" s="292" t="s">
        <v>356</v>
      </c>
      <c r="C8" s="293"/>
      <c r="D8" s="293"/>
      <c r="E8" s="293"/>
      <c r="F8" s="293"/>
      <c r="G8" s="293"/>
      <c r="H8" s="293"/>
      <c r="I8" s="293"/>
      <c r="J8" s="293"/>
      <c r="K8" s="293"/>
      <c r="L8" s="293"/>
      <c r="M8" s="293"/>
      <c r="N8" s="293"/>
      <c r="O8" s="293"/>
      <c r="P8" s="293"/>
      <c r="Q8" s="293"/>
      <c r="R8" s="294"/>
    </row>
    <row r="9" spans="2:27" s="36" customFormat="1" ht="13.8">
      <c r="B9" s="267" t="s">
        <v>1</v>
      </c>
      <c r="C9" s="268"/>
      <c r="D9" s="268"/>
      <c r="E9" s="268"/>
      <c r="F9" s="268"/>
      <c r="G9" s="268"/>
      <c r="H9" s="268"/>
      <c r="I9" s="268"/>
      <c r="J9" s="268"/>
      <c r="K9" s="268"/>
      <c r="L9" s="268"/>
      <c r="M9" s="268"/>
      <c r="N9" s="268"/>
      <c r="O9" s="268"/>
      <c r="P9" s="268"/>
      <c r="Q9" s="268"/>
      <c r="R9" s="269"/>
    </row>
    <row r="10" spans="2:27" s="36" customFormat="1" ht="39" customHeight="1" thickBot="1">
      <c r="B10" s="281" t="s">
        <v>357</v>
      </c>
      <c r="C10" s="282"/>
      <c r="D10" s="282"/>
      <c r="E10" s="282"/>
      <c r="F10" s="282"/>
      <c r="G10" s="282"/>
      <c r="H10" s="282"/>
      <c r="I10" s="282"/>
      <c r="J10" s="282"/>
      <c r="K10" s="282"/>
      <c r="L10" s="282"/>
      <c r="M10" s="282"/>
      <c r="N10" s="282"/>
      <c r="O10" s="282"/>
      <c r="P10" s="282"/>
      <c r="Q10" s="282"/>
      <c r="R10" s="283"/>
    </row>
    <row r="11" spans="2:27" s="42" customFormat="1" ht="12"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86.25" customHeight="1">
      <c r="B12" s="289"/>
      <c r="C12" s="309"/>
      <c r="D12" s="69" t="s">
        <v>8</v>
      </c>
      <c r="E12" s="70" t="s">
        <v>7</v>
      </c>
      <c r="F12" s="70" t="s">
        <v>6</v>
      </c>
      <c r="G12" s="70" t="s">
        <v>5</v>
      </c>
      <c r="H12" s="71" t="s">
        <v>4</v>
      </c>
      <c r="I12" s="68" t="s">
        <v>822</v>
      </c>
      <c r="J12" s="68" t="s">
        <v>823</v>
      </c>
      <c r="K12" s="68"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159.6">
      <c r="B13" s="82" t="s">
        <v>1059</v>
      </c>
      <c r="C13" s="82" t="s">
        <v>1039</v>
      </c>
      <c r="D13" s="83" t="s">
        <v>358</v>
      </c>
      <c r="E13" s="82" t="s">
        <v>359</v>
      </c>
      <c r="F13" s="84" t="s">
        <v>360</v>
      </c>
      <c r="G13" s="84" t="s">
        <v>34</v>
      </c>
      <c r="H13" s="85" t="s">
        <v>361</v>
      </c>
      <c r="I13" s="82" t="s">
        <v>1040</v>
      </c>
      <c r="J13" s="82" t="s">
        <v>960</v>
      </c>
      <c r="K13" s="149" t="s">
        <v>840</v>
      </c>
      <c r="L13" s="82" t="s">
        <v>362</v>
      </c>
      <c r="M13" s="150">
        <v>0.5</v>
      </c>
      <c r="N13" s="150">
        <v>0.25</v>
      </c>
      <c r="O13" s="115">
        <v>154013827.75</v>
      </c>
      <c r="P13" s="115">
        <v>154013827.75</v>
      </c>
      <c r="Q13" s="82"/>
      <c r="R13" s="126" t="s">
        <v>11</v>
      </c>
      <c r="S13" s="80" t="s">
        <v>748</v>
      </c>
      <c r="T13" s="80" t="s">
        <v>727</v>
      </c>
      <c r="U13" s="80" t="s">
        <v>727</v>
      </c>
      <c r="V13" s="89" t="s">
        <v>733</v>
      </c>
      <c r="W13" s="80" t="s">
        <v>734</v>
      </c>
      <c r="X13" s="80" t="s">
        <v>729</v>
      </c>
      <c r="Y13" s="80" t="s">
        <v>739</v>
      </c>
      <c r="Z13" s="316">
        <v>0.5</v>
      </c>
      <c r="AA13" s="118">
        <v>0.2</v>
      </c>
    </row>
    <row r="14" spans="2:27" s="36" customFormat="1" ht="181.2" customHeight="1">
      <c r="B14" s="82" t="s">
        <v>1060</v>
      </c>
      <c r="C14" s="82" t="s">
        <v>1041</v>
      </c>
      <c r="D14" s="83" t="s">
        <v>363</v>
      </c>
      <c r="E14" s="82" t="s">
        <v>364</v>
      </c>
      <c r="F14" s="84" t="s">
        <v>73</v>
      </c>
      <c r="G14" s="84" t="s">
        <v>34</v>
      </c>
      <c r="H14" s="85" t="s">
        <v>361</v>
      </c>
      <c r="I14" s="82" t="s">
        <v>1042</v>
      </c>
      <c r="J14" s="82" t="s">
        <v>960</v>
      </c>
      <c r="K14" s="149" t="s">
        <v>840</v>
      </c>
      <c r="L14" s="82" t="s">
        <v>365</v>
      </c>
      <c r="M14" s="150">
        <v>0.5</v>
      </c>
      <c r="N14" s="150">
        <v>0.25</v>
      </c>
      <c r="O14" s="115">
        <v>460195333.33333302</v>
      </c>
      <c r="P14" s="115">
        <v>334115000</v>
      </c>
      <c r="Q14" s="82"/>
      <c r="R14" s="126" t="s">
        <v>11</v>
      </c>
      <c r="S14" s="80" t="s">
        <v>749</v>
      </c>
      <c r="T14" s="80" t="s">
        <v>727</v>
      </c>
      <c r="U14" s="80" t="s">
        <v>727</v>
      </c>
      <c r="V14" s="89" t="s">
        <v>733</v>
      </c>
      <c r="W14" s="80" t="s">
        <v>734</v>
      </c>
      <c r="X14" s="80" t="s">
        <v>729</v>
      </c>
      <c r="Y14" s="80" t="s">
        <v>750</v>
      </c>
      <c r="Z14" s="314"/>
      <c r="AA14" s="118">
        <v>0.2</v>
      </c>
    </row>
    <row r="15" spans="2:27" s="36" customFormat="1" ht="343.95" customHeight="1">
      <c r="B15" s="82" t="s">
        <v>1061</v>
      </c>
      <c r="C15" s="82" t="s">
        <v>1043</v>
      </c>
      <c r="D15" s="83" t="s">
        <v>366</v>
      </c>
      <c r="E15" s="82" t="s">
        <v>367</v>
      </c>
      <c r="F15" s="84" t="s">
        <v>73</v>
      </c>
      <c r="G15" s="84" t="s">
        <v>34</v>
      </c>
      <c r="H15" s="85" t="s">
        <v>361</v>
      </c>
      <c r="I15" s="82" t="s">
        <v>1044</v>
      </c>
      <c r="J15" s="82" t="s">
        <v>960</v>
      </c>
      <c r="K15" s="149" t="s">
        <v>840</v>
      </c>
      <c r="L15" s="82" t="s">
        <v>368</v>
      </c>
      <c r="M15" s="150">
        <v>0.5</v>
      </c>
      <c r="N15" s="150">
        <v>1</v>
      </c>
      <c r="O15" s="115">
        <v>460195333.33333302</v>
      </c>
      <c r="P15" s="115">
        <v>334115000</v>
      </c>
      <c r="Q15" s="82"/>
      <c r="R15" s="126" t="s">
        <v>389</v>
      </c>
      <c r="S15" s="80" t="s">
        <v>751</v>
      </c>
      <c r="T15" s="80" t="s">
        <v>727</v>
      </c>
      <c r="U15" s="80" t="s">
        <v>727</v>
      </c>
      <c r="V15" s="89" t="s">
        <v>733</v>
      </c>
      <c r="W15" s="80" t="s">
        <v>734</v>
      </c>
      <c r="X15" s="80" t="s">
        <v>729</v>
      </c>
      <c r="Y15" s="80" t="s">
        <v>750</v>
      </c>
      <c r="Z15" s="314"/>
      <c r="AA15" s="118">
        <v>0.2</v>
      </c>
    </row>
    <row r="16" spans="2:27" s="36" customFormat="1" ht="273" customHeight="1">
      <c r="B16" s="82" t="s">
        <v>369</v>
      </c>
      <c r="C16" s="82" t="s">
        <v>1045</v>
      </c>
      <c r="D16" s="83" t="s">
        <v>370</v>
      </c>
      <c r="E16" s="82" t="s">
        <v>371</v>
      </c>
      <c r="F16" s="84" t="s">
        <v>372</v>
      </c>
      <c r="G16" s="84" t="s">
        <v>34</v>
      </c>
      <c r="H16" s="85" t="s">
        <v>361</v>
      </c>
      <c r="I16" s="82" t="s">
        <v>1046</v>
      </c>
      <c r="J16" s="82" t="s">
        <v>1047</v>
      </c>
      <c r="K16" s="149" t="s">
        <v>1048</v>
      </c>
      <c r="L16" s="82" t="s">
        <v>373</v>
      </c>
      <c r="M16" s="150">
        <v>0.5</v>
      </c>
      <c r="N16" s="150">
        <v>0.25</v>
      </c>
      <c r="O16" s="115">
        <v>238595000</v>
      </c>
      <c r="P16" s="115">
        <v>0</v>
      </c>
      <c r="Q16" s="82"/>
      <c r="R16" s="126" t="s">
        <v>11</v>
      </c>
      <c r="S16" s="80" t="s">
        <v>752</v>
      </c>
      <c r="T16" s="80" t="s">
        <v>727</v>
      </c>
      <c r="U16" s="80" t="s">
        <v>727</v>
      </c>
      <c r="V16" s="89" t="s">
        <v>733</v>
      </c>
      <c r="W16" s="80" t="s">
        <v>734</v>
      </c>
      <c r="X16" s="80" t="s">
        <v>729</v>
      </c>
      <c r="Y16" s="80" t="s">
        <v>753</v>
      </c>
      <c r="Z16" s="314"/>
      <c r="AA16" s="118">
        <v>0.2</v>
      </c>
    </row>
    <row r="17" spans="2:27" s="36" customFormat="1" ht="279" customHeight="1">
      <c r="B17" s="82" t="s">
        <v>1062</v>
      </c>
      <c r="C17" s="82" t="s">
        <v>1049</v>
      </c>
      <c r="D17" s="83">
        <v>1</v>
      </c>
      <c r="E17" s="82" t="s">
        <v>374</v>
      </c>
      <c r="F17" s="84" t="s">
        <v>77</v>
      </c>
      <c r="G17" s="84" t="s">
        <v>34</v>
      </c>
      <c r="H17" s="85" t="s">
        <v>361</v>
      </c>
      <c r="I17" s="82" t="s">
        <v>1050</v>
      </c>
      <c r="J17" s="82" t="s">
        <v>960</v>
      </c>
      <c r="K17" s="149" t="s">
        <v>840</v>
      </c>
      <c r="L17" s="82" t="s">
        <v>375</v>
      </c>
      <c r="M17" s="150">
        <v>0.5</v>
      </c>
      <c r="N17" s="150">
        <v>0.5</v>
      </c>
      <c r="O17" s="115">
        <v>64764560</v>
      </c>
      <c r="P17" s="115">
        <v>64764560</v>
      </c>
      <c r="Q17" s="82"/>
      <c r="R17" s="126" t="s">
        <v>11</v>
      </c>
      <c r="S17" s="80" t="s">
        <v>754</v>
      </c>
      <c r="T17" s="80" t="s">
        <v>727</v>
      </c>
      <c r="U17" s="80" t="s">
        <v>727</v>
      </c>
      <c r="V17" s="89" t="s">
        <v>733</v>
      </c>
      <c r="W17" s="80" t="s">
        <v>734</v>
      </c>
      <c r="X17" s="80" t="s">
        <v>729</v>
      </c>
      <c r="Y17" s="80" t="s">
        <v>755</v>
      </c>
      <c r="Z17" s="314"/>
      <c r="AA17" s="118">
        <v>0.2</v>
      </c>
    </row>
    <row r="19" spans="2:27" ht="15" thickBot="1"/>
    <row r="20" spans="2:27" s="36" customFormat="1" ht="13.8">
      <c r="B20" s="298" t="s">
        <v>376</v>
      </c>
      <c r="C20" s="299"/>
      <c r="D20" s="299"/>
      <c r="E20" s="299"/>
      <c r="F20" s="299"/>
      <c r="G20" s="299"/>
      <c r="H20" s="299"/>
      <c r="I20" s="299"/>
      <c r="J20" s="299"/>
      <c r="K20" s="299"/>
      <c r="L20" s="299"/>
      <c r="M20" s="299"/>
      <c r="N20" s="299"/>
      <c r="O20" s="299"/>
      <c r="P20" s="299"/>
      <c r="Q20" s="299"/>
      <c r="R20" s="300"/>
    </row>
    <row r="21" spans="2:27" s="36" customFormat="1" ht="13.8">
      <c r="B21" s="267" t="s">
        <v>3</v>
      </c>
      <c r="C21" s="268"/>
      <c r="D21" s="268"/>
      <c r="E21" s="268"/>
      <c r="F21" s="268"/>
      <c r="G21" s="268"/>
      <c r="H21" s="268"/>
      <c r="I21" s="268"/>
      <c r="J21" s="268"/>
      <c r="K21" s="268"/>
      <c r="L21" s="268"/>
      <c r="M21" s="268"/>
      <c r="N21" s="268"/>
      <c r="O21" s="268"/>
      <c r="P21" s="268"/>
      <c r="Q21" s="268"/>
      <c r="R21" s="269"/>
    </row>
    <row r="22" spans="2:27" s="36" customFormat="1" ht="13.8">
      <c r="B22" s="292" t="s">
        <v>377</v>
      </c>
      <c r="C22" s="293"/>
      <c r="D22" s="293"/>
      <c r="E22" s="293"/>
      <c r="F22" s="293"/>
      <c r="G22" s="293"/>
      <c r="H22" s="293"/>
      <c r="I22" s="293"/>
      <c r="J22" s="293"/>
      <c r="K22" s="293"/>
      <c r="L22" s="293"/>
      <c r="M22" s="293"/>
      <c r="N22" s="293"/>
      <c r="O22" s="293"/>
      <c r="P22" s="293"/>
      <c r="Q22" s="293"/>
      <c r="R22" s="294"/>
    </row>
    <row r="23" spans="2:27" s="36" customFormat="1" ht="13.8">
      <c r="B23" s="267" t="s">
        <v>2</v>
      </c>
      <c r="C23" s="268"/>
      <c r="D23" s="268"/>
      <c r="E23" s="268"/>
      <c r="F23" s="268"/>
      <c r="G23" s="268"/>
      <c r="H23" s="268"/>
      <c r="I23" s="268"/>
      <c r="J23" s="268"/>
      <c r="K23" s="268"/>
      <c r="L23" s="268"/>
      <c r="M23" s="268"/>
      <c r="N23" s="268"/>
      <c r="O23" s="268"/>
      <c r="P23" s="268"/>
      <c r="Q23" s="268"/>
      <c r="R23" s="269"/>
    </row>
    <row r="24" spans="2:27" s="36" customFormat="1" ht="13.8">
      <c r="B24" s="292" t="s">
        <v>378</v>
      </c>
      <c r="C24" s="293"/>
      <c r="D24" s="293"/>
      <c r="E24" s="293"/>
      <c r="F24" s="293"/>
      <c r="G24" s="293"/>
      <c r="H24" s="293"/>
      <c r="I24" s="293"/>
      <c r="J24" s="293"/>
      <c r="K24" s="293"/>
      <c r="L24" s="293"/>
      <c r="M24" s="293"/>
      <c r="N24" s="293"/>
      <c r="O24" s="293"/>
      <c r="P24" s="293"/>
      <c r="Q24" s="293"/>
      <c r="R24" s="294"/>
    </row>
    <row r="25" spans="2:27" s="36" customFormat="1" ht="13.8">
      <c r="B25" s="267" t="s">
        <v>1</v>
      </c>
      <c r="C25" s="268"/>
      <c r="D25" s="268"/>
      <c r="E25" s="268"/>
      <c r="F25" s="268"/>
      <c r="G25" s="268"/>
      <c r="H25" s="268"/>
      <c r="I25" s="268"/>
      <c r="J25" s="268"/>
      <c r="K25" s="268"/>
      <c r="L25" s="268"/>
      <c r="M25" s="268"/>
      <c r="N25" s="268"/>
      <c r="O25" s="268"/>
      <c r="P25" s="268"/>
      <c r="Q25" s="268"/>
      <c r="R25" s="269"/>
    </row>
    <row r="26" spans="2:27" s="36" customFormat="1" ht="21" customHeight="1" thickBot="1">
      <c r="B26" s="281" t="s">
        <v>379</v>
      </c>
      <c r="C26" s="282"/>
      <c r="D26" s="282"/>
      <c r="E26" s="282"/>
      <c r="F26" s="282"/>
      <c r="G26" s="282"/>
      <c r="H26" s="282"/>
      <c r="I26" s="282"/>
      <c r="J26" s="282"/>
      <c r="K26" s="282"/>
      <c r="L26" s="282"/>
      <c r="M26" s="282"/>
      <c r="N26" s="282"/>
      <c r="O26" s="282"/>
      <c r="P26" s="282"/>
      <c r="Q26" s="282"/>
      <c r="R26" s="283"/>
    </row>
    <row r="27" spans="2:27" s="42" customFormat="1" ht="12" customHeight="1">
      <c r="B27" s="270" t="s">
        <v>0</v>
      </c>
      <c r="C27" s="272" t="s">
        <v>820</v>
      </c>
      <c r="D27" s="306" t="s">
        <v>10</v>
      </c>
      <c r="E27" s="307"/>
      <c r="F27" s="307"/>
      <c r="G27" s="307"/>
      <c r="H27" s="308"/>
      <c r="I27" s="271" t="s">
        <v>821</v>
      </c>
      <c r="J27" s="271"/>
      <c r="K27" s="277"/>
      <c r="L27" s="286" t="s">
        <v>9</v>
      </c>
      <c r="M27" s="59" t="s">
        <v>825</v>
      </c>
      <c r="N27" s="59" t="s">
        <v>826</v>
      </c>
      <c r="O27" s="274" t="s">
        <v>827</v>
      </c>
      <c r="P27" s="275"/>
      <c r="Q27" s="301"/>
      <c r="R27" s="284" t="s">
        <v>649</v>
      </c>
      <c r="S27" s="310" t="s">
        <v>832</v>
      </c>
      <c r="T27" s="311"/>
      <c r="U27" s="311"/>
      <c r="V27" s="311"/>
      <c r="W27" s="311"/>
      <c r="X27" s="311"/>
      <c r="Y27" s="311"/>
      <c r="Z27" s="311"/>
      <c r="AA27" s="312"/>
    </row>
    <row r="28" spans="2:27" s="42" customFormat="1" ht="96" customHeight="1">
      <c r="B28" s="289"/>
      <c r="C28" s="309"/>
      <c r="D28" s="69" t="s">
        <v>8</v>
      </c>
      <c r="E28" s="70" t="s">
        <v>7</v>
      </c>
      <c r="F28" s="70" t="s">
        <v>6</v>
      </c>
      <c r="G28" s="70" t="s">
        <v>5</v>
      </c>
      <c r="H28" s="71" t="s">
        <v>4</v>
      </c>
      <c r="I28" s="62" t="s">
        <v>822</v>
      </c>
      <c r="J28" s="62" t="s">
        <v>823</v>
      </c>
      <c r="K28" s="62" t="s">
        <v>824</v>
      </c>
      <c r="L28" s="287"/>
      <c r="M28" s="60" t="s">
        <v>828</v>
      </c>
      <c r="N28" s="60" t="s">
        <v>828</v>
      </c>
      <c r="O28" s="60" t="s">
        <v>829</v>
      </c>
      <c r="P28" s="60" t="s">
        <v>830</v>
      </c>
      <c r="Q28" s="60" t="s">
        <v>831</v>
      </c>
      <c r="R28" s="288"/>
      <c r="S28" s="61" t="s">
        <v>657</v>
      </c>
      <c r="T28" s="66" t="s">
        <v>650</v>
      </c>
      <c r="U28" s="66" t="s">
        <v>651</v>
      </c>
      <c r="V28" s="66" t="s">
        <v>658</v>
      </c>
      <c r="W28" s="67" t="s">
        <v>653</v>
      </c>
      <c r="X28" s="67" t="s">
        <v>652</v>
      </c>
      <c r="Y28" s="67" t="s">
        <v>654</v>
      </c>
      <c r="Z28" s="66" t="s">
        <v>655</v>
      </c>
      <c r="AA28" s="65" t="s">
        <v>656</v>
      </c>
    </row>
    <row r="29" spans="2:27" s="36" customFormat="1" ht="182.4">
      <c r="B29" s="120" t="s">
        <v>1063</v>
      </c>
      <c r="C29" s="120" t="s">
        <v>1051</v>
      </c>
      <c r="D29" s="121" t="s">
        <v>37</v>
      </c>
      <c r="E29" s="120" t="s">
        <v>380</v>
      </c>
      <c r="F29" s="116" t="s">
        <v>360</v>
      </c>
      <c r="G29" s="116" t="s">
        <v>34</v>
      </c>
      <c r="H29" s="120" t="s">
        <v>381</v>
      </c>
      <c r="I29" s="151" t="s">
        <v>1058</v>
      </c>
      <c r="J29" s="120" t="s">
        <v>960</v>
      </c>
      <c r="K29" s="120" t="s">
        <v>316</v>
      </c>
      <c r="L29" s="120" t="s">
        <v>382</v>
      </c>
      <c r="M29" s="152">
        <v>0.5</v>
      </c>
      <c r="N29" s="152">
        <v>0.25</v>
      </c>
      <c r="O29" s="122">
        <v>154013827.75</v>
      </c>
      <c r="P29" s="122">
        <v>154013827.75</v>
      </c>
      <c r="Q29" s="120"/>
      <c r="R29" s="126" t="s">
        <v>11</v>
      </c>
      <c r="S29" s="124" t="s">
        <v>756</v>
      </c>
      <c r="T29" s="124" t="s">
        <v>727</v>
      </c>
      <c r="U29" s="124" t="s">
        <v>727</v>
      </c>
      <c r="V29" s="116" t="s">
        <v>733</v>
      </c>
      <c r="W29" s="124" t="s">
        <v>734</v>
      </c>
      <c r="X29" s="124" t="s">
        <v>729</v>
      </c>
      <c r="Y29" s="124" t="s">
        <v>739</v>
      </c>
      <c r="Z29" s="320">
        <v>0.5</v>
      </c>
      <c r="AA29" s="126">
        <v>0.33</v>
      </c>
    </row>
    <row r="30" spans="2:27" s="36" customFormat="1" ht="193.8">
      <c r="B30" s="120" t="s">
        <v>1064</v>
      </c>
      <c r="C30" s="120" t="s">
        <v>1052</v>
      </c>
      <c r="D30" s="121" t="s">
        <v>383</v>
      </c>
      <c r="E30" s="120" t="s">
        <v>384</v>
      </c>
      <c r="F30" s="116" t="s">
        <v>73</v>
      </c>
      <c r="G30" s="116" t="s">
        <v>34</v>
      </c>
      <c r="H30" s="120" t="s">
        <v>385</v>
      </c>
      <c r="I30" s="120" t="s">
        <v>1053</v>
      </c>
      <c r="J30" s="120" t="s">
        <v>1054</v>
      </c>
      <c r="K30" s="120" t="s">
        <v>1055</v>
      </c>
      <c r="L30" s="120" t="s">
        <v>386</v>
      </c>
      <c r="M30" s="152">
        <v>0.5</v>
      </c>
      <c r="N30" s="152">
        <v>1</v>
      </c>
      <c r="O30" s="122">
        <f>170500000+154013827.75</f>
        <v>324513827.75</v>
      </c>
      <c r="P30" s="122">
        <f>154013827.75+147633333.25</f>
        <v>301647161</v>
      </c>
      <c r="Q30" s="120"/>
      <c r="R30" s="126" t="s">
        <v>11</v>
      </c>
      <c r="S30" s="124" t="s">
        <v>757</v>
      </c>
      <c r="T30" s="124" t="s">
        <v>727</v>
      </c>
      <c r="U30" s="124" t="s">
        <v>727</v>
      </c>
      <c r="V30" s="116" t="s">
        <v>733</v>
      </c>
      <c r="W30" s="124" t="s">
        <v>734</v>
      </c>
      <c r="X30" s="124" t="s">
        <v>729</v>
      </c>
      <c r="Y30" s="120" t="s">
        <v>758</v>
      </c>
      <c r="Z30" s="315"/>
      <c r="AA30" s="126">
        <v>0.33</v>
      </c>
    </row>
    <row r="31" spans="2:27" s="36" customFormat="1" ht="210" customHeight="1">
      <c r="B31" s="120" t="s">
        <v>1065</v>
      </c>
      <c r="C31" s="120" t="s">
        <v>1056</v>
      </c>
      <c r="D31" s="121" t="s">
        <v>363</v>
      </c>
      <c r="E31" s="120" t="s">
        <v>387</v>
      </c>
      <c r="F31" s="116" t="s">
        <v>73</v>
      </c>
      <c r="G31" s="116" t="s">
        <v>34</v>
      </c>
      <c r="H31" s="120" t="s">
        <v>361</v>
      </c>
      <c r="I31" s="120" t="s">
        <v>1057</v>
      </c>
      <c r="J31" s="120" t="s">
        <v>960</v>
      </c>
      <c r="K31" s="120" t="s">
        <v>840</v>
      </c>
      <c r="L31" s="120" t="s">
        <v>388</v>
      </c>
      <c r="M31" s="152">
        <v>0.5</v>
      </c>
      <c r="N31" s="152">
        <v>0.25</v>
      </c>
      <c r="O31" s="122">
        <v>154013827.75</v>
      </c>
      <c r="P31" s="122">
        <v>154013827.75</v>
      </c>
      <c r="Q31" s="120"/>
      <c r="R31" s="126" t="s">
        <v>11</v>
      </c>
      <c r="S31" s="124" t="s">
        <v>759</v>
      </c>
      <c r="T31" s="124" t="s">
        <v>727</v>
      </c>
      <c r="U31" s="124" t="s">
        <v>727</v>
      </c>
      <c r="V31" s="116" t="s">
        <v>733</v>
      </c>
      <c r="W31" s="124" t="s">
        <v>734</v>
      </c>
      <c r="X31" s="124" t="s">
        <v>729</v>
      </c>
      <c r="Y31" s="120" t="s">
        <v>739</v>
      </c>
      <c r="Z31" s="315"/>
      <c r="AA31" s="126">
        <v>0.33</v>
      </c>
    </row>
  </sheetData>
  <sheetProtection password="CC65" sheet="1"/>
  <mergeCells count="33">
    <mergeCell ref="B8:R8"/>
    <mergeCell ref="B9:R9"/>
    <mergeCell ref="B27:B28"/>
    <mergeCell ref="D27:H27"/>
    <mergeCell ref="L27:L28"/>
    <mergeCell ref="R27:R28"/>
    <mergeCell ref="B21:R21"/>
    <mergeCell ref="B22:R22"/>
    <mergeCell ref="B23:R23"/>
    <mergeCell ref="B24:R24"/>
    <mergeCell ref="B25:R25"/>
    <mergeCell ref="O27:Q27"/>
    <mergeCell ref="Z29:Z31"/>
    <mergeCell ref="B2:R2"/>
    <mergeCell ref="B10:R10"/>
    <mergeCell ref="B11:B12"/>
    <mergeCell ref="D11:H11"/>
    <mergeCell ref="L11:L12"/>
    <mergeCell ref="R11:R12"/>
    <mergeCell ref="B4:R4"/>
    <mergeCell ref="C11:C12"/>
    <mergeCell ref="B26:R26"/>
    <mergeCell ref="S11:AA11"/>
    <mergeCell ref="C27:C28"/>
    <mergeCell ref="I27:K27"/>
    <mergeCell ref="B5:R5"/>
    <mergeCell ref="B6:R6"/>
    <mergeCell ref="B7:R7"/>
    <mergeCell ref="S27:AA27"/>
    <mergeCell ref="Z13:Z17"/>
    <mergeCell ref="B20:R20"/>
    <mergeCell ref="I11:K11"/>
    <mergeCell ref="O11:Q11"/>
  </mergeCells>
  <hyperlinks>
    <hyperlink ref="I29" r:id="rId1" display="IN2.1_x000a_http://www.uaesp.gov.co/content/fortalecimiento-organizaciones-recicladores"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rgb="FFC00000"/>
  </sheetPr>
  <dimension ref="B2:AA70"/>
  <sheetViews>
    <sheetView showGridLines="0" zoomScale="80" zoomScaleNormal="80" workbookViewId="0">
      <selection activeCell="A13" sqref="A13"/>
    </sheetView>
  </sheetViews>
  <sheetFormatPr baseColWidth="10" defaultRowHeight="14.4"/>
  <cols>
    <col min="1" max="1" width="3.109375" customWidth="1"/>
    <col min="2" max="2" width="30.33203125" customWidth="1"/>
    <col min="3" max="3" width="68.6640625" customWidth="1"/>
    <col min="4" max="4" width="15" customWidth="1"/>
    <col min="9" max="9" width="15.6640625" customWidth="1"/>
    <col min="10" max="10" width="19.5546875" customWidth="1"/>
    <col min="11" max="11" width="50.109375" customWidth="1"/>
    <col min="12" max="17" width="17.33203125" customWidth="1"/>
    <col min="18" max="18" width="14.109375" customWidth="1"/>
    <col min="19" max="20" width="15.109375" customWidth="1"/>
    <col min="21" max="21" width="14.44140625" customWidth="1"/>
    <col min="22" max="22" width="13.33203125" customWidth="1"/>
    <col min="23" max="23" width="21.109375" customWidth="1"/>
    <col min="24" max="24" width="17.88671875" customWidth="1"/>
    <col min="25" max="25" width="17.33203125" customWidth="1"/>
    <col min="26" max="26" width="15.33203125" customWidth="1"/>
    <col min="27" max="27" width="16.33203125" customWidth="1"/>
  </cols>
  <sheetData>
    <row r="2" spans="2:27">
      <c r="B2" s="305" t="s">
        <v>390</v>
      </c>
      <c r="C2" s="305"/>
      <c r="D2" s="305"/>
      <c r="E2" s="305"/>
      <c r="F2" s="305"/>
      <c r="G2" s="305"/>
      <c r="H2" s="305"/>
      <c r="I2" s="305"/>
      <c r="J2" s="305"/>
      <c r="K2" s="305"/>
      <c r="L2" s="305"/>
      <c r="M2" s="305"/>
      <c r="N2" s="305"/>
      <c r="O2" s="305"/>
      <c r="P2" s="305"/>
      <c r="Q2" s="305"/>
      <c r="R2" s="305"/>
      <c r="S2" s="153"/>
    </row>
    <row r="3" spans="2:27" ht="15" thickBot="1"/>
    <row r="4" spans="2:27" s="36" customFormat="1" ht="34.5" customHeight="1">
      <c r="B4" s="321" t="s">
        <v>647</v>
      </c>
      <c r="C4" s="322"/>
      <c r="D4" s="322"/>
      <c r="E4" s="322"/>
      <c r="F4" s="322"/>
      <c r="G4" s="322"/>
      <c r="H4" s="322"/>
      <c r="I4" s="322"/>
      <c r="J4" s="322"/>
      <c r="K4" s="322"/>
      <c r="L4" s="322"/>
      <c r="M4" s="322"/>
      <c r="N4" s="322"/>
      <c r="O4" s="322"/>
      <c r="P4" s="322"/>
      <c r="Q4" s="322"/>
      <c r="R4" s="323"/>
    </row>
    <row r="5" spans="2:27" s="36" customFormat="1" ht="15.75" customHeight="1">
      <c r="B5" s="267" t="s">
        <v>3</v>
      </c>
      <c r="C5" s="268"/>
      <c r="D5" s="268"/>
      <c r="E5" s="268"/>
      <c r="F5" s="268"/>
      <c r="G5" s="268"/>
      <c r="H5" s="268"/>
      <c r="I5" s="268"/>
      <c r="J5" s="268"/>
      <c r="K5" s="268"/>
      <c r="L5" s="268"/>
      <c r="M5" s="268"/>
      <c r="N5" s="268"/>
      <c r="O5" s="268"/>
      <c r="P5" s="268"/>
      <c r="Q5" s="268"/>
      <c r="R5" s="269"/>
    </row>
    <row r="6" spans="2:27" s="36" customFormat="1" ht="15.75" customHeight="1">
      <c r="B6" s="292" t="s">
        <v>391</v>
      </c>
      <c r="C6" s="293"/>
      <c r="D6" s="293"/>
      <c r="E6" s="293"/>
      <c r="F6" s="293"/>
      <c r="G6" s="293"/>
      <c r="H6" s="293"/>
      <c r="I6" s="293"/>
      <c r="J6" s="293"/>
      <c r="K6" s="293"/>
      <c r="L6" s="293"/>
      <c r="M6" s="293"/>
      <c r="N6" s="293"/>
      <c r="O6" s="293"/>
      <c r="P6" s="293"/>
      <c r="Q6" s="293"/>
      <c r="R6" s="294"/>
    </row>
    <row r="7" spans="2:27" s="36" customFormat="1" ht="15.75" customHeight="1">
      <c r="B7" s="267" t="s">
        <v>2</v>
      </c>
      <c r="C7" s="268"/>
      <c r="D7" s="268"/>
      <c r="E7" s="268"/>
      <c r="F7" s="268"/>
      <c r="G7" s="268"/>
      <c r="H7" s="268"/>
      <c r="I7" s="268"/>
      <c r="J7" s="268"/>
      <c r="K7" s="268"/>
      <c r="L7" s="268"/>
      <c r="M7" s="268"/>
      <c r="N7" s="268"/>
      <c r="O7" s="268"/>
      <c r="P7" s="268"/>
      <c r="Q7" s="268"/>
      <c r="R7" s="269"/>
    </row>
    <row r="8" spans="2:27" s="36" customFormat="1" ht="15" customHeight="1">
      <c r="B8" s="292" t="s">
        <v>392</v>
      </c>
      <c r="C8" s="293"/>
      <c r="D8" s="293"/>
      <c r="E8" s="293"/>
      <c r="F8" s="293"/>
      <c r="G8" s="293"/>
      <c r="H8" s="293"/>
      <c r="I8" s="293"/>
      <c r="J8" s="293"/>
      <c r="K8" s="293"/>
      <c r="L8" s="293"/>
      <c r="M8" s="293"/>
      <c r="N8" s="293"/>
      <c r="O8" s="293"/>
      <c r="P8" s="293"/>
      <c r="Q8" s="293"/>
      <c r="R8" s="294"/>
    </row>
    <row r="9" spans="2:27" s="36" customFormat="1" ht="15.75" customHeight="1">
      <c r="B9" s="267" t="s">
        <v>1</v>
      </c>
      <c r="C9" s="268"/>
      <c r="D9" s="268"/>
      <c r="E9" s="268"/>
      <c r="F9" s="268"/>
      <c r="G9" s="268"/>
      <c r="H9" s="268"/>
      <c r="I9" s="268"/>
      <c r="J9" s="268"/>
      <c r="K9" s="268"/>
      <c r="L9" s="268"/>
      <c r="M9" s="268"/>
      <c r="N9" s="268"/>
      <c r="O9" s="268"/>
      <c r="P9" s="268"/>
      <c r="Q9" s="268"/>
      <c r="R9" s="269"/>
    </row>
    <row r="10" spans="2:27" s="36" customFormat="1" ht="72.75" customHeight="1" thickBot="1">
      <c r="B10" s="281" t="s">
        <v>393</v>
      </c>
      <c r="C10" s="282"/>
      <c r="D10" s="282"/>
      <c r="E10" s="282"/>
      <c r="F10" s="282"/>
      <c r="G10" s="282"/>
      <c r="H10" s="282"/>
      <c r="I10" s="282"/>
      <c r="J10" s="282"/>
      <c r="K10" s="282"/>
      <c r="L10" s="282"/>
      <c r="M10" s="282"/>
      <c r="N10" s="282"/>
      <c r="O10" s="282"/>
      <c r="P10" s="282"/>
      <c r="Q10" s="282"/>
      <c r="R10" s="283"/>
    </row>
    <row r="11" spans="2:27" s="42" customFormat="1" ht="54.75"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90"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228.6" customHeight="1">
      <c r="B13" s="120" t="s">
        <v>1104</v>
      </c>
      <c r="C13" s="156" t="s">
        <v>1295</v>
      </c>
      <c r="D13" s="121" t="s">
        <v>394</v>
      </c>
      <c r="E13" s="120" t="s">
        <v>662</v>
      </c>
      <c r="F13" s="120" t="s">
        <v>395</v>
      </c>
      <c r="G13" s="116" t="s">
        <v>396</v>
      </c>
      <c r="H13" s="116" t="s">
        <v>397</v>
      </c>
      <c r="I13" s="116" t="s">
        <v>1066</v>
      </c>
      <c r="J13" s="116"/>
      <c r="K13" s="116"/>
      <c r="L13" s="120" t="s">
        <v>398</v>
      </c>
      <c r="M13" s="154">
        <v>0.45</v>
      </c>
      <c r="N13" s="154">
        <v>0.45</v>
      </c>
      <c r="O13" s="157">
        <v>316654298</v>
      </c>
      <c r="P13" s="157">
        <v>316654298</v>
      </c>
      <c r="Q13" s="120" t="s">
        <v>1067</v>
      </c>
      <c r="R13" s="127" t="s">
        <v>11</v>
      </c>
      <c r="S13" s="124" t="s">
        <v>659</v>
      </c>
      <c r="T13" s="124" t="s">
        <v>660</v>
      </c>
      <c r="U13" s="124" t="s">
        <v>661</v>
      </c>
      <c r="V13" s="120" t="s">
        <v>668</v>
      </c>
      <c r="W13" s="124" t="s">
        <v>1068</v>
      </c>
      <c r="X13" s="124" t="s">
        <v>779</v>
      </c>
      <c r="Y13" s="124" t="s">
        <v>780</v>
      </c>
      <c r="Z13" s="121" t="s">
        <v>663</v>
      </c>
      <c r="AA13" s="125">
        <v>15</v>
      </c>
    </row>
    <row r="15" spans="2:27" ht="15" thickBot="1"/>
    <row r="16" spans="2:27" s="36" customFormat="1" ht="15.75" customHeight="1">
      <c r="B16" s="298" t="s">
        <v>399</v>
      </c>
      <c r="C16" s="299"/>
      <c r="D16" s="299"/>
      <c r="E16" s="299"/>
      <c r="F16" s="299"/>
      <c r="G16" s="299"/>
      <c r="H16" s="299"/>
      <c r="I16" s="299"/>
      <c r="J16" s="299"/>
      <c r="K16" s="299"/>
      <c r="L16" s="299"/>
      <c r="M16" s="299"/>
      <c r="N16" s="299"/>
      <c r="O16" s="299"/>
      <c r="P16" s="299"/>
      <c r="Q16" s="299"/>
      <c r="R16" s="300"/>
    </row>
    <row r="17" spans="2:27" s="36" customFormat="1" ht="15.75" customHeight="1">
      <c r="B17" s="267" t="s">
        <v>3</v>
      </c>
      <c r="C17" s="268"/>
      <c r="D17" s="268"/>
      <c r="E17" s="268"/>
      <c r="F17" s="268"/>
      <c r="G17" s="268"/>
      <c r="H17" s="268"/>
      <c r="I17" s="268"/>
      <c r="J17" s="268"/>
      <c r="K17" s="268"/>
      <c r="L17" s="268"/>
      <c r="M17" s="268"/>
      <c r="N17" s="268"/>
      <c r="O17" s="268"/>
      <c r="P17" s="268"/>
      <c r="Q17" s="268"/>
      <c r="R17" s="269"/>
    </row>
    <row r="18" spans="2:27" s="36" customFormat="1" ht="30" customHeight="1">
      <c r="B18" s="292" t="s">
        <v>400</v>
      </c>
      <c r="C18" s="293"/>
      <c r="D18" s="293"/>
      <c r="E18" s="293"/>
      <c r="F18" s="293"/>
      <c r="G18" s="293"/>
      <c r="H18" s="293"/>
      <c r="I18" s="293"/>
      <c r="J18" s="293"/>
      <c r="K18" s="293"/>
      <c r="L18" s="293"/>
      <c r="M18" s="293"/>
      <c r="N18" s="293"/>
      <c r="O18" s="293"/>
      <c r="P18" s="293"/>
      <c r="Q18" s="293"/>
      <c r="R18" s="294"/>
    </row>
    <row r="19" spans="2:27" s="36" customFormat="1" ht="15.75" customHeight="1">
      <c r="B19" s="267" t="s">
        <v>2</v>
      </c>
      <c r="C19" s="268"/>
      <c r="D19" s="268"/>
      <c r="E19" s="268"/>
      <c r="F19" s="268"/>
      <c r="G19" s="268"/>
      <c r="H19" s="268"/>
      <c r="I19" s="268"/>
      <c r="J19" s="268"/>
      <c r="K19" s="268"/>
      <c r="L19" s="268"/>
      <c r="M19" s="268"/>
      <c r="N19" s="268"/>
      <c r="O19" s="268"/>
      <c r="P19" s="268"/>
      <c r="Q19" s="268"/>
      <c r="R19" s="269"/>
    </row>
    <row r="20" spans="2:27" s="36" customFormat="1" ht="15" customHeight="1">
      <c r="B20" s="292" t="s">
        <v>401</v>
      </c>
      <c r="C20" s="293"/>
      <c r="D20" s="293"/>
      <c r="E20" s="293"/>
      <c r="F20" s="293"/>
      <c r="G20" s="293"/>
      <c r="H20" s="293"/>
      <c r="I20" s="293"/>
      <c r="J20" s="293"/>
      <c r="K20" s="293"/>
      <c r="L20" s="293"/>
      <c r="M20" s="293"/>
      <c r="N20" s="293"/>
      <c r="O20" s="293"/>
      <c r="P20" s="293"/>
      <c r="Q20" s="293"/>
      <c r="R20" s="294"/>
    </row>
    <row r="21" spans="2:27" s="36" customFormat="1" ht="15.75" customHeight="1">
      <c r="B21" s="267" t="s">
        <v>1</v>
      </c>
      <c r="C21" s="268"/>
      <c r="D21" s="268"/>
      <c r="E21" s="268"/>
      <c r="F21" s="268"/>
      <c r="G21" s="268"/>
      <c r="H21" s="268"/>
      <c r="I21" s="268"/>
      <c r="J21" s="268"/>
      <c r="K21" s="268"/>
      <c r="L21" s="268"/>
      <c r="M21" s="268"/>
      <c r="N21" s="268"/>
      <c r="O21" s="268"/>
      <c r="P21" s="268"/>
      <c r="Q21" s="268"/>
      <c r="R21" s="269"/>
    </row>
    <row r="22" spans="2:27" s="36" customFormat="1" ht="71.25" customHeight="1" thickBot="1">
      <c r="B22" s="281" t="s">
        <v>402</v>
      </c>
      <c r="C22" s="282"/>
      <c r="D22" s="282"/>
      <c r="E22" s="282"/>
      <c r="F22" s="282"/>
      <c r="G22" s="282"/>
      <c r="H22" s="282"/>
      <c r="I22" s="282"/>
      <c r="J22" s="282"/>
      <c r="K22" s="282"/>
      <c r="L22" s="282"/>
      <c r="M22" s="282"/>
      <c r="N22" s="282"/>
      <c r="O22" s="282"/>
      <c r="P22" s="282"/>
      <c r="Q22" s="282"/>
      <c r="R22" s="283"/>
    </row>
    <row r="23" spans="2:27" s="42" customFormat="1" ht="33.75" customHeight="1">
      <c r="B23" s="270" t="s">
        <v>0</v>
      </c>
      <c r="C23" s="272" t="s">
        <v>820</v>
      </c>
      <c r="D23" s="306" t="s">
        <v>10</v>
      </c>
      <c r="E23" s="307"/>
      <c r="F23" s="307"/>
      <c r="G23" s="307"/>
      <c r="H23" s="308"/>
      <c r="I23" s="271" t="s">
        <v>821</v>
      </c>
      <c r="J23" s="271"/>
      <c r="K23" s="277"/>
      <c r="L23" s="286" t="s">
        <v>9</v>
      </c>
      <c r="M23" s="59" t="s">
        <v>825</v>
      </c>
      <c r="N23" s="59" t="s">
        <v>826</v>
      </c>
      <c r="O23" s="274" t="s">
        <v>827</v>
      </c>
      <c r="P23" s="275"/>
      <c r="Q23" s="301"/>
      <c r="R23" s="284" t="s">
        <v>649</v>
      </c>
      <c r="S23" s="310" t="s">
        <v>832</v>
      </c>
      <c r="T23" s="311"/>
      <c r="U23" s="311"/>
      <c r="V23" s="311"/>
      <c r="W23" s="311"/>
      <c r="X23" s="311"/>
      <c r="Y23" s="311"/>
      <c r="Z23" s="311"/>
      <c r="AA23" s="312"/>
    </row>
    <row r="24" spans="2:27" s="42" customFormat="1" ht="90.75" customHeight="1">
      <c r="B24" s="289"/>
      <c r="C24" s="309"/>
      <c r="D24" s="69" t="s">
        <v>8</v>
      </c>
      <c r="E24" s="70" t="s">
        <v>7</v>
      </c>
      <c r="F24" s="70" t="s">
        <v>6</v>
      </c>
      <c r="G24" s="70" t="s">
        <v>5</v>
      </c>
      <c r="H24" s="71" t="s">
        <v>4</v>
      </c>
      <c r="I24" s="62" t="s">
        <v>822</v>
      </c>
      <c r="J24" s="62" t="s">
        <v>823</v>
      </c>
      <c r="K24" s="62" t="s">
        <v>824</v>
      </c>
      <c r="L24" s="287"/>
      <c r="M24" s="60" t="s">
        <v>828</v>
      </c>
      <c r="N24" s="60" t="s">
        <v>828</v>
      </c>
      <c r="O24" s="60" t="s">
        <v>829</v>
      </c>
      <c r="P24" s="60" t="s">
        <v>830</v>
      </c>
      <c r="Q24" s="60" t="s">
        <v>831</v>
      </c>
      <c r="R24" s="288"/>
      <c r="S24" s="61" t="s">
        <v>657</v>
      </c>
      <c r="T24" s="66" t="s">
        <v>650</v>
      </c>
      <c r="U24" s="66" t="s">
        <v>651</v>
      </c>
      <c r="V24" s="66" t="s">
        <v>658</v>
      </c>
      <c r="W24" s="67" t="s">
        <v>653</v>
      </c>
      <c r="X24" s="67" t="s">
        <v>652</v>
      </c>
      <c r="Y24" s="67" t="s">
        <v>654</v>
      </c>
      <c r="Z24" s="66" t="s">
        <v>655</v>
      </c>
      <c r="AA24" s="65" t="s">
        <v>656</v>
      </c>
    </row>
    <row r="25" spans="2:27" s="36" customFormat="1" ht="243.6" customHeight="1">
      <c r="B25" s="120" t="s">
        <v>1105</v>
      </c>
      <c r="C25" s="156" t="s">
        <v>1296</v>
      </c>
      <c r="D25" s="121" t="s">
        <v>394</v>
      </c>
      <c r="E25" s="120"/>
      <c r="F25" s="120" t="s">
        <v>395</v>
      </c>
      <c r="G25" s="116" t="s">
        <v>396</v>
      </c>
      <c r="H25" s="116" t="s">
        <v>397</v>
      </c>
      <c r="I25" s="116" t="s">
        <v>1066</v>
      </c>
      <c r="J25" s="116"/>
      <c r="K25" s="116"/>
      <c r="L25" s="120" t="s">
        <v>403</v>
      </c>
      <c r="M25" s="154">
        <v>0.45</v>
      </c>
      <c r="N25" s="154">
        <v>0.45</v>
      </c>
      <c r="O25" s="155">
        <v>844400000</v>
      </c>
      <c r="P25" s="155">
        <v>844400000</v>
      </c>
      <c r="Q25" s="120" t="s">
        <v>1069</v>
      </c>
      <c r="R25" s="127" t="s">
        <v>11</v>
      </c>
      <c r="S25" s="124" t="s">
        <v>659</v>
      </c>
      <c r="T25" s="124" t="s">
        <v>660</v>
      </c>
      <c r="U25" s="124" t="s">
        <v>661</v>
      </c>
      <c r="V25" s="124" t="s">
        <v>668</v>
      </c>
      <c r="W25" s="124" t="s">
        <v>1068</v>
      </c>
      <c r="X25" s="124" t="s">
        <v>779</v>
      </c>
      <c r="Y25" s="124" t="s">
        <v>780</v>
      </c>
      <c r="Z25" s="125">
        <v>30</v>
      </c>
      <c r="AA25" s="126">
        <v>0.15</v>
      </c>
    </row>
    <row r="27" spans="2:27" ht="15" thickBot="1"/>
    <row r="28" spans="2:27" s="36" customFormat="1" ht="15.75" customHeight="1">
      <c r="B28" s="298" t="s">
        <v>404</v>
      </c>
      <c r="C28" s="299"/>
      <c r="D28" s="299"/>
      <c r="E28" s="299"/>
      <c r="F28" s="299"/>
      <c r="G28" s="299"/>
      <c r="H28" s="299"/>
      <c r="I28" s="299"/>
      <c r="J28" s="299"/>
      <c r="K28" s="299"/>
      <c r="L28" s="299"/>
      <c r="M28" s="299"/>
      <c r="N28" s="299"/>
      <c r="O28" s="299"/>
      <c r="P28" s="299"/>
      <c r="Q28" s="299"/>
      <c r="R28" s="300"/>
    </row>
    <row r="29" spans="2:27" s="36" customFormat="1" ht="15.75" customHeight="1">
      <c r="B29" s="267" t="s">
        <v>3</v>
      </c>
      <c r="C29" s="268"/>
      <c r="D29" s="268"/>
      <c r="E29" s="268"/>
      <c r="F29" s="268"/>
      <c r="G29" s="268"/>
      <c r="H29" s="268"/>
      <c r="I29" s="268"/>
      <c r="J29" s="268"/>
      <c r="K29" s="268"/>
      <c r="L29" s="268"/>
      <c r="M29" s="268"/>
      <c r="N29" s="268"/>
      <c r="O29" s="268"/>
      <c r="P29" s="268"/>
      <c r="Q29" s="268"/>
      <c r="R29" s="269"/>
    </row>
    <row r="30" spans="2:27" s="36" customFormat="1" ht="15.75" customHeight="1">
      <c r="B30" s="292" t="s">
        <v>405</v>
      </c>
      <c r="C30" s="293"/>
      <c r="D30" s="293"/>
      <c r="E30" s="293"/>
      <c r="F30" s="293"/>
      <c r="G30" s="293"/>
      <c r="H30" s="293"/>
      <c r="I30" s="293"/>
      <c r="J30" s="293"/>
      <c r="K30" s="293"/>
      <c r="L30" s="293"/>
      <c r="M30" s="293"/>
      <c r="N30" s="293"/>
      <c r="O30" s="293"/>
      <c r="P30" s="293"/>
      <c r="Q30" s="293"/>
      <c r="R30" s="294"/>
    </row>
    <row r="31" spans="2:27" s="36" customFormat="1" ht="15.75" customHeight="1">
      <c r="B31" s="267" t="s">
        <v>2</v>
      </c>
      <c r="C31" s="268"/>
      <c r="D31" s="268"/>
      <c r="E31" s="268"/>
      <c r="F31" s="268"/>
      <c r="G31" s="268"/>
      <c r="H31" s="268"/>
      <c r="I31" s="268"/>
      <c r="J31" s="268"/>
      <c r="K31" s="268"/>
      <c r="L31" s="268"/>
      <c r="M31" s="268"/>
      <c r="N31" s="268"/>
      <c r="O31" s="268"/>
      <c r="P31" s="268"/>
      <c r="Q31" s="268"/>
      <c r="R31" s="269"/>
    </row>
    <row r="32" spans="2:27" s="36" customFormat="1" ht="15" customHeight="1">
      <c r="B32" s="292" t="s">
        <v>406</v>
      </c>
      <c r="C32" s="293"/>
      <c r="D32" s="293"/>
      <c r="E32" s="293"/>
      <c r="F32" s="293"/>
      <c r="G32" s="293"/>
      <c r="H32" s="293"/>
      <c r="I32" s="293"/>
      <c r="J32" s="293"/>
      <c r="K32" s="293"/>
      <c r="L32" s="293"/>
      <c r="M32" s="293"/>
      <c r="N32" s="293"/>
      <c r="O32" s="293"/>
      <c r="P32" s="293"/>
      <c r="Q32" s="293"/>
      <c r="R32" s="294"/>
    </row>
    <row r="33" spans="2:27" s="36" customFormat="1" ht="15.75" customHeight="1">
      <c r="B33" s="267" t="s">
        <v>1</v>
      </c>
      <c r="C33" s="268"/>
      <c r="D33" s="268"/>
      <c r="E33" s="268"/>
      <c r="F33" s="268"/>
      <c r="G33" s="268"/>
      <c r="H33" s="268"/>
      <c r="I33" s="268"/>
      <c r="J33" s="268"/>
      <c r="K33" s="268"/>
      <c r="L33" s="268"/>
      <c r="M33" s="268"/>
      <c r="N33" s="268"/>
      <c r="O33" s="268"/>
      <c r="P33" s="268"/>
      <c r="Q33" s="268"/>
      <c r="R33" s="269"/>
    </row>
    <row r="34" spans="2:27" s="36" customFormat="1" ht="25.5" customHeight="1" thickBot="1">
      <c r="B34" s="281" t="s">
        <v>407</v>
      </c>
      <c r="C34" s="282"/>
      <c r="D34" s="282"/>
      <c r="E34" s="282"/>
      <c r="F34" s="282"/>
      <c r="G34" s="282"/>
      <c r="H34" s="282"/>
      <c r="I34" s="282"/>
      <c r="J34" s="282"/>
      <c r="K34" s="282"/>
      <c r="L34" s="282"/>
      <c r="M34" s="282"/>
      <c r="N34" s="282"/>
      <c r="O34" s="282"/>
      <c r="P34" s="282"/>
      <c r="Q34" s="282"/>
      <c r="R34" s="283"/>
    </row>
    <row r="35" spans="2:27" s="42" customFormat="1" ht="33.75" customHeight="1">
      <c r="B35" s="270" t="s">
        <v>0</v>
      </c>
      <c r="C35" s="272" t="s">
        <v>820</v>
      </c>
      <c r="D35" s="306" t="s">
        <v>10</v>
      </c>
      <c r="E35" s="307"/>
      <c r="F35" s="307"/>
      <c r="G35" s="307"/>
      <c r="H35" s="308"/>
      <c r="I35" s="271" t="s">
        <v>821</v>
      </c>
      <c r="J35" s="271"/>
      <c r="K35" s="277"/>
      <c r="L35" s="286" t="s">
        <v>9</v>
      </c>
      <c r="M35" s="59" t="s">
        <v>825</v>
      </c>
      <c r="N35" s="59" t="s">
        <v>826</v>
      </c>
      <c r="O35" s="274" t="s">
        <v>827</v>
      </c>
      <c r="P35" s="275"/>
      <c r="Q35" s="301"/>
      <c r="R35" s="284" t="s">
        <v>649</v>
      </c>
      <c r="S35" s="310" t="s">
        <v>832</v>
      </c>
      <c r="T35" s="311"/>
      <c r="U35" s="311"/>
      <c r="V35" s="311"/>
      <c r="W35" s="311"/>
      <c r="X35" s="311"/>
      <c r="Y35" s="311"/>
      <c r="Z35" s="311"/>
      <c r="AA35" s="312"/>
    </row>
    <row r="36" spans="2:27" s="42" customFormat="1" ht="90.75" customHeight="1">
      <c r="B36" s="289"/>
      <c r="C36" s="309"/>
      <c r="D36" s="69" t="s">
        <v>8</v>
      </c>
      <c r="E36" s="70" t="s">
        <v>7</v>
      </c>
      <c r="F36" s="70" t="s">
        <v>6</v>
      </c>
      <c r="G36" s="70" t="s">
        <v>5</v>
      </c>
      <c r="H36" s="71" t="s">
        <v>4</v>
      </c>
      <c r="I36" s="62" t="s">
        <v>822</v>
      </c>
      <c r="J36" s="62" t="s">
        <v>823</v>
      </c>
      <c r="K36" s="62" t="s">
        <v>824</v>
      </c>
      <c r="L36" s="287"/>
      <c r="M36" s="60" t="s">
        <v>828</v>
      </c>
      <c r="N36" s="60" t="s">
        <v>828</v>
      </c>
      <c r="O36" s="60" t="s">
        <v>829</v>
      </c>
      <c r="P36" s="60" t="s">
        <v>830</v>
      </c>
      <c r="Q36" s="60" t="s">
        <v>831</v>
      </c>
      <c r="R36" s="288"/>
      <c r="S36" s="61" t="s">
        <v>657</v>
      </c>
      <c r="T36" s="66" t="s">
        <v>650</v>
      </c>
      <c r="U36" s="66" t="s">
        <v>651</v>
      </c>
      <c r="V36" s="66" t="s">
        <v>658</v>
      </c>
      <c r="W36" s="67" t="s">
        <v>653</v>
      </c>
      <c r="X36" s="67" t="s">
        <v>652</v>
      </c>
      <c r="Y36" s="67" t="s">
        <v>654</v>
      </c>
      <c r="Z36" s="66" t="s">
        <v>655</v>
      </c>
      <c r="AA36" s="65" t="s">
        <v>656</v>
      </c>
    </row>
    <row r="37" spans="2:27" s="36" customFormat="1" ht="96.6" customHeight="1">
      <c r="B37" s="82" t="s">
        <v>1106</v>
      </c>
      <c r="C37" s="82" t="s">
        <v>1070</v>
      </c>
      <c r="D37" s="83" t="s">
        <v>1071</v>
      </c>
      <c r="E37" s="82"/>
      <c r="F37" s="82" t="s">
        <v>408</v>
      </c>
      <c r="G37" s="84" t="s">
        <v>396</v>
      </c>
      <c r="H37" s="84" t="s">
        <v>409</v>
      </c>
      <c r="I37" s="84" t="s">
        <v>1072</v>
      </c>
      <c r="J37" s="84"/>
      <c r="K37" s="84"/>
      <c r="L37" s="82" t="s">
        <v>410</v>
      </c>
      <c r="M37" s="89" t="s">
        <v>1073</v>
      </c>
      <c r="N37" s="89" t="s">
        <v>1073</v>
      </c>
      <c r="O37" s="89" t="s">
        <v>1074</v>
      </c>
      <c r="P37" s="89" t="s">
        <v>1074</v>
      </c>
      <c r="Q37" s="82" t="s">
        <v>1075</v>
      </c>
      <c r="R37" s="127" t="s">
        <v>439</v>
      </c>
      <c r="S37" s="80" t="s">
        <v>659</v>
      </c>
      <c r="T37" s="80" t="s">
        <v>660</v>
      </c>
      <c r="U37" s="80" t="s">
        <v>661</v>
      </c>
      <c r="V37" s="80" t="s">
        <v>781</v>
      </c>
      <c r="W37" s="80" t="s">
        <v>782</v>
      </c>
      <c r="X37" s="117" t="s">
        <v>661</v>
      </c>
      <c r="Y37" s="117" t="s">
        <v>661</v>
      </c>
      <c r="Z37" s="316">
        <v>0.2</v>
      </c>
      <c r="AA37" s="118">
        <v>0.6</v>
      </c>
    </row>
    <row r="38" spans="2:27" s="36" customFormat="1" ht="108" customHeight="1">
      <c r="B38" s="82" t="s">
        <v>1107</v>
      </c>
      <c r="C38" s="82" t="s">
        <v>1297</v>
      </c>
      <c r="D38" s="83" t="s">
        <v>411</v>
      </c>
      <c r="E38" s="91">
        <v>1</v>
      </c>
      <c r="F38" s="84" t="s">
        <v>412</v>
      </c>
      <c r="G38" s="84" t="s">
        <v>396</v>
      </c>
      <c r="H38" s="85" t="s">
        <v>409</v>
      </c>
      <c r="I38" s="84" t="s">
        <v>1072</v>
      </c>
      <c r="J38" s="85"/>
      <c r="K38" s="85"/>
      <c r="L38" s="82" t="s">
        <v>413</v>
      </c>
      <c r="M38" s="89" t="s">
        <v>1073</v>
      </c>
      <c r="N38" s="89" t="s">
        <v>1073</v>
      </c>
      <c r="O38" s="89" t="s">
        <v>1074</v>
      </c>
      <c r="P38" s="89" t="s">
        <v>1074</v>
      </c>
      <c r="Q38" s="82" t="s">
        <v>1075</v>
      </c>
      <c r="R38" s="127" t="s">
        <v>439</v>
      </c>
      <c r="S38" s="80" t="s">
        <v>659</v>
      </c>
      <c r="T38" s="80" t="s">
        <v>660</v>
      </c>
      <c r="U38" s="80" t="s">
        <v>661</v>
      </c>
      <c r="V38" s="80" t="s">
        <v>781</v>
      </c>
      <c r="W38" s="80" t="s">
        <v>782</v>
      </c>
      <c r="X38" s="80" t="s">
        <v>661</v>
      </c>
      <c r="Y38" s="80" t="s">
        <v>661</v>
      </c>
      <c r="Z38" s="316"/>
      <c r="AA38" s="118">
        <v>0.1</v>
      </c>
    </row>
    <row r="40" spans="2:27" ht="15" thickBot="1"/>
    <row r="41" spans="2:27" s="36" customFormat="1" ht="15.75" customHeight="1">
      <c r="B41" s="298" t="s">
        <v>440</v>
      </c>
      <c r="C41" s="299"/>
      <c r="D41" s="299"/>
      <c r="E41" s="299"/>
      <c r="F41" s="299"/>
      <c r="G41" s="299"/>
      <c r="H41" s="299"/>
      <c r="I41" s="299"/>
      <c r="J41" s="299"/>
      <c r="K41" s="299"/>
      <c r="L41" s="299"/>
      <c r="M41" s="299"/>
      <c r="N41" s="299"/>
      <c r="O41" s="299"/>
      <c r="P41" s="299"/>
      <c r="Q41" s="299"/>
      <c r="R41" s="300"/>
    </row>
    <row r="42" spans="2:27" s="36" customFormat="1" ht="15.75" customHeight="1">
      <c r="B42" s="267" t="s">
        <v>3</v>
      </c>
      <c r="C42" s="268"/>
      <c r="D42" s="268"/>
      <c r="E42" s="268"/>
      <c r="F42" s="268"/>
      <c r="G42" s="268"/>
      <c r="H42" s="268"/>
      <c r="I42" s="268"/>
      <c r="J42" s="268"/>
      <c r="K42" s="268"/>
      <c r="L42" s="268"/>
      <c r="M42" s="268"/>
      <c r="N42" s="268"/>
      <c r="O42" s="268"/>
      <c r="P42" s="268"/>
      <c r="Q42" s="268"/>
      <c r="R42" s="269"/>
    </row>
    <row r="43" spans="2:27" s="36" customFormat="1" ht="15.75" customHeight="1">
      <c r="B43" s="292" t="s">
        <v>441</v>
      </c>
      <c r="C43" s="293"/>
      <c r="D43" s="293"/>
      <c r="E43" s="293"/>
      <c r="F43" s="293"/>
      <c r="G43" s="293"/>
      <c r="H43" s="293"/>
      <c r="I43" s="293"/>
      <c r="J43" s="293"/>
      <c r="K43" s="293"/>
      <c r="L43" s="293"/>
      <c r="M43" s="293"/>
      <c r="N43" s="293"/>
      <c r="O43" s="293"/>
      <c r="P43" s="293"/>
      <c r="Q43" s="293"/>
      <c r="R43" s="294"/>
    </row>
    <row r="44" spans="2:27" s="36" customFormat="1" ht="15.75" customHeight="1">
      <c r="B44" s="267" t="s">
        <v>2</v>
      </c>
      <c r="C44" s="268"/>
      <c r="D44" s="268"/>
      <c r="E44" s="268"/>
      <c r="F44" s="268"/>
      <c r="G44" s="268"/>
      <c r="H44" s="268"/>
      <c r="I44" s="268"/>
      <c r="J44" s="268"/>
      <c r="K44" s="268"/>
      <c r="L44" s="268"/>
      <c r="M44" s="268"/>
      <c r="N44" s="268"/>
      <c r="O44" s="268"/>
      <c r="P44" s="268"/>
      <c r="Q44" s="268"/>
      <c r="R44" s="269"/>
    </row>
    <row r="45" spans="2:27" s="36" customFormat="1" ht="15" customHeight="1">
      <c r="B45" s="292" t="s">
        <v>433</v>
      </c>
      <c r="C45" s="293"/>
      <c r="D45" s="293"/>
      <c r="E45" s="293"/>
      <c r="F45" s="293"/>
      <c r="G45" s="293"/>
      <c r="H45" s="293"/>
      <c r="I45" s="293"/>
      <c r="J45" s="293"/>
      <c r="K45" s="293"/>
      <c r="L45" s="293"/>
      <c r="M45" s="293"/>
      <c r="N45" s="293"/>
      <c r="O45" s="293"/>
      <c r="P45" s="293"/>
      <c r="Q45" s="293"/>
      <c r="R45" s="294"/>
    </row>
    <row r="46" spans="2:27" s="36" customFormat="1" ht="15.75" customHeight="1">
      <c r="B46" s="267" t="s">
        <v>1</v>
      </c>
      <c r="C46" s="268"/>
      <c r="D46" s="268"/>
      <c r="E46" s="268"/>
      <c r="F46" s="268"/>
      <c r="G46" s="268"/>
      <c r="H46" s="268"/>
      <c r="I46" s="268"/>
      <c r="J46" s="268"/>
      <c r="K46" s="268"/>
      <c r="L46" s="268"/>
      <c r="M46" s="268"/>
      <c r="N46" s="268"/>
      <c r="O46" s="268"/>
      <c r="P46" s="268"/>
      <c r="Q46" s="268"/>
      <c r="R46" s="269"/>
    </row>
    <row r="47" spans="2:27" s="36" customFormat="1" ht="33.75" customHeight="1" thickBot="1">
      <c r="B47" s="281" t="s">
        <v>442</v>
      </c>
      <c r="C47" s="282"/>
      <c r="D47" s="282"/>
      <c r="E47" s="282"/>
      <c r="F47" s="282"/>
      <c r="G47" s="282"/>
      <c r="H47" s="282"/>
      <c r="I47" s="282"/>
      <c r="J47" s="282"/>
      <c r="K47" s="282"/>
      <c r="L47" s="282"/>
      <c r="M47" s="282"/>
      <c r="N47" s="282"/>
      <c r="O47" s="282"/>
      <c r="P47" s="282"/>
      <c r="Q47" s="282"/>
      <c r="R47" s="283"/>
    </row>
    <row r="48" spans="2:27" s="42" customFormat="1" ht="33.75" customHeight="1">
      <c r="B48" s="270" t="s">
        <v>0</v>
      </c>
      <c r="C48" s="272" t="s">
        <v>820</v>
      </c>
      <c r="D48" s="306" t="s">
        <v>10</v>
      </c>
      <c r="E48" s="307"/>
      <c r="F48" s="307"/>
      <c r="G48" s="307"/>
      <c r="H48" s="308"/>
      <c r="I48" s="271" t="s">
        <v>821</v>
      </c>
      <c r="J48" s="271"/>
      <c r="K48" s="277"/>
      <c r="L48" s="286" t="s">
        <v>9</v>
      </c>
      <c r="M48" s="59" t="s">
        <v>825</v>
      </c>
      <c r="N48" s="59" t="s">
        <v>826</v>
      </c>
      <c r="O48" s="274" t="s">
        <v>827</v>
      </c>
      <c r="P48" s="275"/>
      <c r="Q48" s="301"/>
      <c r="R48" s="284" t="s">
        <v>649</v>
      </c>
      <c r="S48" s="310" t="s">
        <v>832</v>
      </c>
      <c r="T48" s="311"/>
      <c r="U48" s="311"/>
      <c r="V48" s="311"/>
      <c r="W48" s="311"/>
      <c r="X48" s="311"/>
      <c r="Y48" s="311"/>
      <c r="Z48" s="311"/>
      <c r="AA48" s="312"/>
    </row>
    <row r="49" spans="2:27" s="42" customFormat="1" ht="90.75" customHeight="1">
      <c r="B49" s="289"/>
      <c r="C49" s="309"/>
      <c r="D49" s="69" t="s">
        <v>8</v>
      </c>
      <c r="E49" s="70" t="s">
        <v>7</v>
      </c>
      <c r="F49" s="70" t="s">
        <v>6</v>
      </c>
      <c r="G49" s="70" t="s">
        <v>5</v>
      </c>
      <c r="H49" s="71" t="s">
        <v>4</v>
      </c>
      <c r="I49" s="62" t="s">
        <v>822</v>
      </c>
      <c r="J49" s="62" t="s">
        <v>823</v>
      </c>
      <c r="K49" s="62" t="s">
        <v>824</v>
      </c>
      <c r="L49" s="287"/>
      <c r="M49" s="60" t="s">
        <v>828</v>
      </c>
      <c r="N49" s="60" t="s">
        <v>828</v>
      </c>
      <c r="O49" s="60" t="s">
        <v>829</v>
      </c>
      <c r="P49" s="60" t="s">
        <v>830</v>
      </c>
      <c r="Q49" s="60" t="s">
        <v>831</v>
      </c>
      <c r="R49" s="288"/>
      <c r="S49" s="61" t="s">
        <v>657</v>
      </c>
      <c r="T49" s="66" t="s">
        <v>650</v>
      </c>
      <c r="U49" s="66" t="s">
        <v>651</v>
      </c>
      <c r="V49" s="66" t="s">
        <v>658</v>
      </c>
      <c r="W49" s="67" t="s">
        <v>653</v>
      </c>
      <c r="X49" s="67" t="s">
        <v>652</v>
      </c>
      <c r="Y49" s="67" t="s">
        <v>654</v>
      </c>
      <c r="Z49" s="66" t="s">
        <v>655</v>
      </c>
      <c r="AA49" s="65" t="s">
        <v>656</v>
      </c>
    </row>
    <row r="50" spans="2:27" s="36" customFormat="1" ht="409.2" customHeight="1">
      <c r="B50" s="120" t="s">
        <v>1108</v>
      </c>
      <c r="C50" s="156" t="s">
        <v>1298</v>
      </c>
      <c r="D50" s="121" t="s">
        <v>414</v>
      </c>
      <c r="E50" s="120"/>
      <c r="F50" s="116" t="s">
        <v>415</v>
      </c>
      <c r="G50" s="116" t="s">
        <v>416</v>
      </c>
      <c r="H50" s="120" t="s">
        <v>417</v>
      </c>
      <c r="I50" s="120" t="s">
        <v>1076</v>
      </c>
      <c r="J50" s="120" t="s">
        <v>1077</v>
      </c>
      <c r="K50" s="120" t="s">
        <v>1078</v>
      </c>
      <c r="L50" s="120" t="s">
        <v>418</v>
      </c>
      <c r="M50" s="158">
        <v>0.16669999999999999</v>
      </c>
      <c r="N50" s="158">
        <v>0.16669999999999999</v>
      </c>
      <c r="O50" s="120">
        <v>55616</v>
      </c>
      <c r="P50" s="120">
        <v>43715</v>
      </c>
      <c r="Q50" s="120" t="s">
        <v>1079</v>
      </c>
      <c r="R50" s="127" t="s">
        <v>443</v>
      </c>
      <c r="S50" s="124" t="s">
        <v>659</v>
      </c>
      <c r="T50" s="124" t="s">
        <v>660</v>
      </c>
      <c r="U50" s="124" t="s">
        <v>661</v>
      </c>
      <c r="V50" s="124" t="s">
        <v>702</v>
      </c>
      <c r="W50" s="124" t="s">
        <v>782</v>
      </c>
      <c r="X50" s="124"/>
      <c r="Y50" s="124"/>
      <c r="Z50" s="320">
        <v>0.1</v>
      </c>
      <c r="AA50" s="159">
        <v>0.2</v>
      </c>
    </row>
    <row r="51" spans="2:27" s="36" customFormat="1" ht="272.39999999999998" customHeight="1">
      <c r="B51" s="120" t="s">
        <v>1109</v>
      </c>
      <c r="C51" s="120" t="s">
        <v>1299</v>
      </c>
      <c r="D51" s="121" t="s">
        <v>414</v>
      </c>
      <c r="E51" s="120"/>
      <c r="F51" s="116" t="s">
        <v>415</v>
      </c>
      <c r="G51" s="116" t="s">
        <v>416</v>
      </c>
      <c r="H51" s="120" t="s">
        <v>417</v>
      </c>
      <c r="I51" s="120" t="s">
        <v>1080</v>
      </c>
      <c r="J51" s="120"/>
      <c r="K51" s="120"/>
      <c r="L51" s="120" t="s">
        <v>419</v>
      </c>
      <c r="M51" s="158">
        <v>0.16669999999999999</v>
      </c>
      <c r="N51" s="158">
        <v>0.16669999999999999</v>
      </c>
      <c r="O51" s="120">
        <v>1231</v>
      </c>
      <c r="P51" s="120">
        <v>764</v>
      </c>
      <c r="Q51" s="120" t="s">
        <v>1081</v>
      </c>
      <c r="R51" s="127" t="s">
        <v>11</v>
      </c>
      <c r="S51" s="124" t="s">
        <v>659</v>
      </c>
      <c r="T51" s="124" t="s">
        <v>660</v>
      </c>
      <c r="U51" s="124" t="s">
        <v>661</v>
      </c>
      <c r="V51" s="124" t="s">
        <v>652</v>
      </c>
      <c r="W51" s="124" t="s">
        <v>782</v>
      </c>
      <c r="X51" s="124" t="s">
        <v>779</v>
      </c>
      <c r="Y51" s="124" t="s">
        <v>783</v>
      </c>
      <c r="Z51" s="315"/>
      <c r="AA51" s="159">
        <v>0.1</v>
      </c>
    </row>
    <row r="52" spans="2:27" s="36" customFormat="1" ht="409.2" customHeight="1">
      <c r="B52" s="120" t="s">
        <v>1110</v>
      </c>
      <c r="C52" s="120" t="s">
        <v>1097</v>
      </c>
      <c r="D52" s="121" t="s">
        <v>420</v>
      </c>
      <c r="E52" s="120"/>
      <c r="F52" s="116" t="s">
        <v>415</v>
      </c>
      <c r="G52" s="116" t="s">
        <v>416</v>
      </c>
      <c r="H52" s="120" t="s">
        <v>417</v>
      </c>
      <c r="I52" s="120" t="s">
        <v>1082</v>
      </c>
      <c r="J52" s="120"/>
      <c r="K52" s="120"/>
      <c r="L52" s="120" t="s">
        <v>421</v>
      </c>
      <c r="M52" s="158">
        <v>0.16669999999999999</v>
      </c>
      <c r="N52" s="158">
        <v>0.16669999999999999</v>
      </c>
      <c r="O52" s="120">
        <v>0</v>
      </c>
      <c r="P52" s="120">
        <v>0</v>
      </c>
      <c r="Q52" s="120" t="s">
        <v>1083</v>
      </c>
      <c r="R52" s="127" t="s">
        <v>439</v>
      </c>
      <c r="S52" s="124" t="s">
        <v>659</v>
      </c>
      <c r="T52" s="124" t="s">
        <v>660</v>
      </c>
      <c r="U52" s="124" t="s">
        <v>661</v>
      </c>
      <c r="V52" s="124" t="s">
        <v>652</v>
      </c>
      <c r="W52" s="124" t="s">
        <v>782</v>
      </c>
      <c r="X52" s="124" t="s">
        <v>779</v>
      </c>
      <c r="Y52" s="124" t="s">
        <v>783</v>
      </c>
      <c r="Z52" s="315"/>
      <c r="AA52" s="159">
        <v>0.15</v>
      </c>
    </row>
    <row r="53" spans="2:27" s="36" customFormat="1" ht="318.60000000000002" customHeight="1">
      <c r="B53" s="120" t="s">
        <v>1111</v>
      </c>
      <c r="C53" s="120" t="s">
        <v>1300</v>
      </c>
      <c r="D53" s="121" t="s">
        <v>422</v>
      </c>
      <c r="E53" s="120"/>
      <c r="F53" s="116" t="s">
        <v>423</v>
      </c>
      <c r="G53" s="116" t="s">
        <v>424</v>
      </c>
      <c r="H53" s="120" t="s">
        <v>417</v>
      </c>
      <c r="I53" s="120" t="s">
        <v>1084</v>
      </c>
      <c r="J53" s="120"/>
      <c r="K53" s="120"/>
      <c r="L53" s="120" t="s">
        <v>425</v>
      </c>
      <c r="M53" s="154">
        <v>0.05</v>
      </c>
      <c r="N53" s="154">
        <v>0.05</v>
      </c>
      <c r="O53" s="120">
        <v>0</v>
      </c>
      <c r="P53" s="120">
        <v>0</v>
      </c>
      <c r="Q53" s="120" t="s">
        <v>1085</v>
      </c>
      <c r="R53" s="127" t="s">
        <v>439</v>
      </c>
      <c r="S53" s="124" t="s">
        <v>659</v>
      </c>
      <c r="T53" s="124" t="s">
        <v>660</v>
      </c>
      <c r="U53" s="124" t="s">
        <v>661</v>
      </c>
      <c r="V53" s="124" t="s">
        <v>652</v>
      </c>
      <c r="W53" s="124" t="s">
        <v>782</v>
      </c>
      <c r="X53" s="124" t="s">
        <v>779</v>
      </c>
      <c r="Y53" s="124" t="s">
        <v>783</v>
      </c>
      <c r="Z53" s="315"/>
      <c r="AA53" s="159">
        <v>0.1</v>
      </c>
    </row>
    <row r="54" spans="2:27" s="36" customFormat="1" ht="201.6" customHeight="1">
      <c r="B54" s="120" t="s">
        <v>1112</v>
      </c>
      <c r="C54" s="120" t="s">
        <v>1086</v>
      </c>
      <c r="D54" s="121" t="s">
        <v>1087</v>
      </c>
      <c r="E54" s="120"/>
      <c r="F54" s="116" t="s">
        <v>426</v>
      </c>
      <c r="G54" s="116" t="s">
        <v>424</v>
      </c>
      <c r="H54" s="120" t="s">
        <v>417</v>
      </c>
      <c r="I54" s="120" t="s">
        <v>1088</v>
      </c>
      <c r="J54" s="120"/>
      <c r="K54" s="120"/>
      <c r="L54" s="120" t="s">
        <v>425</v>
      </c>
      <c r="M54" s="158">
        <v>0.16669999999999999</v>
      </c>
      <c r="N54" s="158">
        <v>0.16669999999999999</v>
      </c>
      <c r="O54" s="120">
        <v>2272</v>
      </c>
      <c r="P54" s="120">
        <v>1915</v>
      </c>
      <c r="Q54" s="120" t="s">
        <v>1081</v>
      </c>
      <c r="R54" s="127" t="s">
        <v>439</v>
      </c>
      <c r="S54" s="124" t="s">
        <v>659</v>
      </c>
      <c r="T54" s="124" t="s">
        <v>660</v>
      </c>
      <c r="U54" s="124" t="s">
        <v>661</v>
      </c>
      <c r="V54" s="124" t="s">
        <v>652</v>
      </c>
      <c r="W54" s="124" t="s">
        <v>782</v>
      </c>
      <c r="X54" s="124" t="s">
        <v>779</v>
      </c>
      <c r="Y54" s="124" t="s">
        <v>783</v>
      </c>
      <c r="Z54" s="315"/>
      <c r="AA54" s="159">
        <v>0.09</v>
      </c>
    </row>
    <row r="55" spans="2:27" s="36" customFormat="1" ht="226.2" customHeight="1">
      <c r="B55" s="120" t="s">
        <v>1113</v>
      </c>
      <c r="C55" s="120" t="s">
        <v>1089</v>
      </c>
      <c r="D55" s="121" t="s">
        <v>1090</v>
      </c>
      <c r="E55" s="120"/>
      <c r="F55" s="116" t="s">
        <v>427</v>
      </c>
      <c r="G55" s="116" t="s">
        <v>424</v>
      </c>
      <c r="H55" s="120" t="s">
        <v>417</v>
      </c>
      <c r="I55" s="120"/>
      <c r="J55" s="120"/>
      <c r="K55" s="120"/>
      <c r="L55" s="120" t="s">
        <v>425</v>
      </c>
      <c r="M55" s="154">
        <v>0.05</v>
      </c>
      <c r="N55" s="154">
        <v>0.05</v>
      </c>
      <c r="O55" s="120">
        <v>843</v>
      </c>
      <c r="P55" s="120">
        <v>505</v>
      </c>
      <c r="Q55" s="120" t="s">
        <v>1081</v>
      </c>
      <c r="R55" s="127" t="s">
        <v>439</v>
      </c>
      <c r="S55" s="124" t="s">
        <v>659</v>
      </c>
      <c r="T55" s="124" t="s">
        <v>660</v>
      </c>
      <c r="U55" s="124" t="s">
        <v>661</v>
      </c>
      <c r="V55" s="124" t="s">
        <v>652</v>
      </c>
      <c r="W55" s="124" t="s">
        <v>782</v>
      </c>
      <c r="X55" s="124" t="s">
        <v>779</v>
      </c>
      <c r="Y55" s="124" t="s">
        <v>784</v>
      </c>
      <c r="Z55" s="315"/>
      <c r="AA55" s="159">
        <v>0.09</v>
      </c>
    </row>
    <row r="56" spans="2:27" s="36" customFormat="1" ht="123" customHeight="1">
      <c r="B56" s="120" t="s">
        <v>1114</v>
      </c>
      <c r="C56" s="120" t="s">
        <v>1301</v>
      </c>
      <c r="D56" s="121" t="s">
        <v>428</v>
      </c>
      <c r="E56" s="120"/>
      <c r="F56" s="116" t="s">
        <v>415</v>
      </c>
      <c r="G56" s="116" t="s">
        <v>416</v>
      </c>
      <c r="H56" s="120" t="s">
        <v>417</v>
      </c>
      <c r="I56" s="120" t="s">
        <v>1091</v>
      </c>
      <c r="J56" s="120"/>
      <c r="K56" s="120"/>
      <c r="L56" s="120" t="s">
        <v>429</v>
      </c>
      <c r="M56" s="154">
        <v>0.15</v>
      </c>
      <c r="N56" s="154">
        <v>0.15</v>
      </c>
      <c r="O56" s="120">
        <v>0</v>
      </c>
      <c r="P56" s="120">
        <v>0</v>
      </c>
      <c r="Q56" s="120"/>
      <c r="R56" s="127" t="s">
        <v>11</v>
      </c>
      <c r="S56" s="124" t="s">
        <v>659</v>
      </c>
      <c r="T56" s="124" t="s">
        <v>660</v>
      </c>
      <c r="U56" s="124" t="s">
        <v>661</v>
      </c>
      <c r="V56" s="124" t="s">
        <v>652</v>
      </c>
      <c r="W56" s="124" t="s">
        <v>782</v>
      </c>
      <c r="X56" s="124" t="s">
        <v>779</v>
      </c>
      <c r="Y56" s="124" t="s">
        <v>783</v>
      </c>
      <c r="Z56" s="315"/>
      <c r="AA56" s="159">
        <v>0.09</v>
      </c>
    </row>
    <row r="57" spans="2:27" s="36" customFormat="1" ht="391.2" customHeight="1">
      <c r="B57" s="120" t="s">
        <v>1115</v>
      </c>
      <c r="C57" s="120" t="s">
        <v>1092</v>
      </c>
      <c r="D57" s="121" t="s">
        <v>1093</v>
      </c>
      <c r="E57" s="120"/>
      <c r="F57" s="116" t="s">
        <v>427</v>
      </c>
      <c r="G57" s="116" t="s">
        <v>396</v>
      </c>
      <c r="H57" s="120" t="s">
        <v>417</v>
      </c>
      <c r="I57" s="120" t="s">
        <v>1094</v>
      </c>
      <c r="J57" s="120" t="s">
        <v>1095</v>
      </c>
      <c r="K57" s="120" t="s">
        <v>1096</v>
      </c>
      <c r="L57" s="120" t="s">
        <v>430</v>
      </c>
      <c r="M57" s="158">
        <v>0.125</v>
      </c>
      <c r="N57" s="154">
        <v>0.04</v>
      </c>
      <c r="O57" s="160">
        <v>280</v>
      </c>
      <c r="P57" s="160">
        <v>225</v>
      </c>
      <c r="Q57" s="120" t="s">
        <v>1081</v>
      </c>
      <c r="R57" s="127" t="s">
        <v>11</v>
      </c>
      <c r="S57" s="124" t="s">
        <v>659</v>
      </c>
      <c r="T57" s="124" t="s">
        <v>660</v>
      </c>
      <c r="U57" s="124" t="s">
        <v>661</v>
      </c>
      <c r="V57" s="124" t="s">
        <v>652</v>
      </c>
      <c r="W57" s="124" t="s">
        <v>782</v>
      </c>
      <c r="X57" s="124" t="s">
        <v>779</v>
      </c>
      <c r="Y57" s="124" t="s">
        <v>784</v>
      </c>
      <c r="Z57" s="315"/>
      <c r="AA57" s="159">
        <v>0.09</v>
      </c>
    </row>
    <row r="59" spans="2:27" ht="15" thickBot="1"/>
    <row r="60" spans="2:27" s="36" customFormat="1" ht="15.75" customHeight="1">
      <c r="B60" s="298" t="s">
        <v>431</v>
      </c>
      <c r="C60" s="299"/>
      <c r="D60" s="299"/>
      <c r="E60" s="299"/>
      <c r="F60" s="299"/>
      <c r="G60" s="299"/>
      <c r="H60" s="299"/>
      <c r="I60" s="299"/>
      <c r="J60" s="299"/>
      <c r="K60" s="299"/>
      <c r="L60" s="299"/>
      <c r="M60" s="299"/>
      <c r="N60" s="299"/>
      <c r="O60" s="299"/>
      <c r="P60" s="299"/>
      <c r="Q60" s="299"/>
      <c r="R60" s="300"/>
    </row>
    <row r="61" spans="2:27" s="36" customFormat="1" ht="15.75" customHeight="1">
      <c r="B61" s="267" t="s">
        <v>3</v>
      </c>
      <c r="C61" s="268"/>
      <c r="D61" s="268"/>
      <c r="E61" s="268"/>
      <c r="F61" s="268"/>
      <c r="G61" s="268"/>
      <c r="H61" s="268"/>
      <c r="I61" s="268"/>
      <c r="J61" s="268"/>
      <c r="K61" s="268"/>
      <c r="L61" s="268"/>
      <c r="M61" s="268"/>
      <c r="N61" s="268"/>
      <c r="O61" s="268"/>
      <c r="P61" s="268"/>
      <c r="Q61" s="268"/>
      <c r="R61" s="269"/>
    </row>
    <row r="62" spans="2:27" s="36" customFormat="1" ht="15.75" customHeight="1">
      <c r="B62" s="292" t="s">
        <v>432</v>
      </c>
      <c r="C62" s="293"/>
      <c r="D62" s="293"/>
      <c r="E62" s="293"/>
      <c r="F62" s="293"/>
      <c r="G62" s="293"/>
      <c r="H62" s="293"/>
      <c r="I62" s="293"/>
      <c r="J62" s="293"/>
      <c r="K62" s="293"/>
      <c r="L62" s="293"/>
      <c r="M62" s="293"/>
      <c r="N62" s="293"/>
      <c r="O62" s="293"/>
      <c r="P62" s="293"/>
      <c r="Q62" s="293"/>
      <c r="R62" s="294"/>
    </row>
    <row r="63" spans="2:27" s="36" customFormat="1" ht="15.75" customHeight="1">
      <c r="B63" s="267" t="s">
        <v>2</v>
      </c>
      <c r="C63" s="268"/>
      <c r="D63" s="268"/>
      <c r="E63" s="268"/>
      <c r="F63" s="268"/>
      <c r="G63" s="268"/>
      <c r="H63" s="268"/>
      <c r="I63" s="268"/>
      <c r="J63" s="268"/>
      <c r="K63" s="268"/>
      <c r="L63" s="268"/>
      <c r="M63" s="268"/>
      <c r="N63" s="268"/>
      <c r="O63" s="268"/>
      <c r="P63" s="268"/>
      <c r="Q63" s="268"/>
      <c r="R63" s="269"/>
    </row>
    <row r="64" spans="2:27" s="36" customFormat="1" ht="15" customHeight="1">
      <c r="B64" s="292" t="s">
        <v>433</v>
      </c>
      <c r="C64" s="293"/>
      <c r="D64" s="293"/>
      <c r="E64" s="293"/>
      <c r="F64" s="293"/>
      <c r="G64" s="293"/>
      <c r="H64" s="293"/>
      <c r="I64" s="293"/>
      <c r="J64" s="293"/>
      <c r="K64" s="293"/>
      <c r="L64" s="293"/>
      <c r="M64" s="293"/>
      <c r="N64" s="293"/>
      <c r="O64" s="293"/>
      <c r="P64" s="293"/>
      <c r="Q64" s="293"/>
      <c r="R64" s="294"/>
    </row>
    <row r="65" spans="2:27" s="36" customFormat="1" ht="15.75" customHeight="1">
      <c r="B65" s="267" t="s">
        <v>1</v>
      </c>
      <c r="C65" s="268"/>
      <c r="D65" s="268"/>
      <c r="E65" s="268"/>
      <c r="F65" s="268"/>
      <c r="G65" s="268"/>
      <c r="H65" s="268"/>
      <c r="I65" s="268"/>
      <c r="J65" s="268"/>
      <c r="K65" s="268"/>
      <c r="L65" s="268"/>
      <c r="M65" s="268"/>
      <c r="N65" s="268"/>
      <c r="O65" s="268"/>
      <c r="P65" s="268"/>
      <c r="Q65" s="268"/>
      <c r="R65" s="269"/>
    </row>
    <row r="66" spans="2:27" s="36" customFormat="1" ht="78.75" customHeight="1" thickBot="1">
      <c r="B66" s="281" t="s">
        <v>434</v>
      </c>
      <c r="C66" s="282"/>
      <c r="D66" s="282"/>
      <c r="E66" s="282"/>
      <c r="F66" s="282"/>
      <c r="G66" s="282"/>
      <c r="H66" s="282"/>
      <c r="I66" s="282"/>
      <c r="J66" s="282"/>
      <c r="K66" s="282"/>
      <c r="L66" s="282"/>
      <c r="M66" s="282"/>
      <c r="N66" s="282"/>
      <c r="O66" s="282"/>
      <c r="P66" s="282"/>
      <c r="Q66" s="282"/>
      <c r="R66" s="283"/>
    </row>
    <row r="67" spans="2:27" s="42" customFormat="1" ht="33.75" customHeight="1">
      <c r="B67" s="270" t="s">
        <v>0</v>
      </c>
      <c r="C67" s="272" t="s">
        <v>820</v>
      </c>
      <c r="D67" s="306" t="s">
        <v>10</v>
      </c>
      <c r="E67" s="307"/>
      <c r="F67" s="307"/>
      <c r="G67" s="307"/>
      <c r="H67" s="308"/>
      <c r="I67" s="271" t="s">
        <v>821</v>
      </c>
      <c r="J67" s="271"/>
      <c r="K67" s="277"/>
      <c r="L67" s="286" t="s">
        <v>9</v>
      </c>
      <c r="M67" s="59" t="s">
        <v>825</v>
      </c>
      <c r="N67" s="59" t="s">
        <v>826</v>
      </c>
      <c r="O67" s="274" t="s">
        <v>827</v>
      </c>
      <c r="P67" s="275"/>
      <c r="Q67" s="301"/>
      <c r="R67" s="284" t="s">
        <v>649</v>
      </c>
      <c r="S67" s="310" t="s">
        <v>832</v>
      </c>
      <c r="T67" s="311"/>
      <c r="U67" s="311"/>
      <c r="V67" s="311"/>
      <c r="W67" s="311"/>
      <c r="X67" s="311"/>
      <c r="Y67" s="311"/>
      <c r="Z67" s="311"/>
      <c r="AA67" s="312"/>
    </row>
    <row r="68" spans="2:27" s="42" customFormat="1" ht="90.75" customHeight="1">
      <c r="B68" s="289"/>
      <c r="C68" s="309"/>
      <c r="D68" s="69" t="s">
        <v>8</v>
      </c>
      <c r="E68" s="70" t="s">
        <v>7</v>
      </c>
      <c r="F68" s="70" t="s">
        <v>6</v>
      </c>
      <c r="G68" s="70" t="s">
        <v>5</v>
      </c>
      <c r="H68" s="71" t="s">
        <v>4</v>
      </c>
      <c r="I68" s="62" t="s">
        <v>822</v>
      </c>
      <c r="J68" s="62" t="s">
        <v>823</v>
      </c>
      <c r="K68" s="62" t="s">
        <v>824</v>
      </c>
      <c r="L68" s="287"/>
      <c r="M68" s="60" t="s">
        <v>828</v>
      </c>
      <c r="N68" s="60" t="s">
        <v>828</v>
      </c>
      <c r="O68" s="60" t="s">
        <v>829</v>
      </c>
      <c r="P68" s="60" t="s">
        <v>830</v>
      </c>
      <c r="Q68" s="60" t="s">
        <v>831</v>
      </c>
      <c r="R68" s="288"/>
      <c r="S68" s="61" t="s">
        <v>657</v>
      </c>
      <c r="T68" s="66" t="s">
        <v>650</v>
      </c>
      <c r="U68" s="66" t="s">
        <v>651</v>
      </c>
      <c r="V68" s="66" t="s">
        <v>658</v>
      </c>
      <c r="W68" s="67" t="s">
        <v>653</v>
      </c>
      <c r="X68" s="67" t="s">
        <v>652</v>
      </c>
      <c r="Y68" s="67" t="s">
        <v>654</v>
      </c>
      <c r="Z68" s="66" t="s">
        <v>655</v>
      </c>
      <c r="AA68" s="65" t="s">
        <v>656</v>
      </c>
    </row>
    <row r="69" spans="2:27" s="36" customFormat="1" ht="223.95" customHeight="1">
      <c r="B69" s="120" t="s">
        <v>1116</v>
      </c>
      <c r="C69" s="156" t="s">
        <v>1118</v>
      </c>
      <c r="D69" s="121" t="s">
        <v>394</v>
      </c>
      <c r="E69" s="120"/>
      <c r="F69" s="116" t="s">
        <v>435</v>
      </c>
      <c r="G69" s="116" t="s">
        <v>396</v>
      </c>
      <c r="H69" s="120" t="s">
        <v>397</v>
      </c>
      <c r="I69" s="120" t="s">
        <v>1098</v>
      </c>
      <c r="J69" s="120" t="s">
        <v>1099</v>
      </c>
      <c r="K69" s="120" t="s">
        <v>1100</v>
      </c>
      <c r="L69" s="120" t="s">
        <v>436</v>
      </c>
      <c r="M69" s="121">
        <v>0.15</v>
      </c>
      <c r="N69" s="121">
        <v>0.1</v>
      </c>
      <c r="O69" s="120">
        <v>0</v>
      </c>
      <c r="P69" s="120">
        <v>0</v>
      </c>
      <c r="Q69" s="120" t="s">
        <v>1101</v>
      </c>
      <c r="R69" s="127" t="s">
        <v>11</v>
      </c>
      <c r="S69" s="124" t="s">
        <v>659</v>
      </c>
      <c r="T69" s="124" t="s">
        <v>660</v>
      </c>
      <c r="U69" s="125"/>
      <c r="V69" s="124" t="s">
        <v>652</v>
      </c>
      <c r="W69" s="124" t="s">
        <v>782</v>
      </c>
      <c r="X69" s="124" t="s">
        <v>779</v>
      </c>
      <c r="Y69" s="124" t="s">
        <v>785</v>
      </c>
      <c r="Z69" s="320">
        <v>0.1</v>
      </c>
      <c r="AA69" s="125">
        <v>15</v>
      </c>
    </row>
    <row r="70" spans="2:27" s="36" customFormat="1" ht="267" customHeight="1">
      <c r="B70" s="120" t="s">
        <v>1117</v>
      </c>
      <c r="C70" s="156" t="s">
        <v>1103</v>
      </c>
      <c r="D70" s="121" t="s">
        <v>437</v>
      </c>
      <c r="E70" s="120"/>
      <c r="F70" s="116" t="s">
        <v>435</v>
      </c>
      <c r="G70" s="116" t="s">
        <v>396</v>
      </c>
      <c r="H70" s="120" t="s">
        <v>397</v>
      </c>
      <c r="I70" s="120" t="s">
        <v>1102</v>
      </c>
      <c r="J70" s="120"/>
      <c r="K70" s="120"/>
      <c r="L70" s="120" t="s">
        <v>438</v>
      </c>
      <c r="M70" s="154">
        <v>0.25</v>
      </c>
      <c r="N70" s="154">
        <v>0.25</v>
      </c>
      <c r="O70" s="120">
        <v>0</v>
      </c>
      <c r="P70" s="120">
        <v>0</v>
      </c>
      <c r="Q70" s="120"/>
      <c r="R70" s="127" t="s">
        <v>444</v>
      </c>
      <c r="S70" s="124" t="s">
        <v>659</v>
      </c>
      <c r="T70" s="124" t="s">
        <v>660</v>
      </c>
      <c r="U70" s="125"/>
      <c r="V70" s="124" t="s">
        <v>702</v>
      </c>
      <c r="W70" s="124" t="s">
        <v>782</v>
      </c>
      <c r="X70" s="124" t="s">
        <v>661</v>
      </c>
      <c r="Y70" s="124" t="s">
        <v>661</v>
      </c>
      <c r="Z70" s="315"/>
      <c r="AA70" s="125">
        <v>10</v>
      </c>
    </row>
  </sheetData>
  <sheetProtection password="CC65" sheet="1"/>
  <mergeCells count="79">
    <mergeCell ref="Z37:Z38"/>
    <mergeCell ref="Z50:Z57"/>
    <mergeCell ref="Z69:Z70"/>
    <mergeCell ref="B66:R66"/>
    <mergeCell ref="B67:B68"/>
    <mergeCell ref="D67:H67"/>
    <mergeCell ref="L67:L68"/>
    <mergeCell ref="R67:R68"/>
    <mergeCell ref="C67:C68"/>
    <mergeCell ref="S48:AA48"/>
    <mergeCell ref="B60:R60"/>
    <mergeCell ref="B61:R61"/>
    <mergeCell ref="B62:R62"/>
    <mergeCell ref="B63:R63"/>
    <mergeCell ref="B64:R64"/>
    <mergeCell ref="B47:R47"/>
    <mergeCell ref="L48:L49"/>
    <mergeCell ref="R48:R49"/>
    <mergeCell ref="O67:Q67"/>
    <mergeCell ref="S67:AA67"/>
    <mergeCell ref="I67:K67"/>
    <mergeCell ref="B65:R65"/>
    <mergeCell ref="O35:Q35"/>
    <mergeCell ref="B43:R43"/>
    <mergeCell ref="B44:R44"/>
    <mergeCell ref="B45:R45"/>
    <mergeCell ref="B46:R46"/>
    <mergeCell ref="B31:R31"/>
    <mergeCell ref="B32:R32"/>
    <mergeCell ref="B48:B49"/>
    <mergeCell ref="D48:H48"/>
    <mergeCell ref="B34:R34"/>
    <mergeCell ref="B35:B36"/>
    <mergeCell ref="D35:H35"/>
    <mergeCell ref="L35:L36"/>
    <mergeCell ref="R35:R36"/>
    <mergeCell ref="C48:C49"/>
    <mergeCell ref="I48:K48"/>
    <mergeCell ref="O48:Q48"/>
    <mergeCell ref="B41:R41"/>
    <mergeCell ref="B42:R42"/>
    <mergeCell ref="C35:C36"/>
    <mergeCell ref="I35:K35"/>
    <mergeCell ref="L23:L24"/>
    <mergeCell ref="R23:R24"/>
    <mergeCell ref="B28:R28"/>
    <mergeCell ref="B29:R29"/>
    <mergeCell ref="B30:R30"/>
    <mergeCell ref="B2:R2"/>
    <mergeCell ref="B10:R10"/>
    <mergeCell ref="B11:B12"/>
    <mergeCell ref="D11:H11"/>
    <mergeCell ref="L11:L12"/>
    <mergeCell ref="R11:R12"/>
    <mergeCell ref="B4:R4"/>
    <mergeCell ref="B5:R5"/>
    <mergeCell ref="C11:C12"/>
    <mergeCell ref="B6:R6"/>
    <mergeCell ref="B7:R7"/>
    <mergeCell ref="B8:R8"/>
    <mergeCell ref="B9:R9"/>
    <mergeCell ref="I11:K11"/>
    <mergeCell ref="O11:Q11"/>
    <mergeCell ref="S35:AA35"/>
    <mergeCell ref="B18:R18"/>
    <mergeCell ref="S11:AA11"/>
    <mergeCell ref="C23:C24"/>
    <mergeCell ref="I23:K23"/>
    <mergeCell ref="O23:Q23"/>
    <mergeCell ref="S23:AA23"/>
    <mergeCell ref="B16:R16"/>
    <mergeCell ref="B17:R17"/>
    <mergeCell ref="B33:R33"/>
    <mergeCell ref="B19:R19"/>
    <mergeCell ref="B20:R20"/>
    <mergeCell ref="B21:R21"/>
    <mergeCell ref="B22:R22"/>
    <mergeCell ref="B23:B24"/>
    <mergeCell ref="D23:H23"/>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3" tint="0.59999389629810485"/>
  </sheetPr>
  <dimension ref="B2:AA30"/>
  <sheetViews>
    <sheetView showGridLines="0" zoomScale="80" zoomScaleNormal="80" workbookViewId="0">
      <selection activeCell="A13" sqref="A13"/>
    </sheetView>
  </sheetViews>
  <sheetFormatPr baseColWidth="10" defaultRowHeight="14.4"/>
  <cols>
    <col min="1" max="1" width="3.109375" customWidth="1"/>
    <col min="2" max="2" width="38.33203125" customWidth="1"/>
    <col min="3" max="3" width="29.6640625" customWidth="1"/>
    <col min="4" max="4" width="17.109375" customWidth="1"/>
    <col min="5" max="5" width="28.109375" customWidth="1"/>
    <col min="6" max="6" width="11.6640625" bestFit="1" customWidth="1"/>
    <col min="8" max="11" width="16.109375" customWidth="1"/>
    <col min="12" max="12" width="33.6640625" customWidth="1"/>
    <col min="13" max="15" width="22.6640625" customWidth="1"/>
    <col min="16" max="16" width="17.33203125" customWidth="1"/>
    <col min="17" max="17" width="19.109375" customWidth="1"/>
    <col min="24" max="25" width="15" customWidth="1"/>
    <col min="26" max="27" width="11.6640625" bestFit="1" customWidth="1"/>
  </cols>
  <sheetData>
    <row r="2" spans="2:27">
      <c r="B2" s="305" t="s">
        <v>445</v>
      </c>
      <c r="C2" s="305"/>
      <c r="D2" s="305"/>
      <c r="E2" s="305"/>
      <c r="F2" s="305"/>
      <c r="G2" s="305"/>
      <c r="H2" s="305"/>
      <c r="I2" s="305"/>
      <c r="J2" s="305"/>
      <c r="K2" s="305"/>
      <c r="L2" s="305"/>
      <c r="M2" s="305"/>
      <c r="N2" s="305"/>
      <c r="O2" s="305"/>
      <c r="P2" s="305"/>
    </row>
    <row r="3" spans="2:27" ht="15" thickBot="1"/>
    <row r="4" spans="2:27" s="36" customFormat="1" ht="13.8">
      <c r="B4" s="298" t="s">
        <v>648</v>
      </c>
      <c r="C4" s="299"/>
      <c r="D4" s="299"/>
      <c r="E4" s="299"/>
      <c r="F4" s="299"/>
      <c r="G4" s="299"/>
      <c r="H4" s="299"/>
      <c r="I4" s="299"/>
      <c r="J4" s="299"/>
      <c r="K4" s="299"/>
      <c r="L4" s="299"/>
      <c r="M4" s="299"/>
      <c r="N4" s="299"/>
      <c r="O4" s="299"/>
      <c r="P4" s="300"/>
    </row>
    <row r="5" spans="2:27" s="36" customFormat="1" ht="13.8">
      <c r="B5" s="267" t="s">
        <v>3</v>
      </c>
      <c r="C5" s="268"/>
      <c r="D5" s="268"/>
      <c r="E5" s="268"/>
      <c r="F5" s="268"/>
      <c r="G5" s="268"/>
      <c r="H5" s="268"/>
      <c r="I5" s="268"/>
      <c r="J5" s="268"/>
      <c r="K5" s="268"/>
      <c r="L5" s="268"/>
      <c r="M5" s="268"/>
      <c r="N5" s="268"/>
      <c r="O5" s="268"/>
      <c r="P5" s="269"/>
    </row>
    <row r="6" spans="2:27" s="36" customFormat="1" ht="13.8">
      <c r="B6" s="292" t="s">
        <v>446</v>
      </c>
      <c r="C6" s="293"/>
      <c r="D6" s="293"/>
      <c r="E6" s="293"/>
      <c r="F6" s="293"/>
      <c r="G6" s="293"/>
      <c r="H6" s="293"/>
      <c r="I6" s="293"/>
      <c r="J6" s="293"/>
      <c r="K6" s="293"/>
      <c r="L6" s="293"/>
      <c r="M6" s="293"/>
      <c r="N6" s="293"/>
      <c r="O6" s="293"/>
      <c r="P6" s="294"/>
    </row>
    <row r="7" spans="2:27" s="36" customFormat="1" ht="13.8">
      <c r="B7" s="267" t="s">
        <v>2</v>
      </c>
      <c r="C7" s="268"/>
      <c r="D7" s="268"/>
      <c r="E7" s="268"/>
      <c r="F7" s="268"/>
      <c r="G7" s="268"/>
      <c r="H7" s="268"/>
      <c r="I7" s="268"/>
      <c r="J7" s="268"/>
      <c r="K7" s="268"/>
      <c r="L7" s="268"/>
      <c r="M7" s="268"/>
      <c r="N7" s="268"/>
      <c r="O7" s="268"/>
      <c r="P7" s="269"/>
    </row>
    <row r="8" spans="2:27" s="36" customFormat="1" ht="13.8">
      <c r="B8" s="292" t="s">
        <v>447</v>
      </c>
      <c r="C8" s="293"/>
      <c r="D8" s="293"/>
      <c r="E8" s="293"/>
      <c r="F8" s="293"/>
      <c r="G8" s="293"/>
      <c r="H8" s="293"/>
      <c r="I8" s="293"/>
      <c r="J8" s="293"/>
      <c r="K8" s="293"/>
      <c r="L8" s="293"/>
      <c r="M8" s="293"/>
      <c r="N8" s="293"/>
      <c r="O8" s="293"/>
      <c r="P8" s="294"/>
    </row>
    <row r="9" spans="2:27" s="36" customFormat="1" ht="13.8">
      <c r="B9" s="267" t="s">
        <v>1</v>
      </c>
      <c r="C9" s="268"/>
      <c r="D9" s="268"/>
      <c r="E9" s="268"/>
      <c r="F9" s="268"/>
      <c r="G9" s="268"/>
      <c r="H9" s="268"/>
      <c r="I9" s="268"/>
      <c r="J9" s="268"/>
      <c r="K9" s="268"/>
      <c r="L9" s="268"/>
      <c r="M9" s="268"/>
      <c r="N9" s="268"/>
      <c r="O9" s="268"/>
      <c r="P9" s="269"/>
    </row>
    <row r="10" spans="2:27" s="36" customFormat="1" ht="50.25" customHeight="1" thickBot="1">
      <c r="B10" s="281" t="s">
        <v>448</v>
      </c>
      <c r="C10" s="282"/>
      <c r="D10" s="282"/>
      <c r="E10" s="282"/>
      <c r="F10" s="282"/>
      <c r="G10" s="282"/>
      <c r="H10" s="282"/>
      <c r="I10" s="282"/>
      <c r="J10" s="282"/>
      <c r="K10" s="282"/>
      <c r="L10" s="282"/>
      <c r="M10" s="282"/>
      <c r="N10" s="282"/>
      <c r="O10" s="282"/>
      <c r="P10" s="283"/>
    </row>
    <row r="11" spans="2:27" s="42" customFormat="1" ht="12"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90"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108.6" customHeight="1">
      <c r="B13" s="120" t="s">
        <v>1130</v>
      </c>
      <c r="C13" s="120" t="s">
        <v>837</v>
      </c>
      <c r="D13" s="121" t="s">
        <v>277</v>
      </c>
      <c r="E13" s="120" t="s">
        <v>449</v>
      </c>
      <c r="F13" s="116" t="s">
        <v>109</v>
      </c>
      <c r="G13" s="116" t="s">
        <v>34</v>
      </c>
      <c r="H13" s="120" t="s">
        <v>450</v>
      </c>
      <c r="I13" s="120"/>
      <c r="J13" s="120"/>
      <c r="K13" s="120"/>
      <c r="L13" s="120" t="s">
        <v>451</v>
      </c>
      <c r="M13" s="120"/>
      <c r="N13" s="120"/>
      <c r="O13" s="161">
        <v>1019614000</v>
      </c>
      <c r="P13" s="162">
        <v>0</v>
      </c>
      <c r="Q13" s="162"/>
      <c r="R13" s="127" t="s">
        <v>157</v>
      </c>
      <c r="S13" s="121" t="s">
        <v>719</v>
      </c>
      <c r="T13" s="124" t="s">
        <v>687</v>
      </c>
      <c r="U13" s="127" t="s">
        <v>471</v>
      </c>
      <c r="V13" s="124" t="s">
        <v>668</v>
      </c>
      <c r="W13" s="124" t="s">
        <v>703</v>
      </c>
      <c r="X13" s="162">
        <v>7569</v>
      </c>
      <c r="Y13" s="124" t="s">
        <v>721</v>
      </c>
      <c r="Z13" s="124">
        <v>33.299999999999997</v>
      </c>
      <c r="AA13" s="124">
        <v>33.299999999999997</v>
      </c>
    </row>
    <row r="14" spans="2:27" s="36" customFormat="1" ht="95.4" customHeight="1">
      <c r="B14" s="120" t="s">
        <v>1131</v>
      </c>
      <c r="C14" s="120" t="s">
        <v>837</v>
      </c>
      <c r="D14" s="121" t="s">
        <v>200</v>
      </c>
      <c r="E14" s="120" t="s">
        <v>452</v>
      </c>
      <c r="F14" s="116" t="s">
        <v>85</v>
      </c>
      <c r="G14" s="116" t="s">
        <v>34</v>
      </c>
      <c r="H14" s="120" t="s">
        <v>453</v>
      </c>
      <c r="I14" s="120"/>
      <c r="J14" s="120"/>
      <c r="K14" s="120"/>
      <c r="L14" s="120" t="s">
        <v>454</v>
      </c>
      <c r="M14" s="120"/>
      <c r="N14" s="120"/>
      <c r="O14" s="161">
        <v>22341000</v>
      </c>
      <c r="P14" s="162">
        <v>0</v>
      </c>
      <c r="Q14" s="162"/>
      <c r="R14" s="127" t="s">
        <v>471</v>
      </c>
      <c r="S14" s="121" t="s">
        <v>720</v>
      </c>
      <c r="T14" s="124" t="s">
        <v>687</v>
      </c>
      <c r="U14" s="127" t="s">
        <v>471</v>
      </c>
      <c r="V14" s="124" t="s">
        <v>668</v>
      </c>
      <c r="W14" s="124" t="s">
        <v>703</v>
      </c>
      <c r="X14" s="162">
        <v>7569</v>
      </c>
      <c r="Y14" s="124" t="s">
        <v>721</v>
      </c>
      <c r="Z14" s="124">
        <v>33.299999999999997</v>
      </c>
      <c r="AA14" s="124">
        <v>33.299999999999997</v>
      </c>
    </row>
    <row r="16" spans="2:27" ht="15" thickBot="1"/>
    <row r="17" spans="2:27" s="36" customFormat="1" ht="13.8">
      <c r="B17" s="298" t="s">
        <v>455</v>
      </c>
      <c r="C17" s="299"/>
      <c r="D17" s="299"/>
      <c r="E17" s="299"/>
      <c r="F17" s="299"/>
      <c r="G17" s="299"/>
      <c r="H17" s="299"/>
      <c r="I17" s="299"/>
      <c r="J17" s="299"/>
      <c r="K17" s="299"/>
      <c r="L17" s="299"/>
      <c r="M17" s="299"/>
      <c r="N17" s="299"/>
      <c r="O17" s="299"/>
      <c r="P17" s="300"/>
    </row>
    <row r="18" spans="2:27" s="36" customFormat="1" ht="13.8">
      <c r="B18" s="267" t="s">
        <v>3</v>
      </c>
      <c r="C18" s="268"/>
      <c r="D18" s="268"/>
      <c r="E18" s="268"/>
      <c r="F18" s="268"/>
      <c r="G18" s="268"/>
      <c r="H18" s="268"/>
      <c r="I18" s="268"/>
      <c r="J18" s="268"/>
      <c r="K18" s="268"/>
      <c r="L18" s="268"/>
      <c r="M18" s="268"/>
      <c r="N18" s="268"/>
      <c r="O18" s="268"/>
      <c r="P18" s="269"/>
    </row>
    <row r="19" spans="2:27" s="36" customFormat="1" ht="13.8">
      <c r="B19" s="292" t="s">
        <v>456</v>
      </c>
      <c r="C19" s="293"/>
      <c r="D19" s="293"/>
      <c r="E19" s="293"/>
      <c r="F19" s="293"/>
      <c r="G19" s="293"/>
      <c r="H19" s="293"/>
      <c r="I19" s="293"/>
      <c r="J19" s="293"/>
      <c r="K19" s="293"/>
      <c r="L19" s="293"/>
      <c r="M19" s="293"/>
      <c r="N19" s="293"/>
      <c r="O19" s="293"/>
      <c r="P19" s="294"/>
    </row>
    <row r="20" spans="2:27" s="36" customFormat="1" ht="13.8">
      <c r="B20" s="267" t="s">
        <v>2</v>
      </c>
      <c r="C20" s="268"/>
      <c r="D20" s="268"/>
      <c r="E20" s="268"/>
      <c r="F20" s="268"/>
      <c r="G20" s="268"/>
      <c r="H20" s="268"/>
      <c r="I20" s="268"/>
      <c r="J20" s="268"/>
      <c r="K20" s="268"/>
      <c r="L20" s="268"/>
      <c r="M20" s="268"/>
      <c r="N20" s="268"/>
      <c r="O20" s="268"/>
      <c r="P20" s="269"/>
    </row>
    <row r="21" spans="2:27" s="36" customFormat="1" ht="13.8">
      <c r="B21" s="292" t="s">
        <v>457</v>
      </c>
      <c r="C21" s="293"/>
      <c r="D21" s="293"/>
      <c r="E21" s="293"/>
      <c r="F21" s="293"/>
      <c r="G21" s="293"/>
      <c r="H21" s="293"/>
      <c r="I21" s="293"/>
      <c r="J21" s="293"/>
      <c r="K21" s="293"/>
      <c r="L21" s="293"/>
      <c r="M21" s="293"/>
      <c r="N21" s="293"/>
      <c r="O21" s="293"/>
      <c r="P21" s="294"/>
    </row>
    <row r="22" spans="2:27" s="36" customFormat="1" ht="13.8">
      <c r="B22" s="267" t="s">
        <v>1</v>
      </c>
      <c r="C22" s="268"/>
      <c r="D22" s="268"/>
      <c r="E22" s="268"/>
      <c r="F22" s="268"/>
      <c r="G22" s="268"/>
      <c r="H22" s="268"/>
      <c r="I22" s="268"/>
      <c r="J22" s="268"/>
      <c r="K22" s="268"/>
      <c r="L22" s="268"/>
      <c r="M22" s="268"/>
      <c r="N22" s="268"/>
      <c r="O22" s="268"/>
      <c r="P22" s="269"/>
    </row>
    <row r="23" spans="2:27" s="36" customFormat="1" ht="41.25" customHeight="1" thickBot="1">
      <c r="B23" s="281" t="s">
        <v>458</v>
      </c>
      <c r="C23" s="282"/>
      <c r="D23" s="282"/>
      <c r="E23" s="282"/>
      <c r="F23" s="282"/>
      <c r="G23" s="282"/>
      <c r="H23" s="282"/>
      <c r="I23" s="282"/>
      <c r="J23" s="282"/>
      <c r="K23" s="282"/>
      <c r="L23" s="282"/>
      <c r="M23" s="282"/>
      <c r="N23" s="282"/>
      <c r="O23" s="282"/>
      <c r="P23" s="283"/>
    </row>
    <row r="24" spans="2:27" s="42" customFormat="1" ht="12" customHeight="1">
      <c r="B24" s="270" t="s">
        <v>0</v>
      </c>
      <c r="C24" s="272" t="s">
        <v>820</v>
      </c>
      <c r="D24" s="306" t="s">
        <v>10</v>
      </c>
      <c r="E24" s="307"/>
      <c r="F24" s="307"/>
      <c r="G24" s="307"/>
      <c r="H24" s="308"/>
      <c r="I24" s="271" t="s">
        <v>821</v>
      </c>
      <c r="J24" s="271"/>
      <c r="K24" s="277"/>
      <c r="L24" s="286" t="s">
        <v>9</v>
      </c>
      <c r="M24" s="59" t="s">
        <v>825</v>
      </c>
      <c r="N24" s="59" t="s">
        <v>826</v>
      </c>
      <c r="O24" s="274" t="s">
        <v>827</v>
      </c>
      <c r="P24" s="275"/>
      <c r="Q24" s="301"/>
      <c r="R24" s="284" t="s">
        <v>649</v>
      </c>
      <c r="S24" s="310" t="s">
        <v>832</v>
      </c>
      <c r="T24" s="311"/>
      <c r="U24" s="311"/>
      <c r="V24" s="311"/>
      <c r="W24" s="311"/>
      <c r="X24" s="311"/>
      <c r="Y24" s="311"/>
      <c r="Z24" s="311"/>
      <c r="AA24" s="312"/>
    </row>
    <row r="25" spans="2:27" s="42" customFormat="1" ht="81" customHeight="1">
      <c r="B25" s="289"/>
      <c r="C25" s="309"/>
      <c r="D25" s="69" t="s">
        <v>8</v>
      </c>
      <c r="E25" s="70" t="s">
        <v>7</v>
      </c>
      <c r="F25" s="70" t="s">
        <v>6</v>
      </c>
      <c r="G25" s="70" t="s">
        <v>5</v>
      </c>
      <c r="H25" s="71" t="s">
        <v>4</v>
      </c>
      <c r="I25" s="62" t="s">
        <v>822</v>
      </c>
      <c r="J25" s="62" t="s">
        <v>823</v>
      </c>
      <c r="K25" s="62" t="s">
        <v>824</v>
      </c>
      <c r="L25" s="287"/>
      <c r="M25" s="60" t="s">
        <v>828</v>
      </c>
      <c r="N25" s="60" t="s">
        <v>828</v>
      </c>
      <c r="O25" s="60" t="s">
        <v>829</v>
      </c>
      <c r="P25" s="60" t="s">
        <v>830</v>
      </c>
      <c r="Q25" s="60" t="s">
        <v>831</v>
      </c>
      <c r="R25" s="288"/>
      <c r="S25" s="61" t="s">
        <v>657</v>
      </c>
      <c r="T25" s="66" t="s">
        <v>650</v>
      </c>
      <c r="U25" s="66" t="s">
        <v>651</v>
      </c>
      <c r="V25" s="66" t="s">
        <v>658</v>
      </c>
      <c r="W25" s="67" t="s">
        <v>653</v>
      </c>
      <c r="X25" s="67" t="s">
        <v>652</v>
      </c>
      <c r="Y25" s="67" t="s">
        <v>654</v>
      </c>
      <c r="Z25" s="66" t="s">
        <v>655</v>
      </c>
      <c r="AA25" s="65" t="s">
        <v>656</v>
      </c>
    </row>
    <row r="26" spans="2:27" s="36" customFormat="1" ht="214.5" customHeight="1">
      <c r="B26" s="129" t="s">
        <v>1129</v>
      </c>
      <c r="C26" s="135" t="s">
        <v>1119</v>
      </c>
      <c r="D26" s="130" t="s">
        <v>459</v>
      </c>
      <c r="E26" s="129" t="s">
        <v>460</v>
      </c>
      <c r="F26" s="119">
        <v>2021</v>
      </c>
      <c r="G26" s="119" t="s">
        <v>34</v>
      </c>
      <c r="H26" s="129" t="s">
        <v>450</v>
      </c>
      <c r="I26" s="135" t="s">
        <v>1120</v>
      </c>
      <c r="J26" s="135"/>
      <c r="K26" s="135"/>
      <c r="L26" s="129" t="s">
        <v>461</v>
      </c>
      <c r="M26" s="163">
        <v>0.3</v>
      </c>
      <c r="N26" s="163">
        <v>1</v>
      </c>
      <c r="O26" s="164">
        <v>159939000</v>
      </c>
      <c r="P26" s="164">
        <v>11496472</v>
      </c>
      <c r="Q26" s="165"/>
      <c r="R26" s="132" t="s">
        <v>157</v>
      </c>
      <c r="S26" s="130" t="s">
        <v>722</v>
      </c>
      <c r="T26" s="131" t="s">
        <v>723</v>
      </c>
      <c r="U26" s="132" t="s">
        <v>157</v>
      </c>
      <c r="V26" s="131" t="s">
        <v>668</v>
      </c>
      <c r="W26" s="131" t="s">
        <v>703</v>
      </c>
      <c r="X26" s="166">
        <v>7569</v>
      </c>
      <c r="Y26" s="131" t="s">
        <v>721</v>
      </c>
      <c r="Z26" s="131">
        <v>33.299999999999997</v>
      </c>
      <c r="AA26" s="131">
        <f>100/6</f>
        <v>16.666666666666668</v>
      </c>
    </row>
    <row r="27" spans="2:27" s="36" customFormat="1" ht="160.94999999999999" customHeight="1">
      <c r="B27" s="168" t="s">
        <v>1128</v>
      </c>
      <c r="C27" s="169" t="s">
        <v>1121</v>
      </c>
      <c r="D27" s="170" t="s">
        <v>462</v>
      </c>
      <c r="E27" s="168" t="s">
        <v>463</v>
      </c>
      <c r="F27" s="171" t="s">
        <v>426</v>
      </c>
      <c r="G27" s="171" t="s">
        <v>34</v>
      </c>
      <c r="H27" s="168" t="s">
        <v>450</v>
      </c>
      <c r="I27" s="169" t="s">
        <v>1122</v>
      </c>
      <c r="J27" s="169"/>
      <c r="K27" s="169"/>
      <c r="L27" s="168" t="s">
        <v>464</v>
      </c>
      <c r="M27" s="172">
        <v>0.5</v>
      </c>
      <c r="N27" s="172">
        <v>1</v>
      </c>
      <c r="O27" s="173">
        <v>33466098000</v>
      </c>
      <c r="P27" s="173">
        <v>14530984138</v>
      </c>
      <c r="Q27" s="174"/>
      <c r="R27" s="175" t="s">
        <v>472</v>
      </c>
      <c r="S27" s="170" t="s">
        <v>462</v>
      </c>
      <c r="T27" s="176" t="s">
        <v>723</v>
      </c>
      <c r="U27" s="175" t="s">
        <v>472</v>
      </c>
      <c r="V27" s="176" t="s">
        <v>668</v>
      </c>
      <c r="W27" s="176" t="s">
        <v>703</v>
      </c>
      <c r="X27" s="177">
        <v>7569</v>
      </c>
      <c r="Y27" s="176" t="s">
        <v>721</v>
      </c>
      <c r="Z27" s="176">
        <v>33.299999999999997</v>
      </c>
      <c r="AA27" s="176">
        <f>100/6</f>
        <v>16.666666666666668</v>
      </c>
    </row>
    <row r="28" spans="2:27" s="36" customFormat="1" ht="166.95" customHeight="1">
      <c r="B28" s="120" t="s">
        <v>1127</v>
      </c>
      <c r="C28" s="120" t="s">
        <v>1124</v>
      </c>
      <c r="D28" s="121" t="s">
        <v>462</v>
      </c>
      <c r="E28" s="120" t="s">
        <v>463</v>
      </c>
      <c r="F28" s="116" t="s">
        <v>426</v>
      </c>
      <c r="G28" s="116" t="s">
        <v>34</v>
      </c>
      <c r="H28" s="120" t="s">
        <v>450</v>
      </c>
      <c r="I28" s="120" t="s">
        <v>1125</v>
      </c>
      <c r="J28" s="120" t="s">
        <v>1126</v>
      </c>
      <c r="K28" s="116" t="s">
        <v>316</v>
      </c>
      <c r="L28" s="120" t="s">
        <v>464</v>
      </c>
      <c r="M28" s="121">
        <v>0.5</v>
      </c>
      <c r="N28" s="121">
        <v>0.5</v>
      </c>
      <c r="O28" s="179">
        <v>56908800</v>
      </c>
      <c r="P28" s="179">
        <v>56908800</v>
      </c>
      <c r="Q28" s="133"/>
      <c r="R28" s="127" t="s">
        <v>472</v>
      </c>
      <c r="S28" s="121" t="s">
        <v>462</v>
      </c>
      <c r="T28" s="124" t="s">
        <v>723</v>
      </c>
      <c r="U28" s="127" t="s">
        <v>472</v>
      </c>
      <c r="V28" s="124" t="s">
        <v>668</v>
      </c>
      <c r="W28" s="124" t="s">
        <v>703</v>
      </c>
      <c r="X28" s="162">
        <v>7569</v>
      </c>
      <c r="Y28" s="124" t="s">
        <v>721</v>
      </c>
      <c r="Z28" s="124">
        <v>33.299999999999997</v>
      </c>
      <c r="AA28" s="124">
        <f>100/6</f>
        <v>16.666666666666668</v>
      </c>
    </row>
    <row r="29" spans="2:27" s="36" customFormat="1" ht="102.6">
      <c r="B29" s="129" t="s">
        <v>1132</v>
      </c>
      <c r="C29" s="135" t="s">
        <v>837</v>
      </c>
      <c r="D29" s="130" t="s">
        <v>466</v>
      </c>
      <c r="E29" s="129" t="s">
        <v>466</v>
      </c>
      <c r="F29" s="119" t="s">
        <v>85</v>
      </c>
      <c r="G29" s="119" t="s">
        <v>34</v>
      </c>
      <c r="H29" s="129" t="s">
        <v>450</v>
      </c>
      <c r="I29" s="135"/>
      <c r="J29" s="135"/>
      <c r="K29" s="135"/>
      <c r="L29" s="129" t="s">
        <v>467</v>
      </c>
      <c r="M29" s="135"/>
      <c r="N29" s="135"/>
      <c r="O29" s="135" t="s">
        <v>1123</v>
      </c>
      <c r="P29" s="164">
        <v>0</v>
      </c>
      <c r="Q29" s="167"/>
      <c r="R29" s="132" t="s">
        <v>473</v>
      </c>
      <c r="S29" s="130" t="s">
        <v>466</v>
      </c>
      <c r="T29" s="131" t="s">
        <v>687</v>
      </c>
      <c r="U29" s="132" t="s">
        <v>473</v>
      </c>
      <c r="V29" s="131" t="s">
        <v>668</v>
      </c>
      <c r="W29" s="131" t="s">
        <v>703</v>
      </c>
      <c r="X29" s="166">
        <v>7569</v>
      </c>
      <c r="Y29" s="131" t="s">
        <v>721</v>
      </c>
      <c r="Z29" s="131">
        <v>33.299999999999997</v>
      </c>
      <c r="AA29" s="131">
        <f>100/6</f>
        <v>16.666666666666668</v>
      </c>
    </row>
    <row r="30" spans="2:27" s="36" customFormat="1" ht="125.4">
      <c r="B30" s="129" t="s">
        <v>1133</v>
      </c>
      <c r="C30" s="135" t="s">
        <v>837</v>
      </c>
      <c r="D30" s="130" t="s">
        <v>468</v>
      </c>
      <c r="E30" s="129" t="s">
        <v>469</v>
      </c>
      <c r="F30" s="119" t="s">
        <v>85</v>
      </c>
      <c r="G30" s="119" t="s">
        <v>34</v>
      </c>
      <c r="H30" s="129" t="s">
        <v>465</v>
      </c>
      <c r="I30" s="135"/>
      <c r="J30" s="135"/>
      <c r="K30" s="135"/>
      <c r="L30" s="129" t="s">
        <v>470</v>
      </c>
      <c r="M30" s="135"/>
      <c r="N30" s="135"/>
      <c r="O30" s="135" t="s">
        <v>1123</v>
      </c>
      <c r="P30" s="164">
        <v>0</v>
      </c>
      <c r="Q30" s="167"/>
      <c r="R30" s="132" t="s">
        <v>474</v>
      </c>
      <c r="S30" s="130" t="s">
        <v>468</v>
      </c>
      <c r="T30" s="131" t="s">
        <v>687</v>
      </c>
      <c r="U30" s="132" t="s">
        <v>474</v>
      </c>
      <c r="V30" s="131" t="s">
        <v>668</v>
      </c>
      <c r="W30" s="131" t="s">
        <v>703</v>
      </c>
      <c r="X30" s="166">
        <v>7569</v>
      </c>
      <c r="Y30" s="131" t="s">
        <v>721</v>
      </c>
      <c r="Z30" s="131">
        <v>33.299999999999997</v>
      </c>
      <c r="AA30" s="131">
        <f>100/6</f>
        <v>16.666666666666668</v>
      </c>
    </row>
  </sheetData>
  <sheetProtection sheet="1"/>
  <mergeCells count="31">
    <mergeCell ref="B19:P19"/>
    <mergeCell ref="R11:R12"/>
    <mergeCell ref="B4:P4"/>
    <mergeCell ref="B6:P6"/>
    <mergeCell ref="B8:P8"/>
    <mergeCell ref="B9:P9"/>
    <mergeCell ref="B17:P17"/>
    <mergeCell ref="B2:P2"/>
    <mergeCell ref="B10:P10"/>
    <mergeCell ref="B11:B12"/>
    <mergeCell ref="D11:H11"/>
    <mergeCell ref="L11:L12"/>
    <mergeCell ref="C11:C12"/>
    <mergeCell ref="I11:K11"/>
    <mergeCell ref="O11:Q11"/>
    <mergeCell ref="S11:AA11"/>
    <mergeCell ref="B18:P18"/>
    <mergeCell ref="B21:P21"/>
    <mergeCell ref="S24:AA24"/>
    <mergeCell ref="B5:P5"/>
    <mergeCell ref="B23:P23"/>
    <mergeCell ref="B7:P7"/>
    <mergeCell ref="D24:H24"/>
    <mergeCell ref="B22:P22"/>
    <mergeCell ref="B24:B25"/>
    <mergeCell ref="B20:P20"/>
    <mergeCell ref="C24:C25"/>
    <mergeCell ref="I24:K24"/>
    <mergeCell ref="O24:Q24"/>
    <mergeCell ref="R24:R25"/>
    <mergeCell ref="L24:L2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theme="7" tint="-0.249977111117893"/>
  </sheetPr>
  <dimension ref="A1:DX2057"/>
  <sheetViews>
    <sheetView showGridLines="0" zoomScale="80" zoomScaleNormal="80" workbookViewId="0">
      <selection activeCell="A43" sqref="A43"/>
    </sheetView>
  </sheetViews>
  <sheetFormatPr baseColWidth="10" defaultRowHeight="14.4"/>
  <cols>
    <col min="1" max="1" width="3.109375" customWidth="1"/>
    <col min="2" max="2" width="29.33203125" customWidth="1"/>
    <col min="3" max="3" width="39.33203125" customWidth="1"/>
    <col min="5" max="5" width="20" customWidth="1"/>
    <col min="9" max="9" width="15.109375" customWidth="1"/>
    <col min="10" max="10" width="16.33203125" customWidth="1"/>
    <col min="11" max="11" width="13" customWidth="1"/>
    <col min="12" max="12" width="24.6640625" customWidth="1"/>
    <col min="13" max="16" width="18.33203125" customWidth="1"/>
    <col min="17" max="17" width="24.44140625" customWidth="1"/>
    <col min="19" max="19" width="17.33203125" style="43" bestFit="1" customWidth="1"/>
    <col min="20" max="20" width="17.33203125" style="58" customWidth="1"/>
    <col min="21" max="21" width="16.109375" customWidth="1"/>
    <col min="23" max="23" width="20.109375" customWidth="1"/>
    <col min="24" max="24" width="23.33203125" customWidth="1"/>
    <col min="26" max="27" width="15.88671875" customWidth="1"/>
  </cols>
  <sheetData>
    <row r="1" spans="2:27">
      <c r="T1" s="180"/>
    </row>
    <row r="2" spans="2:27">
      <c r="B2" s="305" t="s">
        <v>475</v>
      </c>
      <c r="C2" s="305"/>
      <c r="D2" s="305"/>
      <c r="E2" s="305"/>
      <c r="F2" s="305"/>
      <c r="G2" s="305"/>
      <c r="H2" s="305"/>
      <c r="I2" s="305"/>
      <c r="J2" s="305"/>
      <c r="K2" s="305"/>
      <c r="L2" s="305"/>
      <c r="M2" s="305"/>
      <c r="N2" s="305"/>
      <c r="O2" s="305"/>
      <c r="P2" s="305"/>
      <c r="Q2" s="305"/>
      <c r="R2" s="305"/>
      <c r="T2" s="180"/>
    </row>
    <row r="3" spans="2:27" ht="15" thickBot="1">
      <c r="T3" s="180"/>
    </row>
    <row r="4" spans="2:27" s="36" customFormat="1" ht="15.75" customHeight="1">
      <c r="B4" s="298" t="s">
        <v>476</v>
      </c>
      <c r="C4" s="299"/>
      <c r="D4" s="299"/>
      <c r="E4" s="299"/>
      <c r="F4" s="299"/>
      <c r="G4" s="299"/>
      <c r="H4" s="299"/>
      <c r="I4" s="299"/>
      <c r="J4" s="299"/>
      <c r="K4" s="299"/>
      <c r="L4" s="299"/>
      <c r="M4" s="299"/>
      <c r="N4" s="299"/>
      <c r="O4" s="299"/>
      <c r="P4" s="299"/>
      <c r="Q4" s="299"/>
      <c r="R4" s="300"/>
      <c r="S4" s="44"/>
      <c r="T4" s="181"/>
    </row>
    <row r="5" spans="2:27" s="36" customFormat="1" ht="15.75" customHeight="1">
      <c r="B5" s="267" t="s">
        <v>3</v>
      </c>
      <c r="C5" s="268"/>
      <c r="D5" s="268"/>
      <c r="E5" s="268"/>
      <c r="F5" s="268"/>
      <c r="G5" s="268"/>
      <c r="H5" s="268"/>
      <c r="I5" s="268"/>
      <c r="J5" s="268"/>
      <c r="K5" s="268"/>
      <c r="L5" s="268"/>
      <c r="M5" s="268"/>
      <c r="N5" s="268"/>
      <c r="O5" s="268"/>
      <c r="P5" s="268"/>
      <c r="Q5" s="268"/>
      <c r="R5" s="269"/>
      <c r="S5" s="44"/>
      <c r="T5" s="181"/>
    </row>
    <row r="6" spans="2:27" s="36" customFormat="1" ht="15.75" customHeight="1">
      <c r="B6" s="292" t="s">
        <v>477</v>
      </c>
      <c r="C6" s="293"/>
      <c r="D6" s="293"/>
      <c r="E6" s="293"/>
      <c r="F6" s="293"/>
      <c r="G6" s="293"/>
      <c r="H6" s="293"/>
      <c r="I6" s="293"/>
      <c r="J6" s="293"/>
      <c r="K6" s="293"/>
      <c r="L6" s="293"/>
      <c r="M6" s="293"/>
      <c r="N6" s="293"/>
      <c r="O6" s="293"/>
      <c r="P6" s="293"/>
      <c r="Q6" s="293"/>
      <c r="R6" s="294"/>
      <c r="S6" s="44"/>
      <c r="T6" s="181"/>
    </row>
    <row r="7" spans="2:27" s="36" customFormat="1" ht="15.75" customHeight="1">
      <c r="B7" s="267" t="s">
        <v>2</v>
      </c>
      <c r="C7" s="268"/>
      <c r="D7" s="268"/>
      <c r="E7" s="268"/>
      <c r="F7" s="268"/>
      <c r="G7" s="268"/>
      <c r="H7" s="268"/>
      <c r="I7" s="268"/>
      <c r="J7" s="268"/>
      <c r="K7" s="268"/>
      <c r="L7" s="268"/>
      <c r="M7" s="268"/>
      <c r="N7" s="268"/>
      <c r="O7" s="268"/>
      <c r="P7" s="268"/>
      <c r="Q7" s="268"/>
      <c r="R7" s="269"/>
      <c r="S7" s="44"/>
      <c r="T7" s="181"/>
    </row>
    <row r="8" spans="2:27" s="36" customFormat="1" ht="15" customHeight="1">
      <c r="B8" s="292" t="s">
        <v>478</v>
      </c>
      <c r="C8" s="293"/>
      <c r="D8" s="293"/>
      <c r="E8" s="293"/>
      <c r="F8" s="293"/>
      <c r="G8" s="293"/>
      <c r="H8" s="293"/>
      <c r="I8" s="293"/>
      <c r="J8" s="293"/>
      <c r="K8" s="293"/>
      <c r="L8" s="293"/>
      <c r="M8" s="293"/>
      <c r="N8" s="293"/>
      <c r="O8" s="293"/>
      <c r="P8" s="293"/>
      <c r="Q8" s="293"/>
      <c r="R8" s="294"/>
      <c r="S8" s="44"/>
      <c r="T8" s="181"/>
    </row>
    <row r="9" spans="2:27" s="36" customFormat="1" ht="15.75" customHeight="1">
      <c r="B9" s="267" t="s">
        <v>1</v>
      </c>
      <c r="C9" s="268"/>
      <c r="D9" s="268"/>
      <c r="E9" s="268"/>
      <c r="F9" s="268"/>
      <c r="G9" s="268"/>
      <c r="H9" s="268"/>
      <c r="I9" s="268"/>
      <c r="J9" s="268"/>
      <c r="K9" s="268"/>
      <c r="L9" s="268"/>
      <c r="M9" s="268"/>
      <c r="N9" s="268"/>
      <c r="O9" s="268"/>
      <c r="P9" s="268"/>
      <c r="Q9" s="268"/>
      <c r="R9" s="269"/>
      <c r="S9" s="44"/>
      <c r="T9" s="181"/>
    </row>
    <row r="10" spans="2:27" s="36" customFormat="1" ht="28.5" customHeight="1" thickBot="1">
      <c r="B10" s="281" t="s">
        <v>479</v>
      </c>
      <c r="C10" s="282"/>
      <c r="D10" s="282"/>
      <c r="E10" s="282"/>
      <c r="F10" s="282"/>
      <c r="G10" s="282"/>
      <c r="H10" s="282"/>
      <c r="I10" s="282"/>
      <c r="J10" s="282"/>
      <c r="K10" s="282"/>
      <c r="L10" s="282"/>
      <c r="M10" s="282"/>
      <c r="N10" s="282"/>
      <c r="O10" s="282"/>
      <c r="P10" s="282"/>
      <c r="Q10" s="282"/>
      <c r="R10" s="283"/>
      <c r="S10" s="44"/>
      <c r="T10" s="181"/>
    </row>
    <row r="11" spans="2:27" s="42" customFormat="1" ht="33.75"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90.75"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223.95" customHeight="1">
      <c r="B13" s="120" t="s">
        <v>1182</v>
      </c>
      <c r="C13" s="120" t="s">
        <v>1280</v>
      </c>
      <c r="D13" s="121" t="s">
        <v>480</v>
      </c>
      <c r="E13" s="120" t="s">
        <v>481</v>
      </c>
      <c r="F13" s="116" t="s">
        <v>315</v>
      </c>
      <c r="G13" s="116" t="s">
        <v>34</v>
      </c>
      <c r="H13" s="120" t="s">
        <v>243</v>
      </c>
      <c r="I13" s="120" t="s">
        <v>1134</v>
      </c>
      <c r="J13" s="120" t="s">
        <v>960</v>
      </c>
      <c r="K13" s="120" t="s">
        <v>316</v>
      </c>
      <c r="L13" s="120" t="s">
        <v>482</v>
      </c>
      <c r="M13" s="121">
        <v>0.5</v>
      </c>
      <c r="N13" s="121">
        <v>0.5</v>
      </c>
      <c r="O13" s="122">
        <v>56908800</v>
      </c>
      <c r="P13" s="122">
        <v>56908800</v>
      </c>
      <c r="Q13" s="120"/>
      <c r="R13" s="127" t="s">
        <v>157</v>
      </c>
      <c r="S13" s="124" t="s">
        <v>801</v>
      </c>
      <c r="T13" s="120" t="s">
        <v>799</v>
      </c>
      <c r="U13" s="124" t="s">
        <v>727</v>
      </c>
      <c r="V13" s="124" t="s">
        <v>668</v>
      </c>
      <c r="W13" s="124" t="s">
        <v>734</v>
      </c>
      <c r="X13" s="124" t="s">
        <v>761</v>
      </c>
      <c r="Y13" s="124" t="s">
        <v>753</v>
      </c>
      <c r="Z13" s="183">
        <v>25</v>
      </c>
      <c r="AA13" s="124" t="s">
        <v>1135</v>
      </c>
    </row>
    <row r="14" spans="2:27" s="36" customFormat="1" ht="144.6" customHeight="1">
      <c r="B14" s="120" t="s">
        <v>1183</v>
      </c>
      <c r="C14" s="120" t="s">
        <v>1136</v>
      </c>
      <c r="D14" s="121" t="s">
        <v>37</v>
      </c>
      <c r="E14" s="120" t="s">
        <v>483</v>
      </c>
      <c r="F14" s="116" t="s">
        <v>360</v>
      </c>
      <c r="G14" s="116" t="s">
        <v>34</v>
      </c>
      <c r="H14" s="120" t="s">
        <v>243</v>
      </c>
      <c r="I14" s="120" t="s">
        <v>1137</v>
      </c>
      <c r="J14" s="120" t="s">
        <v>960</v>
      </c>
      <c r="K14" s="120" t="s">
        <v>316</v>
      </c>
      <c r="L14" s="120" t="s">
        <v>484</v>
      </c>
      <c r="M14" s="121">
        <v>0.25</v>
      </c>
      <c r="N14" s="121">
        <v>0.25</v>
      </c>
      <c r="O14" s="122">
        <v>56908800</v>
      </c>
      <c r="P14" s="122">
        <v>56908800</v>
      </c>
      <c r="Q14" s="120"/>
      <c r="R14" s="127" t="s">
        <v>532</v>
      </c>
      <c r="S14" s="124" t="s">
        <v>776</v>
      </c>
      <c r="T14" s="120" t="s">
        <v>799</v>
      </c>
      <c r="U14" s="124" t="s">
        <v>727</v>
      </c>
      <c r="V14" s="124" t="s">
        <v>733</v>
      </c>
      <c r="W14" s="124" t="s">
        <v>734</v>
      </c>
      <c r="X14" s="124" t="s">
        <v>761</v>
      </c>
      <c r="Y14" s="124" t="s">
        <v>753</v>
      </c>
      <c r="Z14" s="183"/>
      <c r="AA14" s="124" t="s">
        <v>1135</v>
      </c>
    </row>
    <row r="15" spans="2:27" s="36" customFormat="1" ht="117.6" customHeight="1">
      <c r="B15" s="120" t="s">
        <v>1189</v>
      </c>
      <c r="C15" s="120" t="s">
        <v>1186</v>
      </c>
      <c r="D15" s="121" t="s">
        <v>485</v>
      </c>
      <c r="E15" s="120" t="s">
        <v>486</v>
      </c>
      <c r="F15" s="116" t="s">
        <v>77</v>
      </c>
      <c r="G15" s="116" t="s">
        <v>34</v>
      </c>
      <c r="H15" s="120" t="s">
        <v>487</v>
      </c>
      <c r="I15" s="120" t="s">
        <v>1187</v>
      </c>
      <c r="J15" s="120" t="s">
        <v>661</v>
      </c>
      <c r="K15" s="120" t="s">
        <v>661</v>
      </c>
      <c r="L15" s="120" t="s">
        <v>488</v>
      </c>
      <c r="M15" s="116">
        <v>50</v>
      </c>
      <c r="N15" s="116">
        <v>50</v>
      </c>
      <c r="O15" s="178">
        <v>0</v>
      </c>
      <c r="P15" s="116">
        <v>0</v>
      </c>
      <c r="Q15" s="116" t="s">
        <v>1188</v>
      </c>
      <c r="R15" s="127" t="s">
        <v>532</v>
      </c>
      <c r="S15" s="120" t="s">
        <v>485</v>
      </c>
      <c r="T15" s="120" t="s">
        <v>802</v>
      </c>
      <c r="U15" s="124" t="s">
        <v>800</v>
      </c>
      <c r="V15" s="124" t="s">
        <v>733</v>
      </c>
      <c r="W15" s="124" t="s">
        <v>703</v>
      </c>
      <c r="X15" s="162">
        <v>7569</v>
      </c>
      <c r="Y15" s="124" t="s">
        <v>721</v>
      </c>
      <c r="Z15" s="124">
        <v>25</v>
      </c>
      <c r="AA15" s="124">
        <f>100/6</f>
        <v>16.666666666666668</v>
      </c>
    </row>
    <row r="16" spans="2:27" s="36" customFormat="1" ht="218.4" customHeight="1">
      <c r="B16" s="120" t="s">
        <v>1184</v>
      </c>
      <c r="C16" s="120" t="s">
        <v>1138</v>
      </c>
      <c r="D16" s="121" t="s">
        <v>485</v>
      </c>
      <c r="E16" s="120" t="s">
        <v>486</v>
      </c>
      <c r="F16" s="116" t="s">
        <v>77</v>
      </c>
      <c r="G16" s="116" t="s">
        <v>34</v>
      </c>
      <c r="H16" s="120" t="s">
        <v>487</v>
      </c>
      <c r="I16" s="120" t="s">
        <v>1139</v>
      </c>
      <c r="J16" s="120" t="s">
        <v>960</v>
      </c>
      <c r="K16" s="120" t="s">
        <v>316</v>
      </c>
      <c r="L16" s="120" t="s">
        <v>488</v>
      </c>
      <c r="M16" s="121">
        <v>0.5</v>
      </c>
      <c r="N16" s="121">
        <v>0.5</v>
      </c>
      <c r="O16" s="122">
        <v>56908800</v>
      </c>
      <c r="P16" s="122">
        <v>56908800</v>
      </c>
      <c r="Q16" s="120"/>
      <c r="R16" s="127" t="s">
        <v>532</v>
      </c>
      <c r="S16" s="120" t="s">
        <v>485</v>
      </c>
      <c r="T16" s="120" t="s">
        <v>802</v>
      </c>
      <c r="U16" s="124" t="s">
        <v>800</v>
      </c>
      <c r="V16" s="124" t="s">
        <v>733</v>
      </c>
      <c r="W16" s="124" t="s">
        <v>734</v>
      </c>
      <c r="X16" s="124" t="s">
        <v>761</v>
      </c>
      <c r="Y16" s="124" t="s">
        <v>753</v>
      </c>
      <c r="Z16" s="183"/>
      <c r="AA16" s="124" t="s">
        <v>1135</v>
      </c>
    </row>
    <row r="17" spans="2:28" s="36" customFormat="1" ht="95.4" customHeight="1">
      <c r="B17" s="120" t="s">
        <v>1142</v>
      </c>
      <c r="C17" s="120" t="s">
        <v>1141</v>
      </c>
      <c r="D17" s="121" t="s">
        <v>485</v>
      </c>
      <c r="E17" s="120" t="s">
        <v>486</v>
      </c>
      <c r="F17" s="116" t="s">
        <v>77</v>
      </c>
      <c r="G17" s="116" t="s">
        <v>34</v>
      </c>
      <c r="H17" s="120" t="s">
        <v>487</v>
      </c>
      <c r="I17" s="120"/>
      <c r="J17" s="120"/>
      <c r="K17" s="120"/>
      <c r="L17" s="120" t="s">
        <v>488</v>
      </c>
      <c r="M17" s="120"/>
      <c r="N17" s="120"/>
      <c r="O17" s="161">
        <v>327080000</v>
      </c>
      <c r="P17" s="161">
        <v>654000000</v>
      </c>
      <c r="Q17" s="120"/>
      <c r="R17" s="127" t="s">
        <v>532</v>
      </c>
      <c r="S17" s="120" t="s">
        <v>485</v>
      </c>
      <c r="T17" s="120" t="s">
        <v>802</v>
      </c>
      <c r="U17" s="124" t="s">
        <v>800</v>
      </c>
      <c r="V17" s="124" t="s">
        <v>733</v>
      </c>
      <c r="W17" s="124" t="s">
        <v>703</v>
      </c>
      <c r="X17" s="162">
        <v>7569</v>
      </c>
      <c r="Y17" s="124" t="s">
        <v>721</v>
      </c>
      <c r="Z17" s="124">
        <v>25</v>
      </c>
      <c r="AA17" s="124">
        <f>100/6</f>
        <v>16.666666666666668</v>
      </c>
    </row>
    <row r="18" spans="2:28" s="36" customFormat="1" ht="108.6" customHeight="1">
      <c r="B18" s="120" t="s">
        <v>1185</v>
      </c>
      <c r="C18" s="120" t="s">
        <v>966</v>
      </c>
      <c r="D18" s="121">
        <v>1</v>
      </c>
      <c r="E18" s="120" t="s">
        <v>489</v>
      </c>
      <c r="F18" s="116" t="s">
        <v>76</v>
      </c>
      <c r="G18" s="116" t="s">
        <v>34</v>
      </c>
      <c r="H18" s="120" t="s">
        <v>487</v>
      </c>
      <c r="I18" s="120"/>
      <c r="J18" s="120"/>
      <c r="K18" s="120"/>
      <c r="L18" s="120" t="s">
        <v>490</v>
      </c>
      <c r="M18" s="120"/>
      <c r="N18" s="120"/>
      <c r="O18" s="122">
        <v>56908800</v>
      </c>
      <c r="P18" s="122">
        <v>0</v>
      </c>
      <c r="Q18" s="120"/>
      <c r="R18" s="127" t="s">
        <v>157</v>
      </c>
      <c r="S18" s="124" t="s">
        <v>776</v>
      </c>
      <c r="T18" s="120" t="s">
        <v>803</v>
      </c>
      <c r="U18" s="124" t="s">
        <v>804</v>
      </c>
      <c r="V18" s="124" t="s">
        <v>733</v>
      </c>
      <c r="W18" s="124" t="s">
        <v>734</v>
      </c>
      <c r="X18" s="124" t="s">
        <v>761</v>
      </c>
      <c r="Y18" s="120" t="s">
        <v>1140</v>
      </c>
      <c r="Z18" s="183"/>
      <c r="AA18" s="124" t="s">
        <v>1135</v>
      </c>
      <c r="AB18" s="47"/>
    </row>
    <row r="19" spans="2:28">
      <c r="T19" s="180"/>
    </row>
    <row r="20" spans="2:28" ht="15" thickBot="1">
      <c r="T20" s="180"/>
    </row>
    <row r="21" spans="2:28" s="36" customFormat="1" ht="15.75" customHeight="1">
      <c r="B21" s="298" t="s">
        <v>491</v>
      </c>
      <c r="C21" s="299"/>
      <c r="D21" s="299"/>
      <c r="E21" s="299"/>
      <c r="F21" s="299"/>
      <c r="G21" s="299"/>
      <c r="H21" s="299"/>
      <c r="I21" s="299"/>
      <c r="J21" s="299"/>
      <c r="K21" s="299"/>
      <c r="L21" s="299"/>
      <c r="M21" s="299"/>
      <c r="N21" s="299"/>
      <c r="O21" s="299"/>
      <c r="P21" s="299"/>
      <c r="Q21" s="299"/>
      <c r="R21" s="300"/>
      <c r="S21" s="44"/>
      <c r="T21" s="181"/>
    </row>
    <row r="22" spans="2:28" s="36" customFormat="1" ht="15.75" customHeight="1">
      <c r="B22" s="267" t="s">
        <v>3</v>
      </c>
      <c r="C22" s="268"/>
      <c r="D22" s="268"/>
      <c r="E22" s="268"/>
      <c r="F22" s="268"/>
      <c r="G22" s="268"/>
      <c r="H22" s="268"/>
      <c r="I22" s="268"/>
      <c r="J22" s="268"/>
      <c r="K22" s="268"/>
      <c r="L22" s="268"/>
      <c r="M22" s="268"/>
      <c r="N22" s="268"/>
      <c r="O22" s="268"/>
      <c r="P22" s="268"/>
      <c r="Q22" s="268"/>
      <c r="R22" s="269"/>
      <c r="S22" s="44"/>
      <c r="T22" s="181"/>
    </row>
    <row r="23" spans="2:28" s="36" customFormat="1" ht="15.75" customHeight="1">
      <c r="B23" s="292" t="s">
        <v>492</v>
      </c>
      <c r="C23" s="293"/>
      <c r="D23" s="293"/>
      <c r="E23" s="293"/>
      <c r="F23" s="293"/>
      <c r="G23" s="293"/>
      <c r="H23" s="293"/>
      <c r="I23" s="293"/>
      <c r="J23" s="293"/>
      <c r="K23" s="293"/>
      <c r="L23" s="293"/>
      <c r="M23" s="293"/>
      <c r="N23" s="293"/>
      <c r="O23" s="293"/>
      <c r="P23" s="293"/>
      <c r="Q23" s="293"/>
      <c r="R23" s="294"/>
      <c r="S23" s="44"/>
      <c r="T23" s="181"/>
    </row>
    <row r="24" spans="2:28" s="36" customFormat="1" ht="15.75" customHeight="1">
      <c r="B24" s="267" t="s">
        <v>2</v>
      </c>
      <c r="C24" s="268"/>
      <c r="D24" s="268"/>
      <c r="E24" s="268"/>
      <c r="F24" s="268"/>
      <c r="G24" s="268"/>
      <c r="H24" s="268"/>
      <c r="I24" s="268"/>
      <c r="J24" s="268"/>
      <c r="K24" s="268"/>
      <c r="L24" s="268"/>
      <c r="M24" s="268"/>
      <c r="N24" s="268"/>
      <c r="O24" s="268"/>
      <c r="P24" s="268"/>
      <c r="Q24" s="268"/>
      <c r="R24" s="269"/>
      <c r="S24" s="44"/>
      <c r="T24" s="181"/>
    </row>
    <row r="25" spans="2:28" s="36" customFormat="1" ht="15" customHeight="1">
      <c r="B25" s="292" t="s">
        <v>493</v>
      </c>
      <c r="C25" s="293"/>
      <c r="D25" s="293"/>
      <c r="E25" s="293"/>
      <c r="F25" s="293"/>
      <c r="G25" s="293"/>
      <c r="H25" s="293"/>
      <c r="I25" s="293"/>
      <c r="J25" s="293"/>
      <c r="K25" s="293"/>
      <c r="L25" s="293"/>
      <c r="M25" s="293"/>
      <c r="N25" s="293"/>
      <c r="O25" s="293"/>
      <c r="P25" s="293"/>
      <c r="Q25" s="293"/>
      <c r="R25" s="294"/>
      <c r="S25" s="44"/>
      <c r="T25" s="181"/>
    </row>
    <row r="26" spans="2:28" s="36" customFormat="1" ht="15.75" customHeight="1">
      <c r="B26" s="267" t="s">
        <v>1</v>
      </c>
      <c r="C26" s="268"/>
      <c r="D26" s="268"/>
      <c r="E26" s="268"/>
      <c r="F26" s="268"/>
      <c r="G26" s="268"/>
      <c r="H26" s="268"/>
      <c r="I26" s="268"/>
      <c r="J26" s="268"/>
      <c r="K26" s="268"/>
      <c r="L26" s="268"/>
      <c r="M26" s="268"/>
      <c r="N26" s="268"/>
      <c r="O26" s="268"/>
      <c r="P26" s="268"/>
      <c r="Q26" s="268"/>
      <c r="R26" s="269"/>
      <c r="S26" s="44"/>
      <c r="T26" s="181"/>
    </row>
    <row r="27" spans="2:28" s="36" customFormat="1" thickBot="1">
      <c r="B27" s="281" t="s">
        <v>494</v>
      </c>
      <c r="C27" s="282"/>
      <c r="D27" s="282"/>
      <c r="E27" s="282"/>
      <c r="F27" s="282"/>
      <c r="G27" s="282"/>
      <c r="H27" s="282"/>
      <c r="I27" s="282"/>
      <c r="J27" s="282"/>
      <c r="K27" s="282"/>
      <c r="L27" s="282"/>
      <c r="M27" s="282"/>
      <c r="N27" s="282"/>
      <c r="O27" s="282"/>
      <c r="P27" s="282"/>
      <c r="Q27" s="282"/>
      <c r="R27" s="283"/>
      <c r="S27" s="44"/>
      <c r="T27" s="181"/>
    </row>
    <row r="28" spans="2:28" s="42" customFormat="1" ht="33.75" customHeight="1">
      <c r="B28" s="270" t="s">
        <v>0</v>
      </c>
      <c r="C28" s="272" t="s">
        <v>820</v>
      </c>
      <c r="D28" s="306" t="s">
        <v>10</v>
      </c>
      <c r="E28" s="307"/>
      <c r="F28" s="307"/>
      <c r="G28" s="307"/>
      <c r="H28" s="308"/>
      <c r="I28" s="271" t="s">
        <v>821</v>
      </c>
      <c r="J28" s="271"/>
      <c r="K28" s="277"/>
      <c r="L28" s="286" t="s">
        <v>9</v>
      </c>
      <c r="M28" s="59" t="s">
        <v>825</v>
      </c>
      <c r="N28" s="59" t="s">
        <v>826</v>
      </c>
      <c r="O28" s="274" t="s">
        <v>827</v>
      </c>
      <c r="P28" s="275"/>
      <c r="Q28" s="301"/>
      <c r="R28" s="284" t="s">
        <v>649</v>
      </c>
      <c r="S28" s="310" t="s">
        <v>832</v>
      </c>
      <c r="T28" s="311"/>
      <c r="U28" s="311"/>
      <c r="V28" s="311"/>
      <c r="W28" s="311"/>
      <c r="X28" s="311"/>
      <c r="Y28" s="311"/>
      <c r="Z28" s="311"/>
      <c r="AA28" s="312"/>
    </row>
    <row r="29" spans="2:28" s="42" customFormat="1" ht="90.75" customHeight="1">
      <c r="B29" s="289"/>
      <c r="C29" s="309"/>
      <c r="D29" s="69" t="s">
        <v>8</v>
      </c>
      <c r="E29" s="70" t="s">
        <v>7</v>
      </c>
      <c r="F29" s="70" t="s">
        <v>6</v>
      </c>
      <c r="G29" s="70" t="s">
        <v>5</v>
      </c>
      <c r="H29" s="71" t="s">
        <v>4</v>
      </c>
      <c r="I29" s="62" t="s">
        <v>822</v>
      </c>
      <c r="J29" s="62" t="s">
        <v>823</v>
      </c>
      <c r="K29" s="62" t="s">
        <v>824</v>
      </c>
      <c r="L29" s="287"/>
      <c r="M29" s="60" t="s">
        <v>828</v>
      </c>
      <c r="N29" s="60" t="s">
        <v>828</v>
      </c>
      <c r="O29" s="60" t="s">
        <v>829</v>
      </c>
      <c r="P29" s="60" t="s">
        <v>830</v>
      </c>
      <c r="Q29" s="60" t="s">
        <v>831</v>
      </c>
      <c r="R29" s="288"/>
      <c r="S29" s="61" t="s">
        <v>657</v>
      </c>
      <c r="T29" s="66" t="s">
        <v>650</v>
      </c>
      <c r="U29" s="66" t="s">
        <v>651</v>
      </c>
      <c r="V29" s="66" t="s">
        <v>658</v>
      </c>
      <c r="W29" s="67" t="s">
        <v>653</v>
      </c>
      <c r="X29" s="67" t="s">
        <v>652</v>
      </c>
      <c r="Y29" s="67" t="s">
        <v>654</v>
      </c>
      <c r="Z29" s="66" t="s">
        <v>655</v>
      </c>
      <c r="AA29" s="65" t="s">
        <v>656</v>
      </c>
    </row>
    <row r="30" spans="2:28" s="37" customFormat="1" ht="124.95" customHeight="1">
      <c r="B30" s="135" t="s">
        <v>1169</v>
      </c>
      <c r="C30" s="135" t="s">
        <v>1143</v>
      </c>
      <c r="D30" s="136" t="s">
        <v>480</v>
      </c>
      <c r="E30" s="135" t="s">
        <v>495</v>
      </c>
      <c r="F30" s="137" t="s">
        <v>315</v>
      </c>
      <c r="G30" s="137" t="s">
        <v>34</v>
      </c>
      <c r="H30" s="135" t="s">
        <v>243</v>
      </c>
      <c r="I30" s="135" t="s">
        <v>1144</v>
      </c>
      <c r="J30" s="135" t="s">
        <v>1145</v>
      </c>
      <c r="K30" s="135" t="s">
        <v>1146</v>
      </c>
      <c r="L30" s="135" t="s">
        <v>496</v>
      </c>
      <c r="M30" s="163">
        <v>0.5</v>
      </c>
      <c r="N30" s="163">
        <v>0.5</v>
      </c>
      <c r="O30" s="187">
        <v>1400000</v>
      </c>
      <c r="P30" s="187">
        <v>1400000</v>
      </c>
      <c r="Q30" s="135" t="s">
        <v>1147</v>
      </c>
      <c r="R30" s="127" t="s">
        <v>533</v>
      </c>
      <c r="S30" s="124"/>
      <c r="T30" s="124" t="s">
        <v>349</v>
      </c>
      <c r="U30" s="124"/>
      <c r="V30" s="184" t="s">
        <v>1148</v>
      </c>
      <c r="W30" s="184" t="s">
        <v>1149</v>
      </c>
      <c r="X30" s="184" t="s">
        <v>1150</v>
      </c>
      <c r="Y30" s="185" t="s">
        <v>1151</v>
      </c>
      <c r="Z30" s="124"/>
      <c r="AA30" s="124"/>
    </row>
    <row r="31" spans="2:28" s="37" customFormat="1" ht="184.2" customHeight="1">
      <c r="B31" s="135" t="s">
        <v>1170</v>
      </c>
      <c r="C31" s="135" t="s">
        <v>1152</v>
      </c>
      <c r="D31" s="136">
        <v>1</v>
      </c>
      <c r="E31" s="135" t="s">
        <v>497</v>
      </c>
      <c r="F31" s="137" t="s">
        <v>77</v>
      </c>
      <c r="G31" s="137" t="s">
        <v>34</v>
      </c>
      <c r="H31" s="135" t="s">
        <v>243</v>
      </c>
      <c r="I31" s="135" t="s">
        <v>1153</v>
      </c>
      <c r="J31" s="135" t="s">
        <v>1154</v>
      </c>
      <c r="K31" s="135" t="s">
        <v>1155</v>
      </c>
      <c r="L31" s="135" t="s">
        <v>498</v>
      </c>
      <c r="M31" s="163">
        <v>0.5</v>
      </c>
      <c r="N31" s="163">
        <v>0.5</v>
      </c>
      <c r="O31" s="187">
        <v>1400000</v>
      </c>
      <c r="P31" s="187">
        <v>1400000</v>
      </c>
      <c r="Q31" s="135" t="s">
        <v>1156</v>
      </c>
      <c r="R31" s="127" t="s">
        <v>534</v>
      </c>
      <c r="S31" s="124"/>
      <c r="T31" s="124" t="s">
        <v>349</v>
      </c>
      <c r="U31" s="124"/>
      <c r="V31" s="184" t="s">
        <v>1148</v>
      </c>
      <c r="W31" s="184" t="s">
        <v>1149</v>
      </c>
      <c r="X31" s="184" t="s">
        <v>1150</v>
      </c>
      <c r="Y31" s="185" t="s">
        <v>1151</v>
      </c>
      <c r="Z31" s="124"/>
      <c r="AA31" s="124"/>
    </row>
    <row r="32" spans="2:28" s="37" customFormat="1" ht="151.94999999999999" customHeight="1">
      <c r="B32" s="135" t="s">
        <v>1171</v>
      </c>
      <c r="C32" s="324" t="s">
        <v>1157</v>
      </c>
      <c r="D32" s="136" t="s">
        <v>499</v>
      </c>
      <c r="E32" s="135" t="s">
        <v>500</v>
      </c>
      <c r="F32" s="137" t="s">
        <v>73</v>
      </c>
      <c r="G32" s="137" t="s">
        <v>34</v>
      </c>
      <c r="H32" s="135" t="s">
        <v>243</v>
      </c>
      <c r="I32" s="324" t="s">
        <v>1158</v>
      </c>
      <c r="J32" s="324" t="s">
        <v>1159</v>
      </c>
      <c r="K32" s="324" t="s">
        <v>1160</v>
      </c>
      <c r="L32" s="135" t="s">
        <v>501</v>
      </c>
      <c r="M32" s="186">
        <v>0.5</v>
      </c>
      <c r="N32" s="186">
        <f>1050207.8/2093500</f>
        <v>0.50165168378313829</v>
      </c>
      <c r="O32" s="138">
        <v>948536000</v>
      </c>
      <c r="P32" s="138">
        <v>951487000</v>
      </c>
      <c r="Q32" s="135" t="s">
        <v>1161</v>
      </c>
      <c r="R32" s="127" t="s">
        <v>349</v>
      </c>
      <c r="S32" s="124"/>
      <c r="T32" s="124" t="s">
        <v>349</v>
      </c>
      <c r="U32" s="124"/>
      <c r="V32" s="184" t="s">
        <v>1148</v>
      </c>
      <c r="W32" s="184" t="s">
        <v>1149</v>
      </c>
      <c r="X32" s="184" t="s">
        <v>1150</v>
      </c>
      <c r="Y32" s="184" t="s">
        <v>1162</v>
      </c>
      <c r="Z32" s="162"/>
      <c r="AA32" s="124"/>
    </row>
    <row r="33" spans="1:128" s="37" customFormat="1" ht="153" customHeight="1">
      <c r="B33" s="135" t="s">
        <v>1172</v>
      </c>
      <c r="C33" s="324"/>
      <c r="D33" s="136" t="s">
        <v>499</v>
      </c>
      <c r="E33" s="135" t="s">
        <v>502</v>
      </c>
      <c r="F33" s="137" t="s">
        <v>73</v>
      </c>
      <c r="G33" s="137" t="s">
        <v>34</v>
      </c>
      <c r="H33" s="135" t="s">
        <v>243</v>
      </c>
      <c r="I33" s="324"/>
      <c r="J33" s="324"/>
      <c r="K33" s="324"/>
      <c r="L33" s="135" t="s">
        <v>503</v>
      </c>
      <c r="M33" s="186">
        <v>0.5</v>
      </c>
      <c r="N33" s="186">
        <f>1050207.8/2093500</f>
        <v>0.50165168378313829</v>
      </c>
      <c r="O33" s="138">
        <v>948536000</v>
      </c>
      <c r="P33" s="138">
        <v>951487000</v>
      </c>
      <c r="Q33" s="135" t="s">
        <v>1161</v>
      </c>
      <c r="R33" s="127" t="s">
        <v>349</v>
      </c>
      <c r="S33" s="124"/>
      <c r="T33" s="124" t="s">
        <v>349</v>
      </c>
      <c r="U33" s="124"/>
      <c r="V33" s="184" t="s">
        <v>1148</v>
      </c>
      <c r="W33" s="184" t="s">
        <v>1149</v>
      </c>
      <c r="X33" s="184" t="s">
        <v>1150</v>
      </c>
      <c r="Y33" s="184" t="s">
        <v>1162</v>
      </c>
      <c r="Z33" s="124"/>
      <c r="AA33" s="124"/>
    </row>
    <row r="34" spans="1:128">
      <c r="T34" s="180"/>
    </row>
    <row r="35" spans="1:128" ht="15" thickBot="1">
      <c r="T35" s="180"/>
    </row>
    <row r="36" spans="1:128" s="36" customFormat="1" ht="15.75" customHeight="1">
      <c r="B36" s="298" t="s">
        <v>504</v>
      </c>
      <c r="C36" s="299"/>
      <c r="D36" s="299"/>
      <c r="E36" s="299"/>
      <c r="F36" s="299"/>
      <c r="G36" s="299"/>
      <c r="H36" s="299"/>
      <c r="I36" s="299"/>
      <c r="J36" s="299"/>
      <c r="K36" s="299"/>
      <c r="L36" s="299"/>
      <c r="M36" s="299"/>
      <c r="N36" s="299"/>
      <c r="O36" s="299"/>
      <c r="P36" s="299"/>
      <c r="Q36" s="299"/>
      <c r="R36" s="300"/>
      <c r="S36" s="44"/>
      <c r="T36" s="181"/>
    </row>
    <row r="37" spans="1:128" s="36" customFormat="1" ht="15.75" customHeight="1">
      <c r="B37" s="267" t="s">
        <v>3</v>
      </c>
      <c r="C37" s="268"/>
      <c r="D37" s="268"/>
      <c r="E37" s="268"/>
      <c r="F37" s="268"/>
      <c r="G37" s="268"/>
      <c r="H37" s="268"/>
      <c r="I37" s="268"/>
      <c r="J37" s="268"/>
      <c r="K37" s="268"/>
      <c r="L37" s="268"/>
      <c r="M37" s="268"/>
      <c r="N37" s="268"/>
      <c r="O37" s="268"/>
      <c r="P37" s="268"/>
      <c r="Q37" s="268"/>
      <c r="R37" s="269"/>
      <c r="S37" s="44"/>
      <c r="T37" s="181"/>
    </row>
    <row r="38" spans="1:128" s="36" customFormat="1" ht="15.75" customHeight="1">
      <c r="B38" s="292" t="s">
        <v>505</v>
      </c>
      <c r="C38" s="293"/>
      <c r="D38" s="293"/>
      <c r="E38" s="293"/>
      <c r="F38" s="293"/>
      <c r="G38" s="293"/>
      <c r="H38" s="293"/>
      <c r="I38" s="293"/>
      <c r="J38" s="293"/>
      <c r="K38" s="293"/>
      <c r="L38" s="293"/>
      <c r="M38" s="293"/>
      <c r="N38" s="293"/>
      <c r="O38" s="293"/>
      <c r="P38" s="293"/>
      <c r="Q38" s="293"/>
      <c r="R38" s="294"/>
      <c r="S38" s="44"/>
      <c r="T38" s="181"/>
    </row>
    <row r="39" spans="1:128" s="36" customFormat="1" ht="15.75" customHeight="1">
      <c r="B39" s="267" t="s">
        <v>2</v>
      </c>
      <c r="C39" s="268"/>
      <c r="D39" s="268"/>
      <c r="E39" s="268"/>
      <c r="F39" s="268"/>
      <c r="G39" s="268"/>
      <c r="H39" s="268"/>
      <c r="I39" s="268"/>
      <c r="J39" s="268"/>
      <c r="K39" s="268"/>
      <c r="L39" s="268"/>
      <c r="M39" s="268"/>
      <c r="N39" s="268"/>
      <c r="O39" s="268"/>
      <c r="P39" s="268"/>
      <c r="Q39" s="268"/>
      <c r="R39" s="269"/>
      <c r="S39" s="44"/>
      <c r="T39" s="181"/>
    </row>
    <row r="40" spans="1:128" s="36" customFormat="1" ht="15" customHeight="1">
      <c r="B40" s="292" t="s">
        <v>507</v>
      </c>
      <c r="C40" s="293"/>
      <c r="D40" s="293"/>
      <c r="E40" s="293"/>
      <c r="F40" s="293"/>
      <c r="G40" s="293"/>
      <c r="H40" s="293"/>
      <c r="I40" s="293"/>
      <c r="J40" s="293"/>
      <c r="K40" s="293"/>
      <c r="L40" s="293"/>
      <c r="M40" s="293"/>
      <c r="N40" s="293"/>
      <c r="O40" s="293"/>
      <c r="P40" s="293"/>
      <c r="Q40" s="293"/>
      <c r="R40" s="294"/>
      <c r="S40" s="44"/>
      <c r="T40" s="181"/>
    </row>
    <row r="41" spans="1:128" s="36" customFormat="1" ht="15.75" customHeight="1">
      <c r="B41" s="267" t="s">
        <v>1</v>
      </c>
      <c r="C41" s="268"/>
      <c r="D41" s="268"/>
      <c r="E41" s="268"/>
      <c r="F41" s="268"/>
      <c r="G41" s="268"/>
      <c r="H41" s="268"/>
      <c r="I41" s="268"/>
      <c r="J41" s="268"/>
      <c r="K41" s="268"/>
      <c r="L41" s="268"/>
      <c r="M41" s="268"/>
      <c r="N41" s="268"/>
      <c r="O41" s="268"/>
      <c r="P41" s="268"/>
      <c r="Q41" s="268"/>
      <c r="R41" s="269"/>
      <c r="S41" s="44"/>
      <c r="T41" s="181"/>
    </row>
    <row r="42" spans="1:128" s="36" customFormat="1" thickBot="1">
      <c r="B42" s="281" t="s">
        <v>506</v>
      </c>
      <c r="C42" s="282"/>
      <c r="D42" s="282"/>
      <c r="E42" s="282"/>
      <c r="F42" s="282"/>
      <c r="G42" s="282"/>
      <c r="H42" s="282"/>
      <c r="I42" s="282"/>
      <c r="J42" s="282"/>
      <c r="K42" s="282"/>
      <c r="L42" s="282"/>
      <c r="M42" s="282"/>
      <c r="N42" s="282"/>
      <c r="O42" s="282"/>
      <c r="P42" s="282"/>
      <c r="Q42" s="282"/>
      <c r="R42" s="283"/>
      <c r="S42" s="44"/>
      <c r="T42" s="181"/>
    </row>
    <row r="43" spans="1:128" s="42" customFormat="1" ht="33.75" customHeight="1">
      <c r="B43" s="270" t="s">
        <v>0</v>
      </c>
      <c r="C43" s="272" t="s">
        <v>820</v>
      </c>
      <c r="D43" s="306" t="s">
        <v>10</v>
      </c>
      <c r="E43" s="307"/>
      <c r="F43" s="307"/>
      <c r="G43" s="307"/>
      <c r="H43" s="308"/>
      <c r="I43" s="271" t="s">
        <v>821</v>
      </c>
      <c r="J43" s="271"/>
      <c r="K43" s="277"/>
      <c r="L43" s="286" t="s">
        <v>9</v>
      </c>
      <c r="M43" s="59" t="s">
        <v>825</v>
      </c>
      <c r="N43" s="59" t="s">
        <v>826</v>
      </c>
      <c r="O43" s="274" t="s">
        <v>827</v>
      </c>
      <c r="P43" s="275"/>
      <c r="Q43" s="301"/>
      <c r="R43" s="284" t="s">
        <v>649</v>
      </c>
      <c r="S43" s="310" t="s">
        <v>832</v>
      </c>
      <c r="T43" s="311"/>
      <c r="U43" s="311"/>
      <c r="V43" s="311"/>
      <c r="W43" s="311"/>
      <c r="X43" s="311"/>
      <c r="Y43" s="311"/>
      <c r="Z43" s="311"/>
      <c r="AA43" s="312"/>
    </row>
    <row r="44" spans="1:128" s="42" customFormat="1" ht="90.75" customHeight="1">
      <c r="B44" s="289"/>
      <c r="C44" s="309"/>
      <c r="D44" s="69" t="s">
        <v>8</v>
      </c>
      <c r="E44" s="70" t="s">
        <v>7</v>
      </c>
      <c r="F44" s="70" t="s">
        <v>6</v>
      </c>
      <c r="G44" s="70" t="s">
        <v>5</v>
      </c>
      <c r="H44" s="71" t="s">
        <v>4</v>
      </c>
      <c r="I44" s="62" t="s">
        <v>822</v>
      </c>
      <c r="J44" s="62" t="s">
        <v>823</v>
      </c>
      <c r="K44" s="62" t="s">
        <v>824</v>
      </c>
      <c r="L44" s="287"/>
      <c r="M44" s="60" t="s">
        <v>828</v>
      </c>
      <c r="N44" s="60" t="s">
        <v>828</v>
      </c>
      <c r="O44" s="60" t="s">
        <v>829</v>
      </c>
      <c r="P44" s="60" t="s">
        <v>830</v>
      </c>
      <c r="Q44" s="60" t="s">
        <v>831</v>
      </c>
      <c r="R44" s="288"/>
      <c r="S44" s="61" t="s">
        <v>657</v>
      </c>
      <c r="T44" s="66" t="s">
        <v>650</v>
      </c>
      <c r="U44" s="66" t="s">
        <v>651</v>
      </c>
      <c r="V44" s="66" t="s">
        <v>658</v>
      </c>
      <c r="W44" s="67" t="s">
        <v>653</v>
      </c>
      <c r="X44" s="67" t="s">
        <v>652</v>
      </c>
      <c r="Y44" s="67" t="s">
        <v>654</v>
      </c>
      <c r="Z44" s="66" t="s">
        <v>655</v>
      </c>
      <c r="AA44" s="65" t="s">
        <v>656</v>
      </c>
    </row>
    <row r="45" spans="1:128" s="36" customFormat="1" ht="114" customHeight="1">
      <c r="B45" s="120" t="s">
        <v>1175</v>
      </c>
      <c r="C45" s="120"/>
      <c r="D45" s="121" t="s">
        <v>37</v>
      </c>
      <c r="E45" s="120" t="s">
        <v>508</v>
      </c>
      <c r="F45" s="116" t="s">
        <v>315</v>
      </c>
      <c r="G45" s="116" t="s">
        <v>34</v>
      </c>
      <c r="H45" s="120" t="s">
        <v>243</v>
      </c>
      <c r="I45" s="120"/>
      <c r="J45" s="120"/>
      <c r="K45" s="120"/>
      <c r="L45" s="120" t="s">
        <v>509</v>
      </c>
      <c r="M45" s="120"/>
      <c r="N45" s="120"/>
      <c r="O45" s="120"/>
      <c r="P45" s="120"/>
      <c r="Q45" s="182"/>
      <c r="R45" s="127" t="s">
        <v>535</v>
      </c>
      <c r="S45" s="120"/>
      <c r="T45" s="189" t="s">
        <v>1168</v>
      </c>
      <c r="U45" s="124"/>
      <c r="V45" s="124"/>
      <c r="W45" s="124"/>
      <c r="X45" s="124"/>
      <c r="Y45" s="124"/>
      <c r="Z45" s="124"/>
      <c r="AA45" s="124"/>
    </row>
    <row r="46" spans="1:128" s="36" customFormat="1" ht="114">
      <c r="B46" s="120" t="s">
        <v>1173</v>
      </c>
      <c r="C46" s="120" t="s">
        <v>1167</v>
      </c>
      <c r="D46" s="121" t="s">
        <v>37</v>
      </c>
      <c r="E46" s="120" t="s">
        <v>510</v>
      </c>
      <c r="F46" s="116" t="s">
        <v>360</v>
      </c>
      <c r="G46" s="116" t="s">
        <v>34</v>
      </c>
      <c r="H46" s="120" t="s">
        <v>243</v>
      </c>
      <c r="I46" s="120" t="s">
        <v>1163</v>
      </c>
      <c r="J46" s="120" t="s">
        <v>1164</v>
      </c>
      <c r="K46" s="120"/>
      <c r="L46" s="120" t="s">
        <v>511</v>
      </c>
      <c r="M46" s="154" t="s">
        <v>840</v>
      </c>
      <c r="N46" s="154" t="s">
        <v>840</v>
      </c>
      <c r="O46" s="154" t="s">
        <v>840</v>
      </c>
      <c r="P46" s="154" t="s">
        <v>840</v>
      </c>
      <c r="Q46" s="190" t="s">
        <v>840</v>
      </c>
      <c r="R46" s="127" t="s">
        <v>535</v>
      </c>
      <c r="S46" s="124"/>
      <c r="T46" s="191" t="s">
        <v>805</v>
      </c>
      <c r="U46" s="184"/>
      <c r="V46" s="184"/>
      <c r="W46" s="184"/>
      <c r="X46" s="184"/>
      <c r="Y46" s="184"/>
      <c r="Z46" s="124"/>
      <c r="AA46" s="124"/>
    </row>
    <row r="47" spans="1:128" s="64" customFormat="1" ht="108.6" customHeight="1">
      <c r="A47" s="37"/>
      <c r="B47" s="120" t="s">
        <v>1174</v>
      </c>
      <c r="C47" s="120" t="s">
        <v>1165</v>
      </c>
      <c r="D47" s="121" t="s">
        <v>499</v>
      </c>
      <c r="E47" s="120" t="s">
        <v>512</v>
      </c>
      <c r="F47" s="116" t="s">
        <v>73</v>
      </c>
      <c r="G47" s="116" t="s">
        <v>34</v>
      </c>
      <c r="H47" s="120" t="s">
        <v>243</v>
      </c>
      <c r="I47" s="133" t="s">
        <v>1158</v>
      </c>
      <c r="J47" s="133" t="s">
        <v>1166</v>
      </c>
      <c r="K47" s="133" t="s">
        <v>1160</v>
      </c>
      <c r="L47" s="120" t="s">
        <v>513</v>
      </c>
      <c r="M47" s="188">
        <v>0.40813086566409013</v>
      </c>
      <c r="N47" s="188">
        <f>296844.19/727326</f>
        <v>0.40813086566409013</v>
      </c>
      <c r="O47" s="122">
        <v>948536000</v>
      </c>
      <c r="P47" s="122">
        <v>951487000</v>
      </c>
      <c r="Q47" s="182" t="s">
        <v>1161</v>
      </c>
      <c r="R47" s="127" t="s">
        <v>349</v>
      </c>
      <c r="S47" s="124"/>
      <c r="T47" s="184" t="s">
        <v>806</v>
      </c>
      <c r="U47" s="184"/>
      <c r="V47" s="184" t="s">
        <v>1148</v>
      </c>
      <c r="W47" s="184" t="s">
        <v>1149</v>
      </c>
      <c r="X47" s="184" t="s">
        <v>1150</v>
      </c>
      <c r="Y47" s="184" t="s">
        <v>1162</v>
      </c>
      <c r="Z47" s="124"/>
      <c r="AA47" s="124"/>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row>
    <row r="48" spans="1:128">
      <c r="T48" s="180"/>
    </row>
    <row r="49" spans="2:27">
      <c r="T49" s="180"/>
    </row>
    <row r="50" spans="2:27" ht="15" thickBot="1">
      <c r="T50" s="180"/>
    </row>
    <row r="51" spans="2:27" s="36" customFormat="1" ht="15.75" customHeight="1">
      <c r="B51" s="298" t="s">
        <v>514</v>
      </c>
      <c r="C51" s="299"/>
      <c r="D51" s="299"/>
      <c r="E51" s="299"/>
      <c r="F51" s="299"/>
      <c r="G51" s="299"/>
      <c r="H51" s="299"/>
      <c r="I51" s="299"/>
      <c r="J51" s="299"/>
      <c r="K51" s="299"/>
      <c r="L51" s="299"/>
      <c r="M51" s="299"/>
      <c r="N51" s="299"/>
      <c r="O51" s="299"/>
      <c r="P51" s="299"/>
      <c r="Q51" s="299"/>
      <c r="R51" s="300"/>
      <c r="S51" s="44"/>
      <c r="T51" s="181"/>
    </row>
    <row r="52" spans="2:27" s="36" customFormat="1" ht="15.75" customHeight="1">
      <c r="B52" s="267" t="s">
        <v>3</v>
      </c>
      <c r="C52" s="268"/>
      <c r="D52" s="268"/>
      <c r="E52" s="268"/>
      <c r="F52" s="268"/>
      <c r="G52" s="268"/>
      <c r="H52" s="268"/>
      <c r="I52" s="268"/>
      <c r="J52" s="268"/>
      <c r="K52" s="268"/>
      <c r="L52" s="268"/>
      <c r="M52" s="268"/>
      <c r="N52" s="268"/>
      <c r="O52" s="268"/>
      <c r="P52" s="268"/>
      <c r="Q52" s="268"/>
      <c r="R52" s="269"/>
      <c r="S52" s="44"/>
      <c r="T52" s="181"/>
    </row>
    <row r="53" spans="2:27" s="36" customFormat="1" ht="15.75" customHeight="1">
      <c r="B53" s="292" t="s">
        <v>515</v>
      </c>
      <c r="C53" s="293"/>
      <c r="D53" s="293"/>
      <c r="E53" s="293"/>
      <c r="F53" s="293"/>
      <c r="G53" s="293"/>
      <c r="H53" s="293"/>
      <c r="I53" s="293"/>
      <c r="J53" s="293"/>
      <c r="K53" s="293"/>
      <c r="L53" s="293"/>
      <c r="M53" s="293"/>
      <c r="N53" s="293"/>
      <c r="O53" s="293"/>
      <c r="P53" s="293"/>
      <c r="Q53" s="293"/>
      <c r="R53" s="294"/>
      <c r="S53" s="44"/>
      <c r="T53" s="181"/>
    </row>
    <row r="54" spans="2:27" s="36" customFormat="1" ht="15.75" customHeight="1">
      <c r="B54" s="267" t="s">
        <v>2</v>
      </c>
      <c r="C54" s="268"/>
      <c r="D54" s="268"/>
      <c r="E54" s="268"/>
      <c r="F54" s="268"/>
      <c r="G54" s="268"/>
      <c r="H54" s="268"/>
      <c r="I54" s="268"/>
      <c r="J54" s="268"/>
      <c r="K54" s="268"/>
      <c r="L54" s="268"/>
      <c r="M54" s="268"/>
      <c r="N54" s="268"/>
      <c r="O54" s="268"/>
      <c r="P54" s="268"/>
      <c r="Q54" s="268"/>
      <c r="R54" s="269"/>
      <c r="S54" s="44"/>
      <c r="T54" s="181"/>
    </row>
    <row r="55" spans="2:27" s="36" customFormat="1" ht="15" customHeight="1">
      <c r="B55" s="292" t="s">
        <v>516</v>
      </c>
      <c r="C55" s="293"/>
      <c r="D55" s="293"/>
      <c r="E55" s="293"/>
      <c r="F55" s="293"/>
      <c r="G55" s="293"/>
      <c r="H55" s="293"/>
      <c r="I55" s="293"/>
      <c r="J55" s="293"/>
      <c r="K55" s="293"/>
      <c r="L55" s="293"/>
      <c r="M55" s="293"/>
      <c r="N55" s="293"/>
      <c r="O55" s="293"/>
      <c r="P55" s="293"/>
      <c r="Q55" s="293"/>
      <c r="R55" s="294"/>
      <c r="S55" s="44"/>
      <c r="T55" s="181"/>
    </row>
    <row r="56" spans="2:27" s="36" customFormat="1" ht="15.75" customHeight="1">
      <c r="B56" s="267" t="s">
        <v>1</v>
      </c>
      <c r="C56" s="268"/>
      <c r="D56" s="268"/>
      <c r="E56" s="268"/>
      <c r="F56" s="268"/>
      <c r="G56" s="268"/>
      <c r="H56" s="268"/>
      <c r="I56" s="268"/>
      <c r="J56" s="268"/>
      <c r="K56" s="268"/>
      <c r="L56" s="268"/>
      <c r="M56" s="268"/>
      <c r="N56" s="268"/>
      <c r="O56" s="268"/>
      <c r="P56" s="268"/>
      <c r="Q56" s="268"/>
      <c r="R56" s="269"/>
      <c r="S56" s="44"/>
      <c r="T56" s="181"/>
    </row>
    <row r="57" spans="2:27" s="36" customFormat="1" ht="28.5" customHeight="1" thickBot="1">
      <c r="B57" s="281" t="s">
        <v>517</v>
      </c>
      <c r="C57" s="282"/>
      <c r="D57" s="282"/>
      <c r="E57" s="282"/>
      <c r="F57" s="282"/>
      <c r="G57" s="282"/>
      <c r="H57" s="282"/>
      <c r="I57" s="282"/>
      <c r="J57" s="282"/>
      <c r="K57" s="282"/>
      <c r="L57" s="282"/>
      <c r="M57" s="282"/>
      <c r="N57" s="282"/>
      <c r="O57" s="282"/>
      <c r="P57" s="282"/>
      <c r="Q57" s="282"/>
      <c r="R57" s="283"/>
      <c r="S57" s="44"/>
      <c r="T57" s="181"/>
    </row>
    <row r="58" spans="2:27" s="42" customFormat="1" ht="33.75" customHeight="1">
      <c r="B58" s="270" t="s">
        <v>0</v>
      </c>
      <c r="C58" s="272" t="s">
        <v>820</v>
      </c>
      <c r="D58" s="306" t="s">
        <v>10</v>
      </c>
      <c r="E58" s="307"/>
      <c r="F58" s="307"/>
      <c r="G58" s="307"/>
      <c r="H58" s="308"/>
      <c r="I58" s="271" t="s">
        <v>821</v>
      </c>
      <c r="J58" s="271"/>
      <c r="K58" s="277"/>
      <c r="L58" s="286" t="s">
        <v>9</v>
      </c>
      <c r="M58" s="59" t="s">
        <v>825</v>
      </c>
      <c r="N58" s="59" t="s">
        <v>826</v>
      </c>
      <c r="O58" s="274" t="s">
        <v>827</v>
      </c>
      <c r="P58" s="275"/>
      <c r="Q58" s="301"/>
      <c r="R58" s="284" t="s">
        <v>649</v>
      </c>
      <c r="S58" s="310" t="s">
        <v>832</v>
      </c>
      <c r="T58" s="311"/>
      <c r="U58" s="311"/>
      <c r="V58" s="311"/>
      <c r="W58" s="311"/>
      <c r="X58" s="311"/>
      <c r="Y58" s="311"/>
      <c r="Z58" s="311"/>
      <c r="AA58" s="312"/>
    </row>
    <row r="59" spans="2:27" s="42" customFormat="1" ht="90.75" customHeight="1">
      <c r="B59" s="289"/>
      <c r="C59" s="309"/>
      <c r="D59" s="69" t="s">
        <v>8</v>
      </c>
      <c r="E59" s="70" t="s">
        <v>7</v>
      </c>
      <c r="F59" s="70" t="s">
        <v>6</v>
      </c>
      <c r="G59" s="70" t="s">
        <v>5</v>
      </c>
      <c r="H59" s="71" t="s">
        <v>4</v>
      </c>
      <c r="I59" s="62" t="s">
        <v>822</v>
      </c>
      <c r="J59" s="62" t="s">
        <v>823</v>
      </c>
      <c r="K59" s="62" t="s">
        <v>824</v>
      </c>
      <c r="L59" s="287"/>
      <c r="M59" s="60" t="s">
        <v>828</v>
      </c>
      <c r="N59" s="60" t="s">
        <v>828</v>
      </c>
      <c r="O59" s="60" t="s">
        <v>829</v>
      </c>
      <c r="P59" s="60" t="s">
        <v>830</v>
      </c>
      <c r="Q59" s="60" t="s">
        <v>831</v>
      </c>
      <c r="R59" s="288"/>
      <c r="S59" s="61" t="s">
        <v>657</v>
      </c>
      <c r="T59" s="66" t="s">
        <v>650</v>
      </c>
      <c r="U59" s="66" t="s">
        <v>651</v>
      </c>
      <c r="V59" s="66" t="s">
        <v>658</v>
      </c>
      <c r="W59" s="67" t="s">
        <v>653</v>
      </c>
      <c r="X59" s="67" t="s">
        <v>652</v>
      </c>
      <c r="Y59" s="67" t="s">
        <v>654</v>
      </c>
      <c r="Z59" s="66" t="s">
        <v>655</v>
      </c>
      <c r="AA59" s="65" t="s">
        <v>656</v>
      </c>
    </row>
    <row r="60" spans="2:27" s="36" customFormat="1" ht="138.6" customHeight="1">
      <c r="B60" s="120" t="s">
        <v>1176</v>
      </c>
      <c r="C60" s="120" t="s">
        <v>875</v>
      </c>
      <c r="D60" s="121" t="s">
        <v>394</v>
      </c>
      <c r="E60" s="120" t="s">
        <v>518</v>
      </c>
      <c r="F60" s="116" t="s">
        <v>315</v>
      </c>
      <c r="G60" s="116" t="s">
        <v>34</v>
      </c>
      <c r="H60" s="120" t="s">
        <v>243</v>
      </c>
      <c r="I60" s="120"/>
      <c r="J60" s="120"/>
      <c r="K60" s="120"/>
      <c r="L60" s="120" t="s">
        <v>519</v>
      </c>
      <c r="M60" s="120"/>
      <c r="N60" s="120"/>
      <c r="O60" s="122">
        <v>56908800</v>
      </c>
      <c r="P60" s="122">
        <v>0</v>
      </c>
      <c r="Q60" s="120"/>
      <c r="R60" s="127" t="s">
        <v>11</v>
      </c>
      <c r="S60" s="120" t="s">
        <v>394</v>
      </c>
      <c r="T60" s="120" t="s">
        <v>802</v>
      </c>
      <c r="U60" s="124" t="s">
        <v>807</v>
      </c>
      <c r="V60" s="124" t="s">
        <v>733</v>
      </c>
      <c r="W60" s="124" t="s">
        <v>734</v>
      </c>
      <c r="X60" s="124" t="s">
        <v>761</v>
      </c>
      <c r="Y60" s="124" t="s">
        <v>753</v>
      </c>
      <c r="Z60" s="315">
        <v>25</v>
      </c>
      <c r="AA60" s="124" t="s">
        <v>1135</v>
      </c>
    </row>
    <row r="61" spans="2:27" s="36" customFormat="1" ht="135" customHeight="1">
      <c r="B61" s="120" t="s">
        <v>1177</v>
      </c>
      <c r="C61" s="120" t="s">
        <v>875</v>
      </c>
      <c r="D61" s="121" t="s">
        <v>520</v>
      </c>
      <c r="E61" s="120" t="s">
        <v>521</v>
      </c>
      <c r="F61" s="116" t="s">
        <v>360</v>
      </c>
      <c r="G61" s="116" t="s">
        <v>34</v>
      </c>
      <c r="H61" s="120" t="s">
        <v>522</v>
      </c>
      <c r="I61" s="120"/>
      <c r="J61" s="120"/>
      <c r="K61" s="120"/>
      <c r="L61" s="120" t="s">
        <v>523</v>
      </c>
      <c r="M61" s="120"/>
      <c r="N61" s="120"/>
      <c r="O61" s="122">
        <v>56908800</v>
      </c>
      <c r="P61" s="122">
        <v>0</v>
      </c>
      <c r="Q61" s="120"/>
      <c r="R61" s="127" t="s">
        <v>536</v>
      </c>
      <c r="S61" s="120" t="s">
        <v>808</v>
      </c>
      <c r="T61" s="120" t="s">
        <v>809</v>
      </c>
      <c r="U61" s="124" t="s">
        <v>810</v>
      </c>
      <c r="V61" s="124" t="s">
        <v>733</v>
      </c>
      <c r="W61" s="124" t="s">
        <v>734</v>
      </c>
      <c r="X61" s="124" t="s">
        <v>761</v>
      </c>
      <c r="Y61" s="124" t="s">
        <v>753</v>
      </c>
      <c r="Z61" s="315"/>
      <c r="AA61" s="124" t="s">
        <v>1135</v>
      </c>
    </row>
    <row r="62" spans="2:27" s="36" customFormat="1" ht="147.6" customHeight="1">
      <c r="B62" s="120" t="s">
        <v>1178</v>
      </c>
      <c r="C62" s="120" t="s">
        <v>875</v>
      </c>
      <c r="D62" s="121" t="s">
        <v>74</v>
      </c>
      <c r="E62" s="120" t="s">
        <v>524</v>
      </c>
      <c r="F62" s="116" t="s">
        <v>77</v>
      </c>
      <c r="G62" s="116" t="s">
        <v>34</v>
      </c>
      <c r="H62" s="120" t="s">
        <v>522</v>
      </c>
      <c r="I62" s="120"/>
      <c r="J62" s="120"/>
      <c r="K62" s="120"/>
      <c r="L62" s="120" t="s">
        <v>525</v>
      </c>
      <c r="M62" s="120"/>
      <c r="N62" s="120"/>
      <c r="O62" s="122">
        <v>56908800</v>
      </c>
      <c r="P62" s="122">
        <v>0</v>
      </c>
      <c r="Q62" s="120"/>
      <c r="R62" s="127" t="s">
        <v>157</v>
      </c>
      <c r="S62" s="120" t="s">
        <v>811</v>
      </c>
      <c r="T62" s="120" t="s">
        <v>799</v>
      </c>
      <c r="U62" s="124" t="s">
        <v>349</v>
      </c>
      <c r="V62" s="124" t="s">
        <v>733</v>
      </c>
      <c r="W62" s="124" t="s">
        <v>734</v>
      </c>
      <c r="X62" s="124" t="s">
        <v>761</v>
      </c>
      <c r="Y62" s="124" t="s">
        <v>753</v>
      </c>
      <c r="Z62" s="315"/>
      <c r="AA62" s="124" t="s">
        <v>1135</v>
      </c>
    </row>
    <row r="63" spans="2:27" s="36" customFormat="1" ht="124.95" customHeight="1">
      <c r="B63" s="120" t="s">
        <v>1179</v>
      </c>
      <c r="C63" s="120" t="s">
        <v>875</v>
      </c>
      <c r="D63" s="121" t="s">
        <v>394</v>
      </c>
      <c r="E63" s="120" t="s">
        <v>526</v>
      </c>
      <c r="F63" s="116" t="s">
        <v>77</v>
      </c>
      <c r="G63" s="116" t="s">
        <v>34</v>
      </c>
      <c r="H63" s="120" t="s">
        <v>522</v>
      </c>
      <c r="I63" s="120"/>
      <c r="J63" s="120"/>
      <c r="K63" s="120"/>
      <c r="L63" s="120" t="s">
        <v>527</v>
      </c>
      <c r="M63" s="120"/>
      <c r="N63" s="120"/>
      <c r="O63" s="122">
        <v>56908800</v>
      </c>
      <c r="P63" s="122">
        <v>0</v>
      </c>
      <c r="Q63" s="120"/>
      <c r="R63" s="127" t="s">
        <v>536</v>
      </c>
      <c r="S63" s="120" t="s">
        <v>812</v>
      </c>
      <c r="T63" s="120" t="s">
        <v>799</v>
      </c>
      <c r="U63" s="124" t="s">
        <v>813</v>
      </c>
      <c r="V63" s="124" t="s">
        <v>733</v>
      </c>
      <c r="W63" s="124" t="s">
        <v>734</v>
      </c>
      <c r="X63" s="124" t="s">
        <v>761</v>
      </c>
      <c r="Y63" s="124" t="s">
        <v>753</v>
      </c>
      <c r="Z63" s="315"/>
      <c r="AA63" s="124" t="s">
        <v>1135</v>
      </c>
    </row>
    <row r="64" spans="2:27" s="36" customFormat="1" ht="160.94999999999999" customHeight="1">
      <c r="B64" s="120" t="s">
        <v>1180</v>
      </c>
      <c r="C64" s="120" t="s">
        <v>966</v>
      </c>
      <c r="D64" s="121" t="s">
        <v>74</v>
      </c>
      <c r="E64" s="120" t="s">
        <v>528</v>
      </c>
      <c r="F64" s="116" t="s">
        <v>77</v>
      </c>
      <c r="G64" s="116" t="s">
        <v>34</v>
      </c>
      <c r="H64" s="120" t="s">
        <v>522</v>
      </c>
      <c r="I64" s="120"/>
      <c r="J64" s="120"/>
      <c r="K64" s="120"/>
      <c r="L64" s="120" t="s">
        <v>529</v>
      </c>
      <c r="M64" s="120"/>
      <c r="N64" s="120"/>
      <c r="O64" s="122">
        <v>56908800</v>
      </c>
      <c r="P64" s="122">
        <v>0</v>
      </c>
      <c r="Q64" s="120"/>
      <c r="R64" s="127" t="s">
        <v>536</v>
      </c>
      <c r="S64" s="124" t="s">
        <v>777</v>
      </c>
      <c r="T64" s="124" t="s">
        <v>778</v>
      </c>
      <c r="U64" s="124" t="s">
        <v>778</v>
      </c>
      <c r="V64" s="124" t="s">
        <v>733</v>
      </c>
      <c r="W64" s="124" t="s">
        <v>734</v>
      </c>
      <c r="X64" s="124" t="s">
        <v>761</v>
      </c>
      <c r="Y64" s="124" t="s">
        <v>753</v>
      </c>
      <c r="Z64" s="315"/>
      <c r="AA64" s="124" t="s">
        <v>1135</v>
      </c>
    </row>
    <row r="65" spans="2:27" s="36" customFormat="1" ht="159.6" customHeight="1">
      <c r="B65" s="120" t="s">
        <v>1181</v>
      </c>
      <c r="C65" s="120" t="s">
        <v>875</v>
      </c>
      <c r="D65" s="121" t="s">
        <v>37</v>
      </c>
      <c r="E65" s="120" t="s">
        <v>530</v>
      </c>
      <c r="F65" s="116" t="s">
        <v>360</v>
      </c>
      <c r="G65" s="116" t="s">
        <v>34</v>
      </c>
      <c r="H65" s="120" t="s">
        <v>522</v>
      </c>
      <c r="I65" s="120"/>
      <c r="J65" s="120"/>
      <c r="K65" s="120"/>
      <c r="L65" s="120" t="s">
        <v>531</v>
      </c>
      <c r="M65" s="120"/>
      <c r="N65" s="120"/>
      <c r="O65" s="122">
        <v>56908800</v>
      </c>
      <c r="P65" s="122">
        <v>0</v>
      </c>
      <c r="Q65" s="120"/>
      <c r="R65" s="127" t="s">
        <v>537</v>
      </c>
      <c r="S65" s="120" t="s">
        <v>814</v>
      </c>
      <c r="T65" s="120" t="s">
        <v>815</v>
      </c>
      <c r="U65" s="124" t="s">
        <v>713</v>
      </c>
      <c r="V65" s="124" t="s">
        <v>733</v>
      </c>
      <c r="W65" s="124" t="s">
        <v>734</v>
      </c>
      <c r="X65" s="124" t="s">
        <v>761</v>
      </c>
      <c r="Y65" s="124" t="s">
        <v>753</v>
      </c>
      <c r="Z65" s="315"/>
      <c r="AA65" s="124" t="s">
        <v>1135</v>
      </c>
    </row>
    <row r="66" spans="2:27">
      <c r="T66" s="180"/>
    </row>
    <row r="67" spans="2:27">
      <c r="T67" s="180"/>
    </row>
    <row r="68" spans="2:27">
      <c r="T68" s="180"/>
    </row>
    <row r="69" spans="2:27">
      <c r="T69" s="180"/>
    </row>
    <row r="70" spans="2:27">
      <c r="T70" s="180"/>
    </row>
    <row r="71" spans="2:27">
      <c r="T71" s="180"/>
    </row>
    <row r="72" spans="2:27">
      <c r="T72" s="180"/>
    </row>
    <row r="73" spans="2:27">
      <c r="T73" s="180"/>
    </row>
    <row r="74" spans="2:27">
      <c r="T74" s="180"/>
    </row>
    <row r="75" spans="2:27">
      <c r="T75" s="180"/>
    </row>
    <row r="76" spans="2:27">
      <c r="T76" s="180"/>
    </row>
    <row r="77" spans="2:27">
      <c r="T77" s="180"/>
    </row>
    <row r="78" spans="2:27">
      <c r="T78" s="180"/>
    </row>
    <row r="79" spans="2:27">
      <c r="T79" s="180"/>
    </row>
    <row r="80" spans="2:27">
      <c r="T80" s="180"/>
    </row>
    <row r="81" spans="20:20">
      <c r="T81" s="180"/>
    </row>
    <row r="82" spans="20:20">
      <c r="T82" s="180"/>
    </row>
    <row r="83" spans="20:20">
      <c r="T83" s="180"/>
    </row>
    <row r="84" spans="20:20">
      <c r="T84" s="180"/>
    </row>
    <row r="85" spans="20:20">
      <c r="T85" s="180"/>
    </row>
    <row r="86" spans="20:20">
      <c r="T86" s="180"/>
    </row>
    <row r="87" spans="20:20">
      <c r="T87" s="180"/>
    </row>
    <row r="88" spans="20:20">
      <c r="T88" s="180"/>
    </row>
    <row r="89" spans="20:20">
      <c r="T89" s="180"/>
    </row>
    <row r="90" spans="20:20">
      <c r="T90" s="180"/>
    </row>
    <row r="91" spans="20:20">
      <c r="T91" s="180"/>
    </row>
    <row r="92" spans="20:20">
      <c r="T92" s="180"/>
    </row>
    <row r="93" spans="20:20">
      <c r="T93" s="180"/>
    </row>
    <row r="94" spans="20:20">
      <c r="T94" s="180"/>
    </row>
    <row r="95" spans="20:20">
      <c r="T95" s="180"/>
    </row>
    <row r="96" spans="20:20">
      <c r="T96" s="180"/>
    </row>
    <row r="97" spans="20:20">
      <c r="T97" s="180"/>
    </row>
    <row r="98" spans="20:20">
      <c r="T98" s="180"/>
    </row>
    <row r="99" spans="20:20">
      <c r="T99" s="180"/>
    </row>
    <row r="100" spans="20:20">
      <c r="T100" s="180"/>
    </row>
    <row r="101" spans="20:20">
      <c r="T101" s="180"/>
    </row>
    <row r="102" spans="20:20">
      <c r="T102" s="180"/>
    </row>
    <row r="103" spans="20:20">
      <c r="T103" s="180"/>
    </row>
    <row r="104" spans="20:20">
      <c r="T104" s="180"/>
    </row>
    <row r="105" spans="20:20">
      <c r="T105" s="180"/>
    </row>
    <row r="106" spans="20:20">
      <c r="T106" s="180"/>
    </row>
    <row r="107" spans="20:20">
      <c r="T107" s="180"/>
    </row>
    <row r="108" spans="20:20">
      <c r="T108" s="180"/>
    </row>
    <row r="109" spans="20:20">
      <c r="T109" s="180"/>
    </row>
    <row r="110" spans="20:20">
      <c r="T110" s="180"/>
    </row>
    <row r="111" spans="20:20">
      <c r="T111" s="180"/>
    </row>
    <row r="112" spans="20:20">
      <c r="T112" s="180"/>
    </row>
    <row r="113" spans="20:20">
      <c r="T113" s="180"/>
    </row>
    <row r="114" spans="20:20">
      <c r="T114" s="180"/>
    </row>
    <row r="115" spans="20:20">
      <c r="T115" s="180"/>
    </row>
    <row r="116" spans="20:20">
      <c r="T116" s="180"/>
    </row>
    <row r="117" spans="20:20">
      <c r="T117" s="180"/>
    </row>
    <row r="118" spans="20:20">
      <c r="T118" s="180"/>
    </row>
    <row r="119" spans="20:20">
      <c r="T119" s="180"/>
    </row>
    <row r="120" spans="20:20">
      <c r="T120" s="180"/>
    </row>
    <row r="121" spans="20:20">
      <c r="T121" s="180"/>
    </row>
    <row r="122" spans="20:20">
      <c r="T122" s="180"/>
    </row>
    <row r="123" spans="20:20">
      <c r="T123" s="180"/>
    </row>
    <row r="124" spans="20:20">
      <c r="T124" s="180"/>
    </row>
    <row r="125" spans="20:20">
      <c r="T125" s="180"/>
    </row>
    <row r="126" spans="20:20">
      <c r="T126" s="180"/>
    </row>
    <row r="127" spans="20:20">
      <c r="T127" s="180"/>
    </row>
    <row r="128" spans="20:20">
      <c r="T128" s="180"/>
    </row>
    <row r="129" spans="20:20">
      <c r="T129" s="180"/>
    </row>
    <row r="130" spans="20:20">
      <c r="T130" s="180"/>
    </row>
    <row r="131" spans="20:20">
      <c r="T131" s="180"/>
    </row>
    <row r="132" spans="20:20">
      <c r="T132" s="180"/>
    </row>
    <row r="133" spans="20:20">
      <c r="T133" s="180"/>
    </row>
    <row r="134" spans="20:20">
      <c r="T134" s="180"/>
    </row>
    <row r="135" spans="20:20">
      <c r="T135" s="180"/>
    </row>
    <row r="136" spans="20:20">
      <c r="T136" s="180"/>
    </row>
    <row r="137" spans="20:20">
      <c r="T137" s="180"/>
    </row>
    <row r="138" spans="20:20">
      <c r="T138" s="180"/>
    </row>
    <row r="139" spans="20:20">
      <c r="T139" s="180"/>
    </row>
    <row r="140" spans="20:20">
      <c r="T140" s="180"/>
    </row>
    <row r="141" spans="20:20">
      <c r="T141" s="180"/>
    </row>
    <row r="142" spans="20:20">
      <c r="T142" s="180"/>
    </row>
    <row r="143" spans="20:20">
      <c r="T143" s="180"/>
    </row>
    <row r="144" spans="20:20">
      <c r="T144" s="180"/>
    </row>
    <row r="145" spans="20:20">
      <c r="T145" s="180"/>
    </row>
    <row r="146" spans="20:20">
      <c r="T146" s="180"/>
    </row>
    <row r="147" spans="20:20">
      <c r="T147" s="180"/>
    </row>
    <row r="148" spans="20:20">
      <c r="T148" s="180"/>
    </row>
    <row r="149" spans="20:20">
      <c r="T149" s="180"/>
    </row>
    <row r="150" spans="20:20">
      <c r="T150" s="180"/>
    </row>
    <row r="151" spans="20:20">
      <c r="T151" s="180"/>
    </row>
    <row r="152" spans="20:20">
      <c r="T152" s="180"/>
    </row>
    <row r="153" spans="20:20">
      <c r="T153" s="180"/>
    </row>
    <row r="154" spans="20:20">
      <c r="T154" s="180"/>
    </row>
    <row r="155" spans="20:20">
      <c r="T155" s="180"/>
    </row>
    <row r="156" spans="20:20">
      <c r="T156" s="180"/>
    </row>
    <row r="157" spans="20:20">
      <c r="T157" s="180"/>
    </row>
    <row r="158" spans="20:20">
      <c r="T158" s="180"/>
    </row>
    <row r="159" spans="20:20">
      <c r="T159" s="180"/>
    </row>
    <row r="160" spans="20:20">
      <c r="T160" s="180"/>
    </row>
    <row r="161" spans="20:20">
      <c r="T161" s="180"/>
    </row>
    <row r="162" spans="20:20">
      <c r="T162" s="180"/>
    </row>
    <row r="163" spans="20:20">
      <c r="T163" s="180"/>
    </row>
    <row r="164" spans="20:20">
      <c r="T164" s="180"/>
    </row>
    <row r="165" spans="20:20">
      <c r="T165" s="180"/>
    </row>
    <row r="166" spans="20:20">
      <c r="T166" s="180"/>
    </row>
    <row r="167" spans="20:20">
      <c r="T167" s="180"/>
    </row>
    <row r="168" spans="20:20">
      <c r="T168" s="180"/>
    </row>
    <row r="169" spans="20:20">
      <c r="T169" s="180"/>
    </row>
    <row r="170" spans="20:20">
      <c r="T170" s="180"/>
    </row>
    <row r="171" spans="20:20">
      <c r="T171" s="180"/>
    </row>
    <row r="172" spans="20:20">
      <c r="T172" s="180"/>
    </row>
    <row r="173" spans="20:20">
      <c r="T173" s="180"/>
    </row>
    <row r="174" spans="20:20">
      <c r="T174" s="180"/>
    </row>
    <row r="175" spans="20:20">
      <c r="T175" s="180"/>
    </row>
    <row r="176" spans="20:20">
      <c r="T176" s="180"/>
    </row>
    <row r="177" spans="20:20">
      <c r="T177" s="180"/>
    </row>
    <row r="178" spans="20:20">
      <c r="T178" s="180"/>
    </row>
    <row r="179" spans="20:20">
      <c r="T179" s="180"/>
    </row>
    <row r="180" spans="20:20">
      <c r="T180" s="180"/>
    </row>
    <row r="181" spans="20:20">
      <c r="T181" s="180"/>
    </row>
    <row r="182" spans="20:20">
      <c r="T182" s="180"/>
    </row>
    <row r="183" spans="20:20">
      <c r="T183" s="180"/>
    </row>
    <row r="184" spans="20:20">
      <c r="T184" s="180"/>
    </row>
    <row r="185" spans="20:20">
      <c r="T185" s="180"/>
    </row>
    <row r="186" spans="20:20">
      <c r="T186" s="180"/>
    </row>
    <row r="187" spans="20:20">
      <c r="T187" s="180"/>
    </row>
    <row r="188" spans="20:20">
      <c r="T188" s="180"/>
    </row>
    <row r="189" spans="20:20">
      <c r="T189" s="180"/>
    </row>
    <row r="190" spans="20:20">
      <c r="T190" s="180"/>
    </row>
    <row r="191" spans="20:20">
      <c r="T191" s="180"/>
    </row>
    <row r="192" spans="20:20">
      <c r="T192" s="180"/>
    </row>
    <row r="193" spans="20:20">
      <c r="T193" s="180"/>
    </row>
    <row r="194" spans="20:20">
      <c r="T194" s="180"/>
    </row>
    <row r="195" spans="20:20">
      <c r="T195" s="180"/>
    </row>
    <row r="196" spans="20:20">
      <c r="T196" s="180"/>
    </row>
    <row r="197" spans="20:20">
      <c r="T197" s="180"/>
    </row>
    <row r="198" spans="20:20">
      <c r="T198" s="180"/>
    </row>
    <row r="199" spans="20:20">
      <c r="T199" s="180"/>
    </row>
    <row r="200" spans="20:20">
      <c r="T200" s="180"/>
    </row>
    <row r="201" spans="20:20">
      <c r="T201" s="180"/>
    </row>
    <row r="202" spans="20:20">
      <c r="T202" s="180"/>
    </row>
    <row r="203" spans="20:20">
      <c r="T203" s="180"/>
    </row>
    <row r="204" spans="20:20">
      <c r="T204" s="180"/>
    </row>
    <row r="205" spans="20:20">
      <c r="T205" s="180"/>
    </row>
    <row r="206" spans="20:20">
      <c r="T206" s="180"/>
    </row>
    <row r="207" spans="20:20">
      <c r="T207" s="180"/>
    </row>
    <row r="208" spans="20:20">
      <c r="T208" s="180"/>
    </row>
    <row r="209" spans="20:20">
      <c r="T209" s="180"/>
    </row>
    <row r="210" spans="20:20">
      <c r="T210" s="180"/>
    </row>
    <row r="211" spans="20:20">
      <c r="T211" s="180"/>
    </row>
    <row r="212" spans="20:20">
      <c r="T212" s="180"/>
    </row>
    <row r="213" spans="20:20">
      <c r="T213" s="180"/>
    </row>
    <row r="214" spans="20:20">
      <c r="T214" s="180"/>
    </row>
    <row r="215" spans="20:20">
      <c r="T215" s="180"/>
    </row>
    <row r="216" spans="20:20">
      <c r="T216" s="180"/>
    </row>
    <row r="217" spans="20:20">
      <c r="T217" s="180"/>
    </row>
    <row r="218" spans="20:20">
      <c r="T218" s="180"/>
    </row>
    <row r="219" spans="20:20">
      <c r="T219" s="180"/>
    </row>
    <row r="220" spans="20:20">
      <c r="T220" s="180"/>
    </row>
    <row r="221" spans="20:20">
      <c r="T221" s="180"/>
    </row>
    <row r="222" spans="20:20">
      <c r="T222" s="180"/>
    </row>
    <row r="223" spans="20:20">
      <c r="T223" s="180"/>
    </row>
    <row r="224" spans="20:20">
      <c r="T224" s="180"/>
    </row>
    <row r="225" spans="20:20">
      <c r="T225" s="180"/>
    </row>
    <row r="226" spans="20:20">
      <c r="T226" s="180"/>
    </row>
    <row r="227" spans="20:20">
      <c r="T227" s="180"/>
    </row>
    <row r="228" spans="20:20">
      <c r="T228" s="180"/>
    </row>
    <row r="229" spans="20:20">
      <c r="T229" s="180"/>
    </row>
    <row r="230" spans="20:20">
      <c r="T230" s="180"/>
    </row>
    <row r="231" spans="20:20">
      <c r="T231" s="180"/>
    </row>
    <row r="232" spans="20:20">
      <c r="T232" s="180"/>
    </row>
    <row r="233" spans="20:20">
      <c r="T233" s="180"/>
    </row>
    <row r="234" spans="20:20">
      <c r="T234" s="180"/>
    </row>
    <row r="235" spans="20:20">
      <c r="T235" s="180"/>
    </row>
    <row r="236" spans="20:20">
      <c r="T236" s="180"/>
    </row>
    <row r="237" spans="20:20">
      <c r="T237" s="180"/>
    </row>
    <row r="238" spans="20:20">
      <c r="T238" s="180"/>
    </row>
    <row r="239" spans="20:20">
      <c r="T239" s="180"/>
    </row>
    <row r="240" spans="20:20">
      <c r="T240" s="180"/>
    </row>
    <row r="241" spans="20:20">
      <c r="T241" s="180"/>
    </row>
    <row r="242" spans="20:20">
      <c r="T242" s="180"/>
    </row>
    <row r="243" spans="20:20">
      <c r="T243" s="180"/>
    </row>
    <row r="244" spans="20:20">
      <c r="T244" s="180"/>
    </row>
    <row r="245" spans="20:20">
      <c r="T245" s="180"/>
    </row>
    <row r="246" spans="20:20">
      <c r="T246" s="180"/>
    </row>
    <row r="247" spans="20:20">
      <c r="T247" s="180"/>
    </row>
    <row r="248" spans="20:20">
      <c r="T248" s="180"/>
    </row>
    <row r="249" spans="20:20">
      <c r="T249" s="180"/>
    </row>
    <row r="250" spans="20:20">
      <c r="T250" s="180"/>
    </row>
    <row r="251" spans="20:20">
      <c r="T251" s="180"/>
    </row>
    <row r="252" spans="20:20">
      <c r="T252" s="180"/>
    </row>
    <row r="253" spans="20:20">
      <c r="T253" s="180"/>
    </row>
    <row r="254" spans="20:20">
      <c r="T254" s="180"/>
    </row>
    <row r="255" spans="20:20">
      <c r="T255" s="180"/>
    </row>
    <row r="256" spans="20:20">
      <c r="T256" s="180"/>
    </row>
    <row r="257" spans="20:20">
      <c r="T257" s="180"/>
    </row>
    <row r="258" spans="20:20">
      <c r="T258" s="180"/>
    </row>
    <row r="259" spans="20:20">
      <c r="T259" s="180"/>
    </row>
    <row r="260" spans="20:20">
      <c r="T260" s="180"/>
    </row>
    <row r="261" spans="20:20">
      <c r="T261" s="180"/>
    </row>
    <row r="262" spans="20:20">
      <c r="T262" s="180"/>
    </row>
    <row r="263" spans="20:20">
      <c r="T263" s="180"/>
    </row>
    <row r="264" spans="20:20">
      <c r="T264" s="180"/>
    </row>
    <row r="265" spans="20:20">
      <c r="T265" s="180"/>
    </row>
    <row r="266" spans="20:20">
      <c r="T266" s="180"/>
    </row>
    <row r="267" spans="20:20">
      <c r="T267" s="180"/>
    </row>
    <row r="268" spans="20:20">
      <c r="T268" s="180"/>
    </row>
    <row r="269" spans="20:20">
      <c r="T269" s="180"/>
    </row>
    <row r="270" spans="20:20">
      <c r="T270" s="180"/>
    </row>
    <row r="271" spans="20:20">
      <c r="T271" s="180"/>
    </row>
    <row r="272" spans="20:20">
      <c r="T272" s="180"/>
    </row>
    <row r="273" spans="20:20">
      <c r="T273" s="180"/>
    </row>
    <row r="274" spans="20:20">
      <c r="T274" s="180"/>
    </row>
    <row r="275" spans="20:20">
      <c r="T275" s="180"/>
    </row>
    <row r="276" spans="20:20">
      <c r="T276" s="180"/>
    </row>
    <row r="277" spans="20:20">
      <c r="T277" s="180"/>
    </row>
    <row r="278" spans="20:20">
      <c r="T278" s="180"/>
    </row>
    <row r="279" spans="20:20">
      <c r="T279" s="180"/>
    </row>
    <row r="280" spans="20:20">
      <c r="T280" s="180"/>
    </row>
    <row r="281" spans="20:20">
      <c r="T281" s="180"/>
    </row>
    <row r="282" spans="20:20">
      <c r="T282" s="180"/>
    </row>
    <row r="283" spans="20:20">
      <c r="T283" s="180"/>
    </row>
    <row r="284" spans="20:20">
      <c r="T284" s="180"/>
    </row>
    <row r="285" spans="20:20">
      <c r="T285" s="180"/>
    </row>
    <row r="286" spans="20:20">
      <c r="T286" s="180"/>
    </row>
    <row r="287" spans="20:20">
      <c r="T287" s="180"/>
    </row>
    <row r="288" spans="20:20">
      <c r="T288" s="180"/>
    </row>
    <row r="289" spans="20:20">
      <c r="T289" s="180"/>
    </row>
    <row r="290" spans="20:20">
      <c r="T290" s="180"/>
    </row>
    <row r="291" spans="20:20">
      <c r="T291" s="180"/>
    </row>
    <row r="292" spans="20:20">
      <c r="T292" s="180"/>
    </row>
    <row r="293" spans="20:20">
      <c r="T293" s="180"/>
    </row>
    <row r="294" spans="20:20">
      <c r="T294" s="180"/>
    </row>
    <row r="295" spans="20:20">
      <c r="T295" s="180"/>
    </row>
    <row r="296" spans="20:20">
      <c r="T296" s="180"/>
    </row>
    <row r="297" spans="20:20">
      <c r="T297" s="180"/>
    </row>
    <row r="298" spans="20:20">
      <c r="T298" s="180"/>
    </row>
    <row r="299" spans="20:20">
      <c r="T299" s="180"/>
    </row>
    <row r="300" spans="20:20">
      <c r="T300" s="180"/>
    </row>
    <row r="301" spans="20:20">
      <c r="T301" s="180"/>
    </row>
    <row r="302" spans="20:20">
      <c r="T302" s="180"/>
    </row>
    <row r="303" spans="20:20">
      <c r="T303" s="180"/>
    </row>
    <row r="304" spans="20:20">
      <c r="T304" s="180"/>
    </row>
    <row r="305" spans="20:20">
      <c r="T305" s="180"/>
    </row>
    <row r="306" spans="20:20">
      <c r="T306" s="180"/>
    </row>
    <row r="307" spans="20:20">
      <c r="T307" s="180"/>
    </row>
    <row r="308" spans="20:20">
      <c r="T308" s="180"/>
    </row>
    <row r="309" spans="20:20">
      <c r="T309" s="180"/>
    </row>
    <row r="310" spans="20:20">
      <c r="T310" s="180"/>
    </row>
    <row r="311" spans="20:20">
      <c r="T311" s="180"/>
    </row>
    <row r="312" spans="20:20">
      <c r="T312" s="180"/>
    </row>
    <row r="313" spans="20:20">
      <c r="T313" s="180"/>
    </row>
    <row r="314" spans="20:20">
      <c r="T314" s="180"/>
    </row>
    <row r="315" spans="20:20">
      <c r="T315" s="180"/>
    </row>
    <row r="316" spans="20:20">
      <c r="T316" s="180"/>
    </row>
    <row r="317" spans="20:20">
      <c r="T317" s="180"/>
    </row>
    <row r="318" spans="20:20">
      <c r="T318" s="180"/>
    </row>
    <row r="319" spans="20:20">
      <c r="T319" s="180"/>
    </row>
    <row r="320" spans="20:20">
      <c r="T320" s="180"/>
    </row>
    <row r="321" spans="20:20">
      <c r="T321" s="180"/>
    </row>
    <row r="322" spans="20:20">
      <c r="T322" s="180"/>
    </row>
    <row r="323" spans="20:20">
      <c r="T323" s="180"/>
    </row>
    <row r="324" spans="20:20">
      <c r="T324" s="180"/>
    </row>
    <row r="325" spans="20:20">
      <c r="T325" s="180"/>
    </row>
    <row r="326" spans="20:20">
      <c r="T326" s="180"/>
    </row>
    <row r="327" spans="20:20">
      <c r="T327" s="180"/>
    </row>
    <row r="328" spans="20:20">
      <c r="T328" s="180"/>
    </row>
    <row r="329" spans="20:20">
      <c r="T329" s="180"/>
    </row>
    <row r="330" spans="20:20">
      <c r="T330" s="180"/>
    </row>
    <row r="331" spans="20:20">
      <c r="T331" s="180"/>
    </row>
    <row r="332" spans="20:20">
      <c r="T332" s="180"/>
    </row>
    <row r="333" spans="20:20">
      <c r="T333" s="180"/>
    </row>
    <row r="334" spans="20:20">
      <c r="T334" s="180"/>
    </row>
    <row r="335" spans="20:20">
      <c r="T335" s="180"/>
    </row>
    <row r="336" spans="20:20">
      <c r="T336" s="180"/>
    </row>
    <row r="337" spans="20:20">
      <c r="T337" s="180"/>
    </row>
    <row r="338" spans="20:20">
      <c r="T338" s="180"/>
    </row>
    <row r="339" spans="20:20">
      <c r="T339" s="180"/>
    </row>
    <row r="340" spans="20:20">
      <c r="T340" s="180"/>
    </row>
    <row r="341" spans="20:20">
      <c r="T341" s="180"/>
    </row>
    <row r="342" spans="20:20">
      <c r="T342" s="180"/>
    </row>
    <row r="343" spans="20:20">
      <c r="T343" s="180"/>
    </row>
    <row r="344" spans="20:20">
      <c r="T344" s="180"/>
    </row>
    <row r="345" spans="20:20">
      <c r="T345" s="180"/>
    </row>
    <row r="346" spans="20:20">
      <c r="T346" s="180"/>
    </row>
    <row r="347" spans="20:20">
      <c r="T347" s="180"/>
    </row>
    <row r="348" spans="20:20">
      <c r="T348" s="180"/>
    </row>
    <row r="349" spans="20:20">
      <c r="T349" s="180"/>
    </row>
    <row r="350" spans="20:20">
      <c r="T350" s="180"/>
    </row>
    <row r="351" spans="20:20">
      <c r="T351" s="180"/>
    </row>
    <row r="352" spans="20:20">
      <c r="T352" s="180"/>
    </row>
    <row r="353" spans="20:20">
      <c r="T353" s="180"/>
    </row>
    <row r="354" spans="20:20">
      <c r="T354" s="180"/>
    </row>
    <row r="355" spans="20:20">
      <c r="T355" s="180"/>
    </row>
    <row r="356" spans="20:20">
      <c r="T356" s="180"/>
    </row>
    <row r="357" spans="20:20">
      <c r="T357" s="180"/>
    </row>
    <row r="358" spans="20:20">
      <c r="T358" s="180"/>
    </row>
    <row r="359" spans="20:20">
      <c r="T359" s="180"/>
    </row>
    <row r="360" spans="20:20">
      <c r="T360" s="180"/>
    </row>
    <row r="361" spans="20:20">
      <c r="T361" s="180"/>
    </row>
    <row r="362" spans="20:20">
      <c r="T362" s="180"/>
    </row>
    <row r="363" spans="20:20">
      <c r="T363" s="180"/>
    </row>
    <row r="364" spans="20:20">
      <c r="T364" s="180"/>
    </row>
    <row r="365" spans="20:20">
      <c r="T365" s="180"/>
    </row>
    <row r="366" spans="20:20">
      <c r="T366" s="180"/>
    </row>
    <row r="367" spans="20:20">
      <c r="T367" s="180"/>
    </row>
    <row r="368" spans="20:20">
      <c r="T368" s="180"/>
    </row>
    <row r="369" spans="20:20">
      <c r="T369" s="180"/>
    </row>
    <row r="370" spans="20:20">
      <c r="T370" s="180"/>
    </row>
    <row r="371" spans="20:20">
      <c r="T371" s="180"/>
    </row>
    <row r="372" spans="20:20">
      <c r="T372" s="180"/>
    </row>
    <row r="373" spans="20:20">
      <c r="T373" s="180"/>
    </row>
    <row r="374" spans="20:20">
      <c r="T374" s="180"/>
    </row>
    <row r="375" spans="20:20">
      <c r="T375" s="180"/>
    </row>
    <row r="376" spans="20:20">
      <c r="T376" s="180"/>
    </row>
    <row r="377" spans="20:20">
      <c r="T377" s="180"/>
    </row>
    <row r="378" spans="20:20">
      <c r="T378" s="180"/>
    </row>
    <row r="379" spans="20:20">
      <c r="T379" s="180"/>
    </row>
    <row r="380" spans="20:20">
      <c r="T380" s="180"/>
    </row>
    <row r="381" spans="20:20">
      <c r="T381" s="180"/>
    </row>
    <row r="382" spans="20:20">
      <c r="T382" s="180"/>
    </row>
    <row r="383" spans="20:20">
      <c r="T383" s="180"/>
    </row>
    <row r="384" spans="20:20">
      <c r="T384" s="180"/>
    </row>
    <row r="385" spans="20:20">
      <c r="T385" s="180"/>
    </row>
    <row r="386" spans="20:20">
      <c r="T386" s="180"/>
    </row>
    <row r="387" spans="20:20">
      <c r="T387" s="180"/>
    </row>
    <row r="388" spans="20:20">
      <c r="T388" s="180"/>
    </row>
    <row r="389" spans="20:20">
      <c r="T389" s="180"/>
    </row>
    <row r="390" spans="20:20">
      <c r="T390" s="180"/>
    </row>
    <row r="391" spans="20:20">
      <c r="T391" s="180"/>
    </row>
    <row r="392" spans="20:20">
      <c r="T392" s="180"/>
    </row>
    <row r="393" spans="20:20">
      <c r="T393" s="180"/>
    </row>
    <row r="394" spans="20:20">
      <c r="T394" s="180"/>
    </row>
    <row r="395" spans="20:20">
      <c r="T395" s="180"/>
    </row>
    <row r="396" spans="20:20">
      <c r="T396" s="180"/>
    </row>
    <row r="397" spans="20:20">
      <c r="T397" s="180"/>
    </row>
    <row r="398" spans="20:20">
      <c r="T398" s="180"/>
    </row>
    <row r="399" spans="20:20">
      <c r="T399" s="180"/>
    </row>
    <row r="400" spans="20:20">
      <c r="T400" s="180"/>
    </row>
    <row r="401" spans="20:20">
      <c r="T401" s="180"/>
    </row>
    <row r="402" spans="20:20">
      <c r="T402" s="180"/>
    </row>
    <row r="403" spans="20:20">
      <c r="T403" s="180"/>
    </row>
    <row r="404" spans="20:20">
      <c r="T404" s="180"/>
    </row>
    <row r="405" spans="20:20">
      <c r="T405" s="180"/>
    </row>
    <row r="406" spans="20:20">
      <c r="T406" s="180"/>
    </row>
    <row r="407" spans="20:20">
      <c r="T407" s="180"/>
    </row>
    <row r="408" spans="20:20">
      <c r="T408" s="180"/>
    </row>
    <row r="409" spans="20:20">
      <c r="T409" s="180"/>
    </row>
    <row r="410" spans="20:20">
      <c r="T410" s="180"/>
    </row>
    <row r="411" spans="20:20">
      <c r="T411" s="180"/>
    </row>
    <row r="412" spans="20:20">
      <c r="T412" s="180"/>
    </row>
    <row r="413" spans="20:20">
      <c r="T413" s="180"/>
    </row>
    <row r="414" spans="20:20">
      <c r="T414" s="180"/>
    </row>
    <row r="415" spans="20:20">
      <c r="T415" s="180"/>
    </row>
    <row r="416" spans="20:20">
      <c r="T416" s="180"/>
    </row>
    <row r="417" spans="20:20">
      <c r="T417" s="180"/>
    </row>
    <row r="418" spans="20:20">
      <c r="T418" s="180"/>
    </row>
    <row r="419" spans="20:20">
      <c r="T419" s="180"/>
    </row>
    <row r="420" spans="20:20">
      <c r="T420" s="180"/>
    </row>
    <row r="421" spans="20:20">
      <c r="T421" s="180"/>
    </row>
    <row r="422" spans="20:20">
      <c r="T422" s="180"/>
    </row>
    <row r="423" spans="20:20">
      <c r="T423" s="180"/>
    </row>
    <row r="424" spans="20:20">
      <c r="T424" s="180"/>
    </row>
    <row r="425" spans="20:20">
      <c r="T425" s="180"/>
    </row>
    <row r="426" spans="20:20">
      <c r="T426" s="180"/>
    </row>
    <row r="427" spans="20:20">
      <c r="T427" s="180"/>
    </row>
    <row r="428" spans="20:20">
      <c r="T428" s="180"/>
    </row>
    <row r="429" spans="20:20">
      <c r="T429" s="180"/>
    </row>
    <row r="430" spans="20:20">
      <c r="T430" s="180"/>
    </row>
    <row r="431" spans="20:20">
      <c r="T431" s="180"/>
    </row>
    <row r="432" spans="20:20">
      <c r="T432" s="180"/>
    </row>
    <row r="433" spans="20:20">
      <c r="T433" s="180"/>
    </row>
    <row r="434" spans="20:20">
      <c r="T434" s="180"/>
    </row>
    <row r="435" spans="20:20">
      <c r="T435" s="180"/>
    </row>
    <row r="436" spans="20:20">
      <c r="T436" s="180"/>
    </row>
    <row r="437" spans="20:20">
      <c r="T437" s="180"/>
    </row>
    <row r="438" spans="20:20">
      <c r="T438" s="180"/>
    </row>
    <row r="439" spans="20:20">
      <c r="T439" s="180"/>
    </row>
    <row r="440" spans="20:20">
      <c r="T440" s="180"/>
    </row>
    <row r="441" spans="20:20">
      <c r="T441" s="180"/>
    </row>
    <row r="442" spans="20:20">
      <c r="T442" s="180"/>
    </row>
    <row r="443" spans="20:20">
      <c r="T443" s="180"/>
    </row>
    <row r="444" spans="20:20">
      <c r="T444" s="180"/>
    </row>
    <row r="445" spans="20:20">
      <c r="T445" s="180"/>
    </row>
    <row r="446" spans="20:20">
      <c r="T446" s="180"/>
    </row>
    <row r="447" spans="20:20">
      <c r="T447" s="180"/>
    </row>
    <row r="448" spans="20:20">
      <c r="T448" s="180"/>
    </row>
    <row r="449" spans="20:20">
      <c r="T449" s="180"/>
    </row>
    <row r="450" spans="20:20">
      <c r="T450" s="180"/>
    </row>
    <row r="451" spans="20:20">
      <c r="T451" s="180"/>
    </row>
    <row r="452" spans="20:20">
      <c r="T452" s="180"/>
    </row>
    <row r="453" spans="20:20">
      <c r="T453" s="180"/>
    </row>
    <row r="454" spans="20:20">
      <c r="T454" s="180"/>
    </row>
    <row r="455" spans="20:20">
      <c r="T455" s="180"/>
    </row>
    <row r="456" spans="20:20">
      <c r="T456" s="180"/>
    </row>
    <row r="457" spans="20:20">
      <c r="T457" s="180"/>
    </row>
    <row r="458" spans="20:20">
      <c r="T458" s="180"/>
    </row>
    <row r="459" spans="20:20">
      <c r="T459" s="180"/>
    </row>
    <row r="460" spans="20:20">
      <c r="T460" s="180"/>
    </row>
    <row r="461" spans="20:20">
      <c r="T461" s="180"/>
    </row>
    <row r="462" spans="20:20">
      <c r="T462" s="180"/>
    </row>
    <row r="463" spans="20:20">
      <c r="T463" s="180"/>
    </row>
    <row r="464" spans="20:20">
      <c r="T464" s="180"/>
    </row>
    <row r="465" spans="20:20">
      <c r="T465" s="180"/>
    </row>
    <row r="466" spans="20:20">
      <c r="T466" s="180"/>
    </row>
    <row r="467" spans="20:20">
      <c r="T467" s="180"/>
    </row>
    <row r="468" spans="20:20">
      <c r="T468" s="180"/>
    </row>
    <row r="469" spans="20:20">
      <c r="T469" s="180"/>
    </row>
    <row r="470" spans="20:20">
      <c r="T470" s="180"/>
    </row>
    <row r="471" spans="20:20">
      <c r="T471" s="180"/>
    </row>
    <row r="472" spans="20:20">
      <c r="T472" s="180"/>
    </row>
    <row r="473" spans="20:20">
      <c r="T473" s="180"/>
    </row>
    <row r="474" spans="20:20">
      <c r="T474" s="180"/>
    </row>
    <row r="475" spans="20:20">
      <c r="T475" s="180"/>
    </row>
    <row r="476" spans="20:20">
      <c r="T476" s="180"/>
    </row>
    <row r="477" spans="20:20">
      <c r="T477" s="180"/>
    </row>
    <row r="478" spans="20:20">
      <c r="T478" s="180"/>
    </row>
    <row r="479" spans="20:20">
      <c r="T479" s="180"/>
    </row>
    <row r="480" spans="20:20">
      <c r="T480" s="180"/>
    </row>
    <row r="481" spans="20:20">
      <c r="T481" s="180"/>
    </row>
    <row r="482" spans="20:20">
      <c r="T482" s="180"/>
    </row>
    <row r="483" spans="20:20">
      <c r="T483" s="180"/>
    </row>
    <row r="484" spans="20:20">
      <c r="T484" s="180"/>
    </row>
    <row r="485" spans="20:20">
      <c r="T485" s="180"/>
    </row>
    <row r="486" spans="20:20">
      <c r="T486" s="180"/>
    </row>
    <row r="487" spans="20:20">
      <c r="T487" s="180"/>
    </row>
    <row r="488" spans="20:20">
      <c r="T488" s="180"/>
    </row>
    <row r="489" spans="20:20">
      <c r="T489" s="180"/>
    </row>
    <row r="490" spans="20:20">
      <c r="T490" s="180"/>
    </row>
    <row r="491" spans="20:20">
      <c r="T491" s="180"/>
    </row>
    <row r="492" spans="20:20">
      <c r="T492" s="180"/>
    </row>
    <row r="493" spans="20:20">
      <c r="T493" s="180"/>
    </row>
    <row r="494" spans="20:20">
      <c r="T494" s="180"/>
    </row>
    <row r="495" spans="20:20">
      <c r="T495" s="180"/>
    </row>
    <row r="496" spans="20:20">
      <c r="T496" s="180"/>
    </row>
    <row r="497" spans="20:20">
      <c r="T497" s="180"/>
    </row>
    <row r="498" spans="20:20">
      <c r="T498" s="180"/>
    </row>
    <row r="499" spans="20:20">
      <c r="T499" s="180"/>
    </row>
    <row r="500" spans="20:20">
      <c r="T500" s="180"/>
    </row>
    <row r="501" spans="20:20">
      <c r="T501" s="180"/>
    </row>
    <row r="502" spans="20:20">
      <c r="T502" s="180"/>
    </row>
    <row r="503" spans="20:20">
      <c r="T503" s="180"/>
    </row>
    <row r="504" spans="20:20">
      <c r="T504" s="180"/>
    </row>
    <row r="505" spans="20:20">
      <c r="T505" s="180"/>
    </row>
    <row r="506" spans="20:20">
      <c r="T506" s="180"/>
    </row>
    <row r="507" spans="20:20">
      <c r="T507" s="180"/>
    </row>
    <row r="508" spans="20:20">
      <c r="T508" s="180"/>
    </row>
    <row r="509" spans="20:20">
      <c r="T509" s="180"/>
    </row>
    <row r="510" spans="20:20">
      <c r="T510" s="180"/>
    </row>
    <row r="511" spans="20:20">
      <c r="T511" s="180"/>
    </row>
    <row r="512" spans="20:20">
      <c r="T512" s="180"/>
    </row>
    <row r="513" spans="20:20">
      <c r="T513" s="180"/>
    </row>
    <row r="514" spans="20:20">
      <c r="T514" s="180"/>
    </row>
    <row r="515" spans="20:20">
      <c r="T515" s="180"/>
    </row>
    <row r="516" spans="20:20">
      <c r="T516" s="180"/>
    </row>
    <row r="517" spans="20:20">
      <c r="T517" s="180"/>
    </row>
    <row r="518" spans="20:20">
      <c r="T518" s="180"/>
    </row>
    <row r="519" spans="20:20">
      <c r="T519" s="180"/>
    </row>
    <row r="520" spans="20:20">
      <c r="T520" s="180"/>
    </row>
    <row r="521" spans="20:20">
      <c r="T521" s="180"/>
    </row>
    <row r="522" spans="20:20">
      <c r="T522" s="180"/>
    </row>
    <row r="523" spans="20:20">
      <c r="T523" s="180"/>
    </row>
    <row r="524" spans="20:20">
      <c r="T524" s="180"/>
    </row>
    <row r="525" spans="20:20">
      <c r="T525" s="180"/>
    </row>
    <row r="526" spans="20:20">
      <c r="T526" s="180"/>
    </row>
    <row r="527" spans="20:20">
      <c r="T527" s="180"/>
    </row>
    <row r="528" spans="20:20">
      <c r="T528" s="180"/>
    </row>
    <row r="529" spans="20:20">
      <c r="T529" s="180"/>
    </row>
    <row r="530" spans="20:20">
      <c r="T530" s="180"/>
    </row>
    <row r="531" spans="20:20">
      <c r="T531" s="180"/>
    </row>
    <row r="532" spans="20:20">
      <c r="T532" s="180"/>
    </row>
    <row r="533" spans="20:20">
      <c r="T533" s="180"/>
    </row>
    <row r="534" spans="20:20">
      <c r="T534" s="180"/>
    </row>
    <row r="535" spans="20:20">
      <c r="T535" s="180"/>
    </row>
    <row r="536" spans="20:20">
      <c r="T536" s="180"/>
    </row>
    <row r="537" spans="20:20">
      <c r="T537" s="180"/>
    </row>
    <row r="538" spans="20:20">
      <c r="T538" s="180"/>
    </row>
    <row r="539" spans="20:20">
      <c r="T539" s="180"/>
    </row>
    <row r="540" spans="20:20">
      <c r="T540" s="180"/>
    </row>
    <row r="541" spans="20:20">
      <c r="T541" s="180"/>
    </row>
    <row r="542" spans="20:20">
      <c r="T542" s="180"/>
    </row>
    <row r="543" spans="20:20">
      <c r="T543" s="180"/>
    </row>
    <row r="544" spans="20:20">
      <c r="T544" s="180"/>
    </row>
    <row r="545" spans="20:20">
      <c r="T545" s="180"/>
    </row>
    <row r="546" spans="20:20">
      <c r="T546" s="180"/>
    </row>
    <row r="547" spans="20:20">
      <c r="T547" s="180"/>
    </row>
    <row r="548" spans="20:20">
      <c r="T548" s="180"/>
    </row>
    <row r="549" spans="20:20">
      <c r="T549" s="180"/>
    </row>
    <row r="550" spans="20:20">
      <c r="T550" s="180"/>
    </row>
    <row r="551" spans="20:20">
      <c r="T551" s="180"/>
    </row>
    <row r="552" spans="20:20">
      <c r="T552" s="180"/>
    </row>
    <row r="553" spans="20:20">
      <c r="T553" s="180"/>
    </row>
    <row r="554" spans="20:20">
      <c r="T554" s="180"/>
    </row>
    <row r="555" spans="20:20">
      <c r="T555" s="180"/>
    </row>
    <row r="556" spans="20:20">
      <c r="T556" s="180"/>
    </row>
    <row r="557" spans="20:20">
      <c r="T557" s="180"/>
    </row>
    <row r="558" spans="20:20">
      <c r="T558" s="180"/>
    </row>
    <row r="559" spans="20:20">
      <c r="T559" s="180"/>
    </row>
    <row r="560" spans="20:20">
      <c r="T560" s="180"/>
    </row>
    <row r="561" spans="20:20">
      <c r="T561" s="180"/>
    </row>
    <row r="562" spans="20:20">
      <c r="T562" s="180"/>
    </row>
    <row r="563" spans="20:20">
      <c r="T563" s="180"/>
    </row>
    <row r="564" spans="20:20">
      <c r="T564" s="180"/>
    </row>
    <row r="565" spans="20:20">
      <c r="T565" s="180"/>
    </row>
    <row r="566" spans="20:20">
      <c r="T566" s="180"/>
    </row>
    <row r="567" spans="20:20">
      <c r="T567" s="180"/>
    </row>
    <row r="568" spans="20:20">
      <c r="T568" s="180"/>
    </row>
    <row r="569" spans="20:20">
      <c r="T569" s="180"/>
    </row>
    <row r="570" spans="20:20">
      <c r="T570" s="180"/>
    </row>
    <row r="571" spans="20:20">
      <c r="T571" s="180"/>
    </row>
    <row r="572" spans="20:20">
      <c r="T572" s="180"/>
    </row>
    <row r="573" spans="20:20">
      <c r="T573" s="180"/>
    </row>
    <row r="574" spans="20:20">
      <c r="T574" s="180"/>
    </row>
    <row r="575" spans="20:20">
      <c r="T575" s="180"/>
    </row>
    <row r="576" spans="20:20">
      <c r="T576" s="180"/>
    </row>
    <row r="577" spans="20:20">
      <c r="T577" s="180"/>
    </row>
    <row r="578" spans="20:20">
      <c r="T578" s="180"/>
    </row>
    <row r="579" spans="20:20">
      <c r="T579" s="180"/>
    </row>
    <row r="580" spans="20:20">
      <c r="T580" s="180"/>
    </row>
    <row r="581" spans="20:20">
      <c r="T581" s="180"/>
    </row>
    <row r="582" spans="20:20">
      <c r="T582" s="180"/>
    </row>
    <row r="583" spans="20:20">
      <c r="T583" s="180"/>
    </row>
    <row r="584" spans="20:20">
      <c r="T584" s="180"/>
    </row>
    <row r="585" spans="20:20">
      <c r="T585" s="180"/>
    </row>
    <row r="586" spans="20:20">
      <c r="T586" s="180"/>
    </row>
    <row r="587" spans="20:20">
      <c r="T587" s="180"/>
    </row>
    <row r="588" spans="20:20">
      <c r="T588" s="180"/>
    </row>
    <row r="589" spans="20:20">
      <c r="T589" s="180"/>
    </row>
    <row r="590" spans="20:20">
      <c r="T590" s="180"/>
    </row>
    <row r="591" spans="20:20">
      <c r="T591" s="180"/>
    </row>
    <row r="592" spans="20:20">
      <c r="T592" s="180"/>
    </row>
    <row r="593" spans="20:20">
      <c r="T593" s="180"/>
    </row>
    <row r="594" spans="20:20">
      <c r="T594" s="180"/>
    </row>
    <row r="595" spans="20:20">
      <c r="T595" s="180"/>
    </row>
    <row r="596" spans="20:20">
      <c r="T596" s="180"/>
    </row>
    <row r="597" spans="20:20">
      <c r="T597" s="180"/>
    </row>
    <row r="598" spans="20:20">
      <c r="T598" s="180"/>
    </row>
    <row r="599" spans="20:20">
      <c r="T599" s="180"/>
    </row>
    <row r="600" spans="20:20">
      <c r="T600" s="180"/>
    </row>
    <row r="601" spans="20:20">
      <c r="T601" s="180"/>
    </row>
    <row r="602" spans="20:20">
      <c r="T602" s="180"/>
    </row>
    <row r="603" spans="20:20">
      <c r="T603" s="180"/>
    </row>
    <row r="604" spans="20:20">
      <c r="T604" s="180"/>
    </row>
    <row r="605" spans="20:20">
      <c r="T605" s="180"/>
    </row>
    <row r="606" spans="20:20">
      <c r="T606" s="180"/>
    </row>
    <row r="607" spans="20:20">
      <c r="T607" s="180"/>
    </row>
    <row r="608" spans="20:20">
      <c r="T608" s="180"/>
    </row>
    <row r="609" spans="20:20">
      <c r="T609" s="180"/>
    </row>
    <row r="610" spans="20:20">
      <c r="T610" s="180"/>
    </row>
    <row r="611" spans="20:20">
      <c r="T611" s="180"/>
    </row>
    <row r="612" spans="20:20">
      <c r="T612" s="180"/>
    </row>
    <row r="613" spans="20:20">
      <c r="T613" s="180"/>
    </row>
    <row r="614" spans="20:20">
      <c r="T614" s="180"/>
    </row>
    <row r="615" spans="20:20">
      <c r="T615" s="180"/>
    </row>
    <row r="616" spans="20:20">
      <c r="T616" s="180"/>
    </row>
    <row r="617" spans="20:20">
      <c r="T617" s="180"/>
    </row>
    <row r="618" spans="20:20">
      <c r="T618" s="180"/>
    </row>
    <row r="619" spans="20:20">
      <c r="T619" s="180"/>
    </row>
    <row r="620" spans="20:20">
      <c r="T620" s="180"/>
    </row>
    <row r="621" spans="20:20">
      <c r="T621" s="180"/>
    </row>
    <row r="622" spans="20:20">
      <c r="T622" s="180"/>
    </row>
    <row r="623" spans="20:20">
      <c r="T623" s="180"/>
    </row>
    <row r="624" spans="20:20">
      <c r="T624" s="180"/>
    </row>
    <row r="625" spans="20:20">
      <c r="T625" s="180"/>
    </row>
    <row r="626" spans="20:20">
      <c r="T626" s="180"/>
    </row>
    <row r="627" spans="20:20">
      <c r="T627" s="180"/>
    </row>
    <row r="628" spans="20:20">
      <c r="T628" s="180"/>
    </row>
    <row r="629" spans="20:20">
      <c r="T629" s="180"/>
    </row>
    <row r="630" spans="20:20">
      <c r="T630" s="180"/>
    </row>
    <row r="631" spans="20:20">
      <c r="T631" s="180"/>
    </row>
    <row r="632" spans="20:20">
      <c r="T632" s="180"/>
    </row>
    <row r="633" spans="20:20">
      <c r="T633" s="180"/>
    </row>
    <row r="634" spans="20:20">
      <c r="T634" s="180"/>
    </row>
    <row r="635" spans="20:20">
      <c r="T635" s="180"/>
    </row>
    <row r="636" spans="20:20">
      <c r="T636" s="180"/>
    </row>
    <row r="637" spans="20:20">
      <c r="T637" s="180"/>
    </row>
    <row r="638" spans="20:20">
      <c r="T638" s="180"/>
    </row>
    <row r="639" spans="20:20">
      <c r="T639" s="180"/>
    </row>
    <row r="640" spans="20:20">
      <c r="T640" s="180"/>
    </row>
    <row r="641" spans="20:20">
      <c r="T641" s="180"/>
    </row>
    <row r="642" spans="20:20">
      <c r="T642" s="180"/>
    </row>
    <row r="643" spans="20:20">
      <c r="T643" s="180"/>
    </row>
    <row r="644" spans="20:20">
      <c r="T644" s="180"/>
    </row>
    <row r="645" spans="20:20">
      <c r="T645" s="180"/>
    </row>
    <row r="646" spans="20:20">
      <c r="T646" s="180"/>
    </row>
    <row r="647" spans="20:20">
      <c r="T647" s="180"/>
    </row>
    <row r="648" spans="20:20">
      <c r="T648" s="180"/>
    </row>
    <row r="649" spans="20:20">
      <c r="T649" s="180"/>
    </row>
    <row r="650" spans="20:20">
      <c r="T650" s="180"/>
    </row>
    <row r="651" spans="20:20">
      <c r="T651" s="180"/>
    </row>
    <row r="652" spans="20:20">
      <c r="T652" s="180"/>
    </row>
    <row r="653" spans="20:20">
      <c r="T653" s="180"/>
    </row>
    <row r="654" spans="20:20">
      <c r="T654" s="180"/>
    </row>
    <row r="655" spans="20:20">
      <c r="T655" s="180"/>
    </row>
    <row r="656" spans="20:20">
      <c r="T656" s="180"/>
    </row>
    <row r="657" spans="20:20">
      <c r="T657" s="180"/>
    </row>
    <row r="658" spans="20:20">
      <c r="T658" s="180"/>
    </row>
    <row r="659" spans="20:20">
      <c r="T659" s="180"/>
    </row>
    <row r="660" spans="20:20">
      <c r="T660" s="180"/>
    </row>
    <row r="661" spans="20:20">
      <c r="T661" s="180"/>
    </row>
    <row r="662" spans="20:20">
      <c r="T662" s="180"/>
    </row>
    <row r="663" spans="20:20">
      <c r="T663" s="180"/>
    </row>
    <row r="664" spans="20:20">
      <c r="T664" s="180"/>
    </row>
    <row r="665" spans="20:20">
      <c r="T665" s="180"/>
    </row>
    <row r="666" spans="20:20">
      <c r="T666" s="180"/>
    </row>
    <row r="667" spans="20:20">
      <c r="T667" s="180"/>
    </row>
    <row r="668" spans="20:20">
      <c r="T668" s="180"/>
    </row>
    <row r="669" spans="20:20">
      <c r="T669" s="180"/>
    </row>
    <row r="670" spans="20:20">
      <c r="T670" s="180"/>
    </row>
    <row r="671" spans="20:20">
      <c r="T671" s="180"/>
    </row>
    <row r="672" spans="20:20">
      <c r="T672" s="180"/>
    </row>
    <row r="673" spans="20:20">
      <c r="T673" s="180"/>
    </row>
    <row r="674" spans="20:20">
      <c r="T674" s="180"/>
    </row>
    <row r="675" spans="20:20">
      <c r="T675" s="180"/>
    </row>
    <row r="676" spans="20:20">
      <c r="T676" s="180"/>
    </row>
    <row r="677" spans="20:20">
      <c r="T677" s="180"/>
    </row>
    <row r="678" spans="20:20">
      <c r="T678" s="180"/>
    </row>
    <row r="679" spans="20:20">
      <c r="T679" s="180"/>
    </row>
    <row r="680" spans="20:20">
      <c r="T680" s="180"/>
    </row>
    <row r="681" spans="20:20">
      <c r="T681" s="180"/>
    </row>
    <row r="682" spans="20:20">
      <c r="T682" s="180"/>
    </row>
    <row r="683" spans="20:20">
      <c r="T683" s="180"/>
    </row>
    <row r="684" spans="20:20">
      <c r="T684" s="180"/>
    </row>
    <row r="685" spans="20:20">
      <c r="T685" s="180"/>
    </row>
    <row r="686" spans="20:20">
      <c r="T686" s="180"/>
    </row>
    <row r="687" spans="20:20">
      <c r="T687" s="180"/>
    </row>
    <row r="688" spans="20:20">
      <c r="T688" s="180"/>
    </row>
    <row r="689" spans="20:20">
      <c r="T689" s="180"/>
    </row>
    <row r="690" spans="20:20">
      <c r="T690" s="180"/>
    </row>
    <row r="691" spans="20:20">
      <c r="T691" s="180"/>
    </row>
    <row r="692" spans="20:20">
      <c r="T692" s="180"/>
    </row>
    <row r="693" spans="20:20">
      <c r="T693" s="180"/>
    </row>
    <row r="694" spans="20:20">
      <c r="T694" s="180"/>
    </row>
    <row r="695" spans="20:20">
      <c r="T695" s="180"/>
    </row>
    <row r="696" spans="20:20">
      <c r="T696" s="180"/>
    </row>
    <row r="697" spans="20:20">
      <c r="T697" s="180"/>
    </row>
    <row r="698" spans="20:20">
      <c r="T698" s="180"/>
    </row>
    <row r="699" spans="20:20">
      <c r="T699" s="180"/>
    </row>
    <row r="700" spans="20:20">
      <c r="T700" s="180"/>
    </row>
    <row r="701" spans="20:20">
      <c r="T701" s="180"/>
    </row>
    <row r="702" spans="20:20">
      <c r="T702" s="180"/>
    </row>
    <row r="703" spans="20:20">
      <c r="T703" s="180"/>
    </row>
    <row r="704" spans="20:20">
      <c r="T704" s="180"/>
    </row>
    <row r="705" spans="20:20">
      <c r="T705" s="180"/>
    </row>
    <row r="706" spans="20:20">
      <c r="T706" s="180"/>
    </row>
    <row r="707" spans="20:20">
      <c r="T707" s="180"/>
    </row>
    <row r="708" spans="20:20">
      <c r="T708" s="180"/>
    </row>
    <row r="709" spans="20:20">
      <c r="T709" s="180"/>
    </row>
    <row r="710" spans="20:20">
      <c r="T710" s="180"/>
    </row>
    <row r="711" spans="20:20">
      <c r="T711" s="180"/>
    </row>
    <row r="712" spans="20:20">
      <c r="T712" s="180"/>
    </row>
    <row r="713" spans="20:20">
      <c r="T713" s="180"/>
    </row>
    <row r="714" spans="20:20">
      <c r="T714" s="180"/>
    </row>
    <row r="715" spans="20:20">
      <c r="T715" s="180"/>
    </row>
    <row r="716" spans="20:20">
      <c r="T716" s="180"/>
    </row>
    <row r="717" spans="20:20">
      <c r="T717" s="180"/>
    </row>
    <row r="718" spans="20:20">
      <c r="T718" s="180"/>
    </row>
    <row r="719" spans="20:20">
      <c r="T719" s="180"/>
    </row>
    <row r="720" spans="20:20">
      <c r="T720" s="180"/>
    </row>
    <row r="721" spans="20:20">
      <c r="T721" s="180"/>
    </row>
    <row r="722" spans="20:20">
      <c r="T722" s="180"/>
    </row>
    <row r="723" spans="20:20">
      <c r="T723" s="180"/>
    </row>
    <row r="724" spans="20:20">
      <c r="T724" s="180"/>
    </row>
    <row r="725" spans="20:20">
      <c r="T725" s="180"/>
    </row>
    <row r="726" spans="20:20">
      <c r="T726" s="180"/>
    </row>
    <row r="727" spans="20:20">
      <c r="T727" s="180"/>
    </row>
    <row r="728" spans="20:20">
      <c r="T728" s="180"/>
    </row>
    <row r="729" spans="20:20">
      <c r="T729" s="180"/>
    </row>
    <row r="730" spans="20:20">
      <c r="T730" s="180"/>
    </row>
    <row r="731" spans="20:20">
      <c r="T731" s="180"/>
    </row>
    <row r="732" spans="20:20">
      <c r="T732" s="180"/>
    </row>
    <row r="733" spans="20:20">
      <c r="T733" s="180"/>
    </row>
    <row r="734" spans="20:20">
      <c r="T734" s="180"/>
    </row>
    <row r="735" spans="20:20">
      <c r="T735" s="180"/>
    </row>
    <row r="736" spans="20:20">
      <c r="T736" s="180"/>
    </row>
    <row r="737" spans="20:20">
      <c r="T737" s="180"/>
    </row>
    <row r="738" spans="20:20">
      <c r="T738" s="180"/>
    </row>
    <row r="739" spans="20:20">
      <c r="T739" s="180"/>
    </row>
    <row r="740" spans="20:20">
      <c r="T740" s="180"/>
    </row>
    <row r="741" spans="20:20">
      <c r="T741" s="180"/>
    </row>
    <row r="742" spans="20:20">
      <c r="T742" s="180"/>
    </row>
    <row r="743" spans="20:20">
      <c r="T743" s="180"/>
    </row>
    <row r="744" spans="20:20">
      <c r="T744" s="180"/>
    </row>
    <row r="745" spans="20:20">
      <c r="T745" s="180"/>
    </row>
    <row r="746" spans="20:20">
      <c r="T746" s="180"/>
    </row>
    <row r="747" spans="20:20">
      <c r="T747" s="180"/>
    </row>
    <row r="748" spans="20:20">
      <c r="T748" s="180"/>
    </row>
    <row r="749" spans="20:20">
      <c r="T749" s="180"/>
    </row>
    <row r="750" spans="20:20">
      <c r="T750" s="180"/>
    </row>
    <row r="751" spans="20:20">
      <c r="T751" s="180"/>
    </row>
    <row r="752" spans="20:20">
      <c r="T752" s="180"/>
    </row>
    <row r="753" spans="20:20">
      <c r="T753" s="180"/>
    </row>
    <row r="754" spans="20:20">
      <c r="T754" s="180"/>
    </row>
    <row r="755" spans="20:20">
      <c r="T755" s="180"/>
    </row>
    <row r="756" spans="20:20">
      <c r="T756" s="180"/>
    </row>
    <row r="757" spans="20:20">
      <c r="T757" s="180"/>
    </row>
    <row r="758" spans="20:20">
      <c r="T758" s="180"/>
    </row>
    <row r="759" spans="20:20">
      <c r="T759" s="180"/>
    </row>
    <row r="760" spans="20:20">
      <c r="T760" s="180"/>
    </row>
    <row r="761" spans="20:20">
      <c r="T761" s="180"/>
    </row>
    <row r="762" spans="20:20">
      <c r="T762" s="180"/>
    </row>
    <row r="763" spans="20:20">
      <c r="T763" s="180"/>
    </row>
    <row r="764" spans="20:20">
      <c r="T764" s="180"/>
    </row>
    <row r="765" spans="20:20">
      <c r="T765" s="180"/>
    </row>
    <row r="766" spans="20:20">
      <c r="T766" s="180"/>
    </row>
    <row r="767" spans="20:20">
      <c r="T767" s="180"/>
    </row>
    <row r="768" spans="20:20">
      <c r="T768" s="180"/>
    </row>
    <row r="769" spans="20:20">
      <c r="T769" s="180"/>
    </row>
    <row r="770" spans="20:20">
      <c r="T770" s="180"/>
    </row>
    <row r="771" spans="20:20">
      <c r="T771" s="180"/>
    </row>
    <row r="772" spans="20:20">
      <c r="T772" s="180"/>
    </row>
    <row r="773" spans="20:20">
      <c r="T773" s="180"/>
    </row>
    <row r="774" spans="20:20">
      <c r="T774" s="180"/>
    </row>
    <row r="775" spans="20:20">
      <c r="T775" s="180"/>
    </row>
    <row r="776" spans="20:20">
      <c r="T776" s="180"/>
    </row>
    <row r="777" spans="20:20">
      <c r="T777" s="180"/>
    </row>
    <row r="778" spans="20:20">
      <c r="T778" s="180"/>
    </row>
    <row r="779" spans="20:20">
      <c r="T779" s="180"/>
    </row>
    <row r="780" spans="20:20">
      <c r="T780" s="180"/>
    </row>
    <row r="781" spans="20:20">
      <c r="T781" s="180"/>
    </row>
    <row r="782" spans="20:20">
      <c r="T782" s="180"/>
    </row>
    <row r="783" spans="20:20">
      <c r="T783" s="180"/>
    </row>
    <row r="784" spans="20:20">
      <c r="T784" s="180"/>
    </row>
    <row r="785" spans="20:20">
      <c r="T785" s="180"/>
    </row>
    <row r="786" spans="20:20">
      <c r="T786" s="180"/>
    </row>
    <row r="787" spans="20:20">
      <c r="T787" s="180"/>
    </row>
    <row r="788" spans="20:20">
      <c r="T788" s="180"/>
    </row>
    <row r="789" spans="20:20">
      <c r="T789" s="180"/>
    </row>
    <row r="790" spans="20:20">
      <c r="T790" s="180"/>
    </row>
    <row r="791" spans="20:20">
      <c r="T791" s="180"/>
    </row>
    <row r="792" spans="20:20">
      <c r="T792" s="180"/>
    </row>
    <row r="793" spans="20:20">
      <c r="T793" s="180"/>
    </row>
    <row r="794" spans="20:20">
      <c r="T794" s="180"/>
    </row>
    <row r="795" spans="20:20">
      <c r="T795" s="180"/>
    </row>
    <row r="796" spans="20:20">
      <c r="T796" s="180"/>
    </row>
    <row r="797" spans="20:20">
      <c r="T797" s="180"/>
    </row>
    <row r="798" spans="20:20">
      <c r="T798" s="180"/>
    </row>
    <row r="799" spans="20:20">
      <c r="T799" s="180"/>
    </row>
    <row r="800" spans="20:20">
      <c r="T800" s="180"/>
    </row>
    <row r="801" spans="20:20">
      <c r="T801" s="180"/>
    </row>
    <row r="802" spans="20:20">
      <c r="T802" s="180"/>
    </row>
    <row r="803" spans="20:20">
      <c r="T803" s="180"/>
    </row>
    <row r="804" spans="20:20">
      <c r="T804" s="180"/>
    </row>
    <row r="805" spans="20:20">
      <c r="T805" s="180"/>
    </row>
    <row r="806" spans="20:20">
      <c r="T806" s="180"/>
    </row>
    <row r="807" spans="20:20">
      <c r="T807" s="180"/>
    </row>
    <row r="808" spans="20:20">
      <c r="T808" s="180"/>
    </row>
    <row r="809" spans="20:20">
      <c r="T809" s="180"/>
    </row>
    <row r="810" spans="20:20">
      <c r="T810" s="180"/>
    </row>
    <row r="811" spans="20:20">
      <c r="T811" s="180"/>
    </row>
    <row r="812" spans="20:20">
      <c r="T812" s="180"/>
    </row>
    <row r="813" spans="20:20">
      <c r="T813" s="180"/>
    </row>
    <row r="814" spans="20:20">
      <c r="T814" s="180"/>
    </row>
    <row r="815" spans="20:20">
      <c r="T815" s="180"/>
    </row>
    <row r="816" spans="20:20">
      <c r="T816" s="180"/>
    </row>
    <row r="817" spans="20:20">
      <c r="T817" s="180"/>
    </row>
    <row r="818" spans="20:20">
      <c r="T818" s="180"/>
    </row>
    <row r="819" spans="20:20">
      <c r="T819" s="180"/>
    </row>
    <row r="820" spans="20:20">
      <c r="T820" s="180"/>
    </row>
    <row r="821" spans="20:20">
      <c r="T821" s="180"/>
    </row>
    <row r="822" spans="20:20">
      <c r="T822" s="180"/>
    </row>
    <row r="823" spans="20:20">
      <c r="T823" s="180"/>
    </row>
    <row r="824" spans="20:20">
      <c r="T824" s="180"/>
    </row>
    <row r="825" spans="20:20">
      <c r="T825" s="180"/>
    </row>
    <row r="826" spans="20:20">
      <c r="T826" s="180"/>
    </row>
    <row r="827" spans="20:20">
      <c r="T827" s="180"/>
    </row>
    <row r="828" spans="20:20">
      <c r="T828" s="180"/>
    </row>
    <row r="829" spans="20:20">
      <c r="T829" s="180"/>
    </row>
    <row r="830" spans="20:20">
      <c r="T830" s="180"/>
    </row>
    <row r="831" spans="20:20">
      <c r="T831" s="180"/>
    </row>
    <row r="832" spans="20:20">
      <c r="T832" s="180"/>
    </row>
    <row r="833" spans="20:20">
      <c r="T833" s="180"/>
    </row>
    <row r="834" spans="20:20">
      <c r="T834" s="180"/>
    </row>
    <row r="835" spans="20:20">
      <c r="T835" s="180"/>
    </row>
    <row r="836" spans="20:20">
      <c r="T836" s="180"/>
    </row>
    <row r="837" spans="20:20">
      <c r="T837" s="180"/>
    </row>
    <row r="838" spans="20:20">
      <c r="T838" s="180"/>
    </row>
    <row r="839" spans="20:20">
      <c r="T839" s="180"/>
    </row>
    <row r="840" spans="20:20">
      <c r="T840" s="180"/>
    </row>
    <row r="841" spans="20:20">
      <c r="T841" s="180"/>
    </row>
    <row r="842" spans="20:20">
      <c r="T842" s="180"/>
    </row>
    <row r="843" spans="20:20">
      <c r="T843" s="180"/>
    </row>
    <row r="844" spans="20:20">
      <c r="T844" s="180"/>
    </row>
    <row r="845" spans="20:20">
      <c r="T845" s="180"/>
    </row>
    <row r="846" spans="20:20">
      <c r="T846" s="180"/>
    </row>
    <row r="847" spans="20:20">
      <c r="T847" s="180"/>
    </row>
    <row r="848" spans="20:20">
      <c r="T848" s="180"/>
    </row>
    <row r="849" spans="20:20">
      <c r="T849" s="180"/>
    </row>
    <row r="850" spans="20:20">
      <c r="T850" s="180"/>
    </row>
    <row r="851" spans="20:20">
      <c r="T851" s="180"/>
    </row>
    <row r="852" spans="20:20">
      <c r="T852" s="180"/>
    </row>
    <row r="853" spans="20:20">
      <c r="T853" s="180"/>
    </row>
    <row r="854" spans="20:20">
      <c r="T854" s="180"/>
    </row>
    <row r="855" spans="20:20">
      <c r="T855" s="180"/>
    </row>
    <row r="856" spans="20:20">
      <c r="T856" s="180"/>
    </row>
    <row r="857" spans="20:20">
      <c r="T857" s="180"/>
    </row>
    <row r="858" spans="20:20">
      <c r="T858" s="180"/>
    </row>
    <row r="859" spans="20:20">
      <c r="T859" s="180"/>
    </row>
    <row r="860" spans="20:20">
      <c r="T860" s="180"/>
    </row>
    <row r="861" spans="20:20">
      <c r="T861" s="180"/>
    </row>
    <row r="862" spans="20:20">
      <c r="T862" s="180"/>
    </row>
    <row r="863" spans="20:20">
      <c r="T863" s="180"/>
    </row>
    <row r="864" spans="20:20">
      <c r="T864" s="180"/>
    </row>
    <row r="865" spans="20:20">
      <c r="T865" s="180"/>
    </row>
    <row r="866" spans="20:20">
      <c r="T866" s="180"/>
    </row>
    <row r="867" spans="20:20">
      <c r="T867" s="180"/>
    </row>
    <row r="868" spans="20:20">
      <c r="T868" s="180"/>
    </row>
    <row r="869" spans="20:20">
      <c r="T869" s="180"/>
    </row>
    <row r="870" spans="20:20">
      <c r="T870" s="180"/>
    </row>
    <row r="871" spans="20:20">
      <c r="T871" s="180"/>
    </row>
    <row r="872" spans="20:20">
      <c r="T872" s="180"/>
    </row>
    <row r="873" spans="20:20">
      <c r="T873" s="180"/>
    </row>
    <row r="874" spans="20:20">
      <c r="T874" s="180"/>
    </row>
    <row r="875" spans="20:20">
      <c r="T875" s="180"/>
    </row>
    <row r="876" spans="20:20">
      <c r="T876" s="180"/>
    </row>
    <row r="877" spans="20:20">
      <c r="T877" s="180"/>
    </row>
    <row r="878" spans="20:20">
      <c r="T878" s="180"/>
    </row>
    <row r="879" spans="20:20">
      <c r="T879" s="180"/>
    </row>
    <row r="880" spans="20:20">
      <c r="T880" s="180"/>
    </row>
    <row r="881" spans="20:20">
      <c r="T881" s="180"/>
    </row>
    <row r="882" spans="20:20">
      <c r="T882" s="180"/>
    </row>
    <row r="883" spans="20:20">
      <c r="T883" s="180"/>
    </row>
    <row r="884" spans="20:20">
      <c r="T884" s="180"/>
    </row>
    <row r="885" spans="20:20">
      <c r="T885" s="180"/>
    </row>
    <row r="886" spans="20:20">
      <c r="T886" s="180"/>
    </row>
    <row r="887" spans="20:20">
      <c r="T887" s="180"/>
    </row>
    <row r="888" spans="20:20">
      <c r="T888" s="180"/>
    </row>
    <row r="889" spans="20:20">
      <c r="T889" s="180"/>
    </row>
    <row r="890" spans="20:20">
      <c r="T890" s="180"/>
    </row>
    <row r="891" spans="20:20">
      <c r="T891" s="180"/>
    </row>
    <row r="892" spans="20:20">
      <c r="T892" s="180"/>
    </row>
    <row r="893" spans="20:20">
      <c r="T893" s="180"/>
    </row>
    <row r="894" spans="20:20">
      <c r="T894" s="180"/>
    </row>
    <row r="895" spans="20:20">
      <c r="T895" s="180"/>
    </row>
    <row r="896" spans="20:20">
      <c r="T896" s="180"/>
    </row>
    <row r="897" spans="20:20">
      <c r="T897" s="180"/>
    </row>
    <row r="898" spans="20:20">
      <c r="T898" s="180"/>
    </row>
    <row r="899" spans="20:20">
      <c r="T899" s="180"/>
    </row>
    <row r="900" spans="20:20">
      <c r="T900" s="180"/>
    </row>
    <row r="901" spans="20:20">
      <c r="T901" s="180"/>
    </row>
    <row r="902" spans="20:20">
      <c r="T902" s="180"/>
    </row>
    <row r="903" spans="20:20">
      <c r="T903" s="180"/>
    </row>
    <row r="904" spans="20:20">
      <c r="T904" s="180"/>
    </row>
    <row r="905" spans="20:20">
      <c r="T905" s="180"/>
    </row>
    <row r="906" spans="20:20">
      <c r="T906" s="180"/>
    </row>
    <row r="907" spans="20:20">
      <c r="T907" s="180"/>
    </row>
    <row r="908" spans="20:20">
      <c r="T908" s="180"/>
    </row>
    <row r="909" spans="20:20">
      <c r="T909" s="180"/>
    </row>
    <row r="910" spans="20:20">
      <c r="T910" s="180"/>
    </row>
    <row r="911" spans="20:20">
      <c r="T911" s="180"/>
    </row>
    <row r="912" spans="20:20">
      <c r="T912" s="180"/>
    </row>
    <row r="913" spans="20:20">
      <c r="T913" s="180"/>
    </row>
    <row r="914" spans="20:20">
      <c r="T914" s="180"/>
    </row>
    <row r="915" spans="20:20">
      <c r="T915" s="180"/>
    </row>
    <row r="916" spans="20:20">
      <c r="T916" s="180"/>
    </row>
    <row r="917" spans="20:20">
      <c r="T917" s="180"/>
    </row>
    <row r="918" spans="20:20">
      <c r="T918" s="180"/>
    </row>
    <row r="919" spans="20:20">
      <c r="T919" s="180"/>
    </row>
    <row r="920" spans="20:20">
      <c r="T920" s="180"/>
    </row>
    <row r="921" spans="20:20">
      <c r="T921" s="180"/>
    </row>
    <row r="922" spans="20:20">
      <c r="T922" s="180"/>
    </row>
    <row r="923" spans="20:20">
      <c r="T923" s="180"/>
    </row>
    <row r="924" spans="20:20">
      <c r="T924" s="180"/>
    </row>
    <row r="925" spans="20:20">
      <c r="T925" s="180"/>
    </row>
    <row r="926" spans="20:20">
      <c r="T926" s="180"/>
    </row>
    <row r="927" spans="20:20">
      <c r="T927" s="180"/>
    </row>
    <row r="928" spans="20:20">
      <c r="T928" s="180"/>
    </row>
    <row r="929" spans="20:20">
      <c r="T929" s="180"/>
    </row>
    <row r="930" spans="20:20">
      <c r="T930" s="180"/>
    </row>
    <row r="931" spans="20:20">
      <c r="T931" s="180"/>
    </row>
    <row r="932" spans="20:20">
      <c r="T932" s="180"/>
    </row>
    <row r="933" spans="20:20">
      <c r="T933" s="180"/>
    </row>
    <row r="934" spans="20:20">
      <c r="T934" s="180"/>
    </row>
    <row r="935" spans="20:20">
      <c r="T935" s="180"/>
    </row>
    <row r="936" spans="20:20">
      <c r="T936" s="180"/>
    </row>
    <row r="937" spans="20:20">
      <c r="T937" s="180"/>
    </row>
    <row r="938" spans="20:20">
      <c r="T938" s="180"/>
    </row>
    <row r="939" spans="20:20">
      <c r="T939" s="180"/>
    </row>
    <row r="940" spans="20:20">
      <c r="T940" s="180"/>
    </row>
    <row r="941" spans="20:20">
      <c r="T941" s="180"/>
    </row>
    <row r="942" spans="20:20">
      <c r="T942" s="180"/>
    </row>
    <row r="943" spans="20:20">
      <c r="T943" s="180"/>
    </row>
    <row r="944" spans="20:20">
      <c r="T944" s="180"/>
    </row>
    <row r="945" spans="20:20">
      <c r="T945" s="180"/>
    </row>
    <row r="946" spans="20:20">
      <c r="T946" s="180"/>
    </row>
    <row r="947" spans="20:20">
      <c r="T947" s="180"/>
    </row>
    <row r="948" spans="20:20">
      <c r="T948" s="180"/>
    </row>
    <row r="949" spans="20:20">
      <c r="T949" s="180"/>
    </row>
    <row r="950" spans="20:20">
      <c r="T950" s="180"/>
    </row>
    <row r="951" spans="20:20">
      <c r="T951" s="180"/>
    </row>
    <row r="952" spans="20:20">
      <c r="T952" s="180"/>
    </row>
    <row r="953" spans="20:20">
      <c r="T953" s="180"/>
    </row>
    <row r="954" spans="20:20">
      <c r="T954" s="180"/>
    </row>
    <row r="955" spans="20:20">
      <c r="T955" s="180"/>
    </row>
    <row r="956" spans="20:20">
      <c r="T956" s="180"/>
    </row>
    <row r="957" spans="20:20">
      <c r="T957" s="180"/>
    </row>
    <row r="958" spans="20:20">
      <c r="T958" s="180"/>
    </row>
    <row r="959" spans="20:20">
      <c r="T959" s="180"/>
    </row>
    <row r="960" spans="20:20">
      <c r="T960" s="180"/>
    </row>
    <row r="961" spans="20:20">
      <c r="T961" s="180"/>
    </row>
    <row r="962" spans="20:20">
      <c r="T962" s="180"/>
    </row>
    <row r="963" spans="20:20">
      <c r="T963" s="180"/>
    </row>
    <row r="964" spans="20:20">
      <c r="T964" s="180"/>
    </row>
    <row r="965" spans="20:20">
      <c r="T965" s="180"/>
    </row>
    <row r="966" spans="20:20">
      <c r="T966" s="180"/>
    </row>
    <row r="967" spans="20:20">
      <c r="T967" s="180"/>
    </row>
    <row r="968" spans="20:20">
      <c r="T968" s="180"/>
    </row>
    <row r="969" spans="20:20">
      <c r="T969" s="180"/>
    </row>
    <row r="970" spans="20:20">
      <c r="T970" s="180"/>
    </row>
    <row r="971" spans="20:20">
      <c r="T971" s="180"/>
    </row>
    <row r="972" spans="20:20">
      <c r="T972" s="180"/>
    </row>
    <row r="973" spans="20:20">
      <c r="T973" s="180"/>
    </row>
    <row r="974" spans="20:20">
      <c r="T974" s="180"/>
    </row>
    <row r="975" spans="20:20">
      <c r="T975" s="180"/>
    </row>
    <row r="976" spans="20:20">
      <c r="T976" s="180"/>
    </row>
    <row r="977" spans="20:20">
      <c r="T977" s="180"/>
    </row>
    <row r="978" spans="20:20">
      <c r="T978" s="180"/>
    </row>
    <row r="979" spans="20:20">
      <c r="T979" s="180"/>
    </row>
    <row r="980" spans="20:20">
      <c r="T980" s="180"/>
    </row>
    <row r="981" spans="20:20">
      <c r="T981" s="180"/>
    </row>
    <row r="982" spans="20:20">
      <c r="T982" s="180"/>
    </row>
    <row r="983" spans="20:20">
      <c r="T983" s="180"/>
    </row>
    <row r="984" spans="20:20">
      <c r="T984" s="180"/>
    </row>
    <row r="985" spans="20:20">
      <c r="T985" s="180"/>
    </row>
    <row r="986" spans="20:20">
      <c r="T986" s="180"/>
    </row>
    <row r="987" spans="20:20">
      <c r="T987" s="180"/>
    </row>
    <row r="988" spans="20:20">
      <c r="T988" s="180"/>
    </row>
    <row r="989" spans="20:20">
      <c r="T989" s="180"/>
    </row>
    <row r="990" spans="20:20">
      <c r="T990" s="180"/>
    </row>
    <row r="991" spans="20:20">
      <c r="T991" s="180"/>
    </row>
    <row r="992" spans="20:20">
      <c r="T992" s="180"/>
    </row>
    <row r="993" spans="20:20">
      <c r="T993" s="180"/>
    </row>
    <row r="994" spans="20:20">
      <c r="T994" s="180"/>
    </row>
    <row r="995" spans="20:20">
      <c r="T995" s="180"/>
    </row>
    <row r="996" spans="20:20">
      <c r="T996" s="180"/>
    </row>
    <row r="997" spans="20:20">
      <c r="T997" s="180"/>
    </row>
    <row r="998" spans="20:20">
      <c r="T998" s="180"/>
    </row>
    <row r="999" spans="20:20">
      <c r="T999" s="180"/>
    </row>
    <row r="1000" spans="20:20">
      <c r="T1000" s="180"/>
    </row>
    <row r="1001" spans="20:20">
      <c r="T1001" s="180"/>
    </row>
    <row r="1002" spans="20:20">
      <c r="T1002" s="180"/>
    </row>
    <row r="1003" spans="20:20">
      <c r="T1003" s="180"/>
    </row>
    <row r="1004" spans="20:20">
      <c r="T1004" s="180"/>
    </row>
    <row r="1005" spans="20:20">
      <c r="T1005" s="180"/>
    </row>
    <row r="1006" spans="20:20">
      <c r="T1006" s="180"/>
    </row>
    <row r="1007" spans="20:20">
      <c r="T1007" s="180"/>
    </row>
    <row r="1008" spans="20:20">
      <c r="T1008" s="180"/>
    </row>
    <row r="1009" spans="20:20">
      <c r="T1009" s="180"/>
    </row>
    <row r="1010" spans="20:20">
      <c r="T1010" s="180"/>
    </row>
    <row r="1011" spans="20:20">
      <c r="T1011" s="180"/>
    </row>
    <row r="1012" spans="20:20">
      <c r="T1012" s="180"/>
    </row>
    <row r="1013" spans="20:20">
      <c r="T1013" s="180"/>
    </row>
    <row r="1014" spans="20:20">
      <c r="T1014" s="180"/>
    </row>
    <row r="1015" spans="20:20">
      <c r="T1015" s="180"/>
    </row>
    <row r="1016" spans="20:20">
      <c r="T1016" s="180"/>
    </row>
    <row r="1017" spans="20:20">
      <c r="T1017" s="180"/>
    </row>
    <row r="1018" spans="20:20">
      <c r="T1018" s="180"/>
    </row>
    <row r="1019" spans="20:20">
      <c r="T1019" s="180"/>
    </row>
    <row r="1020" spans="20:20">
      <c r="T1020" s="180"/>
    </row>
    <row r="1021" spans="20:20">
      <c r="T1021" s="180"/>
    </row>
    <row r="1022" spans="20:20">
      <c r="T1022" s="180"/>
    </row>
    <row r="1023" spans="20:20">
      <c r="T1023" s="180"/>
    </row>
    <row r="1024" spans="20:20">
      <c r="T1024" s="180"/>
    </row>
    <row r="1025" spans="20:20">
      <c r="T1025" s="180"/>
    </row>
    <row r="1026" spans="20:20">
      <c r="T1026" s="180"/>
    </row>
    <row r="1027" spans="20:20">
      <c r="T1027" s="180"/>
    </row>
    <row r="1028" spans="20:20">
      <c r="T1028" s="180"/>
    </row>
    <row r="1029" spans="20:20">
      <c r="T1029" s="180"/>
    </row>
    <row r="1030" spans="20:20">
      <c r="T1030" s="180"/>
    </row>
    <row r="1031" spans="20:20">
      <c r="T1031" s="180"/>
    </row>
    <row r="1032" spans="20:20">
      <c r="T1032" s="180"/>
    </row>
    <row r="1033" spans="20:20">
      <c r="T1033" s="180"/>
    </row>
    <row r="1034" spans="20:20">
      <c r="T1034" s="180"/>
    </row>
    <row r="1035" spans="20:20">
      <c r="T1035" s="180"/>
    </row>
    <row r="1036" spans="20:20">
      <c r="T1036" s="180"/>
    </row>
    <row r="1037" spans="20:20">
      <c r="T1037" s="180"/>
    </row>
    <row r="1038" spans="20:20">
      <c r="T1038" s="180"/>
    </row>
    <row r="1039" spans="20:20">
      <c r="T1039" s="180"/>
    </row>
    <row r="1040" spans="20:20">
      <c r="T1040" s="180"/>
    </row>
    <row r="1041" spans="20:20">
      <c r="T1041" s="180"/>
    </row>
    <row r="1042" spans="20:20">
      <c r="T1042" s="180"/>
    </row>
    <row r="1043" spans="20:20">
      <c r="T1043" s="180"/>
    </row>
    <row r="1044" spans="20:20">
      <c r="T1044" s="180"/>
    </row>
    <row r="1045" spans="20:20">
      <c r="T1045" s="180"/>
    </row>
    <row r="1046" spans="20:20">
      <c r="T1046" s="180"/>
    </row>
    <row r="1047" spans="20:20">
      <c r="T1047" s="180"/>
    </row>
    <row r="1048" spans="20:20">
      <c r="T1048" s="180"/>
    </row>
    <row r="1049" spans="20:20">
      <c r="T1049" s="180"/>
    </row>
    <row r="1050" spans="20:20">
      <c r="T1050" s="180"/>
    </row>
    <row r="1051" spans="20:20">
      <c r="T1051" s="180"/>
    </row>
    <row r="1052" spans="20:20">
      <c r="T1052" s="180"/>
    </row>
    <row r="1053" spans="20:20">
      <c r="T1053" s="180"/>
    </row>
    <row r="1054" spans="20:20">
      <c r="T1054" s="180"/>
    </row>
    <row r="1055" spans="20:20">
      <c r="T1055" s="180"/>
    </row>
    <row r="1056" spans="20:20">
      <c r="T1056" s="180"/>
    </row>
    <row r="1057" spans="20:20">
      <c r="T1057" s="180"/>
    </row>
    <row r="1058" spans="20:20">
      <c r="T1058" s="180"/>
    </row>
    <row r="1059" spans="20:20">
      <c r="T1059" s="180"/>
    </row>
    <row r="1060" spans="20:20">
      <c r="T1060" s="180"/>
    </row>
    <row r="1061" spans="20:20">
      <c r="T1061" s="180"/>
    </row>
    <row r="1062" spans="20:20">
      <c r="T1062" s="180"/>
    </row>
    <row r="1063" spans="20:20">
      <c r="T1063" s="180"/>
    </row>
    <row r="1064" spans="20:20">
      <c r="T1064" s="180"/>
    </row>
    <row r="1065" spans="20:20">
      <c r="T1065" s="180"/>
    </row>
    <row r="1066" spans="20:20">
      <c r="T1066" s="180"/>
    </row>
    <row r="1067" spans="20:20">
      <c r="T1067" s="180"/>
    </row>
    <row r="1068" spans="20:20">
      <c r="T1068" s="180"/>
    </row>
    <row r="1069" spans="20:20">
      <c r="T1069" s="180"/>
    </row>
    <row r="1070" spans="20:20">
      <c r="T1070" s="180"/>
    </row>
    <row r="1071" spans="20:20">
      <c r="T1071" s="180"/>
    </row>
    <row r="1072" spans="20:20">
      <c r="T1072" s="180"/>
    </row>
    <row r="1073" spans="20:20">
      <c r="T1073" s="180"/>
    </row>
    <row r="1074" spans="20:20">
      <c r="T1074" s="180"/>
    </row>
    <row r="1075" spans="20:20">
      <c r="T1075" s="180"/>
    </row>
    <row r="1076" spans="20:20">
      <c r="T1076" s="180"/>
    </row>
    <row r="1077" spans="20:20">
      <c r="T1077" s="180"/>
    </row>
    <row r="1078" spans="20:20">
      <c r="T1078" s="180"/>
    </row>
    <row r="1079" spans="20:20">
      <c r="T1079" s="180"/>
    </row>
    <row r="1080" spans="20:20">
      <c r="T1080" s="180"/>
    </row>
    <row r="1081" spans="20:20">
      <c r="T1081" s="180"/>
    </row>
    <row r="1082" spans="20:20">
      <c r="T1082" s="180"/>
    </row>
    <row r="1083" spans="20:20">
      <c r="T1083" s="180"/>
    </row>
    <row r="1084" spans="20:20">
      <c r="T1084" s="180"/>
    </row>
    <row r="1085" spans="20:20">
      <c r="T1085" s="180"/>
    </row>
    <row r="1086" spans="20:20">
      <c r="T1086" s="180"/>
    </row>
    <row r="1087" spans="20:20">
      <c r="T1087" s="180"/>
    </row>
    <row r="1088" spans="20:20">
      <c r="T1088" s="180"/>
    </row>
    <row r="1089" spans="20:20">
      <c r="T1089" s="180"/>
    </row>
    <row r="1090" spans="20:20">
      <c r="T1090" s="180"/>
    </row>
    <row r="1091" spans="20:20">
      <c r="T1091" s="180"/>
    </row>
    <row r="1092" spans="20:20">
      <c r="T1092" s="180"/>
    </row>
    <row r="1093" spans="20:20">
      <c r="T1093" s="180"/>
    </row>
    <row r="1094" spans="20:20">
      <c r="T1094" s="180"/>
    </row>
    <row r="1095" spans="20:20">
      <c r="T1095" s="180"/>
    </row>
    <row r="1096" spans="20:20">
      <c r="T1096" s="180"/>
    </row>
    <row r="1097" spans="20:20">
      <c r="T1097" s="180"/>
    </row>
    <row r="1098" spans="20:20">
      <c r="T1098" s="180"/>
    </row>
    <row r="1099" spans="20:20">
      <c r="T1099" s="180"/>
    </row>
    <row r="1100" spans="20:20">
      <c r="T1100" s="180"/>
    </row>
    <row r="1101" spans="20:20">
      <c r="T1101" s="180"/>
    </row>
    <row r="1102" spans="20:20">
      <c r="T1102" s="180"/>
    </row>
    <row r="1103" spans="20:20">
      <c r="T1103" s="180"/>
    </row>
    <row r="1104" spans="20:20">
      <c r="T1104" s="180"/>
    </row>
    <row r="1105" spans="20:20">
      <c r="T1105" s="180"/>
    </row>
    <row r="1106" spans="20:20">
      <c r="T1106" s="180"/>
    </row>
    <row r="1107" spans="20:20">
      <c r="T1107" s="180"/>
    </row>
    <row r="1108" spans="20:20">
      <c r="T1108" s="180"/>
    </row>
    <row r="1109" spans="20:20">
      <c r="T1109" s="180"/>
    </row>
    <row r="1110" spans="20:20">
      <c r="T1110" s="180"/>
    </row>
    <row r="1111" spans="20:20">
      <c r="T1111" s="180"/>
    </row>
    <row r="1112" spans="20:20">
      <c r="T1112" s="180"/>
    </row>
    <row r="1113" spans="20:20">
      <c r="T1113" s="180"/>
    </row>
    <row r="1114" spans="20:20">
      <c r="T1114" s="180"/>
    </row>
    <row r="1115" spans="20:20">
      <c r="T1115" s="180"/>
    </row>
    <row r="1116" spans="20:20">
      <c r="T1116" s="180"/>
    </row>
    <row r="1117" spans="20:20">
      <c r="T1117" s="180"/>
    </row>
    <row r="1118" spans="20:20">
      <c r="T1118" s="180"/>
    </row>
    <row r="1119" spans="20:20">
      <c r="T1119" s="180"/>
    </row>
    <row r="1120" spans="20:20">
      <c r="T1120" s="180"/>
    </row>
    <row r="1121" spans="20:20">
      <c r="T1121" s="180"/>
    </row>
    <row r="1122" spans="20:20">
      <c r="T1122" s="180"/>
    </row>
    <row r="1123" spans="20:20">
      <c r="T1123" s="180"/>
    </row>
    <row r="1124" spans="20:20">
      <c r="T1124" s="180"/>
    </row>
    <row r="1125" spans="20:20">
      <c r="T1125" s="180"/>
    </row>
    <row r="1126" spans="20:20">
      <c r="T1126" s="180"/>
    </row>
    <row r="1127" spans="20:20">
      <c r="T1127" s="180"/>
    </row>
    <row r="1128" spans="20:20">
      <c r="T1128" s="180"/>
    </row>
    <row r="1129" spans="20:20">
      <c r="T1129" s="180"/>
    </row>
    <row r="1130" spans="20:20">
      <c r="T1130" s="180"/>
    </row>
    <row r="1131" spans="20:20">
      <c r="T1131" s="180"/>
    </row>
    <row r="1132" spans="20:20">
      <c r="T1132" s="180"/>
    </row>
    <row r="1133" spans="20:20">
      <c r="T1133" s="180"/>
    </row>
    <row r="1134" spans="20:20">
      <c r="T1134" s="180"/>
    </row>
    <row r="1135" spans="20:20">
      <c r="T1135" s="180"/>
    </row>
    <row r="1136" spans="20:20">
      <c r="T1136" s="180"/>
    </row>
    <row r="1137" spans="20:20">
      <c r="T1137" s="180"/>
    </row>
    <row r="1138" spans="20:20">
      <c r="T1138" s="180"/>
    </row>
    <row r="1139" spans="20:20">
      <c r="T1139" s="180"/>
    </row>
    <row r="1140" spans="20:20">
      <c r="T1140" s="180"/>
    </row>
    <row r="1141" spans="20:20">
      <c r="T1141" s="180"/>
    </row>
    <row r="1142" spans="20:20">
      <c r="T1142" s="180"/>
    </row>
    <row r="1143" spans="20:20">
      <c r="T1143" s="180"/>
    </row>
    <row r="1144" spans="20:20">
      <c r="T1144" s="180"/>
    </row>
    <row r="1145" spans="20:20">
      <c r="T1145" s="180"/>
    </row>
    <row r="1146" spans="20:20">
      <c r="T1146" s="180"/>
    </row>
    <row r="1147" spans="20:20">
      <c r="T1147" s="180"/>
    </row>
    <row r="1148" spans="20:20">
      <c r="T1148" s="180"/>
    </row>
    <row r="1149" spans="20:20">
      <c r="T1149" s="180"/>
    </row>
    <row r="1150" spans="20:20">
      <c r="T1150" s="180"/>
    </row>
    <row r="1151" spans="20:20">
      <c r="T1151" s="180"/>
    </row>
    <row r="1152" spans="20:20">
      <c r="T1152" s="180"/>
    </row>
    <row r="1153" spans="20:20">
      <c r="T1153" s="180"/>
    </row>
    <row r="1154" spans="20:20">
      <c r="T1154" s="180"/>
    </row>
    <row r="1155" spans="20:20">
      <c r="T1155" s="180"/>
    </row>
    <row r="1156" spans="20:20">
      <c r="T1156" s="180"/>
    </row>
    <row r="1157" spans="20:20">
      <c r="T1157" s="180"/>
    </row>
    <row r="1158" spans="20:20">
      <c r="T1158" s="180"/>
    </row>
    <row r="1159" spans="20:20">
      <c r="T1159" s="180"/>
    </row>
    <row r="1160" spans="20:20">
      <c r="T1160" s="180"/>
    </row>
    <row r="1161" spans="20:20">
      <c r="T1161" s="180"/>
    </row>
    <row r="1162" spans="20:20">
      <c r="T1162" s="180"/>
    </row>
    <row r="1163" spans="20:20">
      <c r="T1163" s="180"/>
    </row>
    <row r="1164" spans="20:20">
      <c r="T1164" s="180"/>
    </row>
    <row r="1165" spans="20:20">
      <c r="T1165" s="180"/>
    </row>
    <row r="1166" spans="20:20">
      <c r="T1166" s="180"/>
    </row>
    <row r="1167" spans="20:20">
      <c r="T1167" s="180"/>
    </row>
    <row r="1168" spans="20:20">
      <c r="T1168" s="180"/>
    </row>
    <row r="1169" spans="20:20">
      <c r="T1169" s="180"/>
    </row>
    <row r="1170" spans="20:20">
      <c r="T1170" s="180"/>
    </row>
    <row r="1171" spans="20:20">
      <c r="T1171" s="180"/>
    </row>
    <row r="1172" spans="20:20">
      <c r="T1172" s="180"/>
    </row>
    <row r="1173" spans="20:20">
      <c r="T1173" s="180"/>
    </row>
    <row r="1174" spans="20:20">
      <c r="T1174" s="180"/>
    </row>
    <row r="1175" spans="20:20">
      <c r="T1175" s="180"/>
    </row>
    <row r="1176" spans="20:20">
      <c r="T1176" s="180"/>
    </row>
    <row r="1177" spans="20:20">
      <c r="T1177" s="180"/>
    </row>
    <row r="1178" spans="20:20">
      <c r="T1178" s="180"/>
    </row>
    <row r="1179" spans="20:20">
      <c r="T1179" s="180"/>
    </row>
    <row r="1180" spans="20:20">
      <c r="T1180" s="180"/>
    </row>
    <row r="1181" spans="20:20">
      <c r="T1181" s="180"/>
    </row>
    <row r="1182" spans="20:20">
      <c r="T1182" s="180"/>
    </row>
    <row r="1183" spans="20:20">
      <c r="T1183" s="180"/>
    </row>
    <row r="1184" spans="20:20">
      <c r="T1184" s="180"/>
    </row>
    <row r="1185" spans="20:20">
      <c r="T1185" s="180"/>
    </row>
    <row r="1186" spans="20:20">
      <c r="T1186" s="180"/>
    </row>
    <row r="1187" spans="20:20">
      <c r="T1187" s="180"/>
    </row>
    <row r="1188" spans="20:20">
      <c r="T1188" s="180"/>
    </row>
    <row r="1189" spans="20:20">
      <c r="T1189" s="180"/>
    </row>
    <row r="1190" spans="20:20">
      <c r="T1190" s="180"/>
    </row>
    <row r="1191" spans="20:20">
      <c r="T1191" s="180"/>
    </row>
    <row r="1192" spans="20:20">
      <c r="T1192" s="180"/>
    </row>
    <row r="1193" spans="20:20">
      <c r="T1193" s="180"/>
    </row>
    <row r="1194" spans="20:20">
      <c r="T1194" s="180"/>
    </row>
    <row r="1195" spans="20:20">
      <c r="T1195" s="180"/>
    </row>
    <row r="1196" spans="20:20">
      <c r="T1196" s="180"/>
    </row>
    <row r="1197" spans="20:20">
      <c r="T1197" s="180"/>
    </row>
    <row r="1198" spans="20:20">
      <c r="T1198" s="180"/>
    </row>
    <row r="1199" spans="20:20">
      <c r="T1199" s="180"/>
    </row>
    <row r="1200" spans="20:20">
      <c r="T1200" s="180"/>
    </row>
    <row r="1201" spans="20:20">
      <c r="T1201" s="180"/>
    </row>
    <row r="1202" spans="20:20">
      <c r="T1202" s="180"/>
    </row>
    <row r="1203" spans="20:20">
      <c r="T1203" s="180"/>
    </row>
    <row r="1204" spans="20:20">
      <c r="T1204" s="180"/>
    </row>
    <row r="1205" spans="20:20">
      <c r="T1205" s="180"/>
    </row>
    <row r="1206" spans="20:20">
      <c r="T1206" s="180"/>
    </row>
    <row r="1207" spans="20:20">
      <c r="T1207" s="180"/>
    </row>
    <row r="1208" spans="20:20">
      <c r="T1208" s="180"/>
    </row>
    <row r="1209" spans="20:20">
      <c r="T1209" s="180"/>
    </row>
    <row r="1210" spans="20:20">
      <c r="T1210" s="180"/>
    </row>
    <row r="1211" spans="20:20">
      <c r="T1211" s="180"/>
    </row>
    <row r="1212" spans="20:20">
      <c r="T1212" s="180"/>
    </row>
    <row r="1213" spans="20:20">
      <c r="T1213" s="180"/>
    </row>
    <row r="1214" spans="20:20">
      <c r="T1214" s="180"/>
    </row>
    <row r="1215" spans="20:20">
      <c r="T1215" s="180"/>
    </row>
    <row r="1216" spans="20:20">
      <c r="T1216" s="180"/>
    </row>
    <row r="1217" spans="20:20">
      <c r="T1217" s="180"/>
    </row>
    <row r="1218" spans="20:20">
      <c r="T1218" s="180"/>
    </row>
    <row r="1219" spans="20:20">
      <c r="T1219" s="180"/>
    </row>
    <row r="1220" spans="20:20">
      <c r="T1220" s="180"/>
    </row>
    <row r="1221" spans="20:20">
      <c r="T1221" s="180"/>
    </row>
    <row r="1222" spans="20:20">
      <c r="T1222" s="180"/>
    </row>
    <row r="1223" spans="20:20">
      <c r="T1223" s="180"/>
    </row>
    <row r="1224" spans="20:20">
      <c r="T1224" s="180"/>
    </row>
    <row r="1225" spans="20:20">
      <c r="T1225" s="180"/>
    </row>
    <row r="1226" spans="20:20">
      <c r="T1226" s="180"/>
    </row>
    <row r="1227" spans="20:20">
      <c r="T1227" s="180"/>
    </row>
    <row r="1228" spans="20:20">
      <c r="T1228" s="180"/>
    </row>
    <row r="1229" spans="20:20">
      <c r="T1229" s="180"/>
    </row>
    <row r="1230" spans="20:20">
      <c r="T1230" s="180"/>
    </row>
    <row r="1231" spans="20:20">
      <c r="T1231" s="180"/>
    </row>
    <row r="1232" spans="20:20">
      <c r="T1232" s="180"/>
    </row>
    <row r="1233" spans="20:20">
      <c r="T1233" s="180"/>
    </row>
    <row r="1234" spans="20:20">
      <c r="T1234" s="180"/>
    </row>
    <row r="1235" spans="20:20">
      <c r="T1235" s="180"/>
    </row>
    <row r="1236" spans="20:20">
      <c r="T1236" s="180"/>
    </row>
    <row r="1237" spans="20:20">
      <c r="T1237" s="180"/>
    </row>
    <row r="1238" spans="20:20">
      <c r="T1238" s="180"/>
    </row>
    <row r="1239" spans="20:20">
      <c r="T1239" s="180"/>
    </row>
    <row r="1240" spans="20:20">
      <c r="T1240" s="180"/>
    </row>
    <row r="1241" spans="20:20">
      <c r="T1241" s="180"/>
    </row>
    <row r="1242" spans="20:20">
      <c r="T1242" s="180"/>
    </row>
    <row r="1243" spans="20:20">
      <c r="T1243" s="180"/>
    </row>
    <row r="1244" spans="20:20">
      <c r="T1244" s="180"/>
    </row>
    <row r="1245" spans="20:20">
      <c r="T1245" s="180"/>
    </row>
    <row r="1246" spans="20:20">
      <c r="T1246" s="180"/>
    </row>
    <row r="1247" spans="20:20">
      <c r="T1247" s="180"/>
    </row>
    <row r="1248" spans="20:20">
      <c r="T1248" s="180"/>
    </row>
    <row r="1249" spans="20:20">
      <c r="T1249" s="180"/>
    </row>
    <row r="1250" spans="20:20">
      <c r="T1250" s="180"/>
    </row>
    <row r="1251" spans="20:20">
      <c r="T1251" s="180"/>
    </row>
    <row r="1252" spans="20:20">
      <c r="T1252" s="180"/>
    </row>
    <row r="1253" spans="20:20">
      <c r="T1253" s="180"/>
    </row>
    <row r="1254" spans="20:20">
      <c r="T1254" s="180"/>
    </row>
    <row r="1255" spans="20:20">
      <c r="T1255" s="180"/>
    </row>
    <row r="1256" spans="20:20">
      <c r="T1256" s="180"/>
    </row>
    <row r="1257" spans="20:20">
      <c r="T1257" s="180"/>
    </row>
    <row r="1258" spans="20:20">
      <c r="T1258" s="180"/>
    </row>
    <row r="1259" spans="20:20">
      <c r="T1259" s="180"/>
    </row>
    <row r="1260" spans="20:20">
      <c r="T1260" s="180"/>
    </row>
    <row r="1261" spans="20:20">
      <c r="T1261" s="180"/>
    </row>
    <row r="1262" spans="20:20">
      <c r="T1262" s="180"/>
    </row>
    <row r="1263" spans="20:20">
      <c r="T1263" s="180"/>
    </row>
    <row r="1264" spans="20:20">
      <c r="T1264" s="180"/>
    </row>
    <row r="1265" spans="20:20">
      <c r="T1265" s="180"/>
    </row>
    <row r="1266" spans="20:20">
      <c r="T1266" s="180"/>
    </row>
    <row r="1267" spans="20:20">
      <c r="T1267" s="180"/>
    </row>
    <row r="1268" spans="20:20">
      <c r="T1268" s="180"/>
    </row>
    <row r="1269" spans="20:20">
      <c r="T1269" s="180"/>
    </row>
    <row r="1270" spans="20:20">
      <c r="T1270" s="180"/>
    </row>
    <row r="1271" spans="20:20">
      <c r="T1271" s="180"/>
    </row>
    <row r="1272" spans="20:20">
      <c r="T1272" s="180"/>
    </row>
    <row r="1273" spans="20:20">
      <c r="T1273" s="180"/>
    </row>
    <row r="1274" spans="20:20">
      <c r="T1274" s="180"/>
    </row>
    <row r="1275" spans="20:20">
      <c r="T1275" s="180"/>
    </row>
    <row r="1276" spans="20:20">
      <c r="T1276" s="180"/>
    </row>
    <row r="1277" spans="20:20">
      <c r="T1277" s="180"/>
    </row>
    <row r="1278" spans="20:20">
      <c r="T1278" s="180"/>
    </row>
    <row r="1279" spans="20:20">
      <c r="T1279" s="180"/>
    </row>
    <row r="1280" spans="20:20">
      <c r="T1280" s="180"/>
    </row>
    <row r="1281" spans="20:20">
      <c r="T1281" s="180"/>
    </row>
    <row r="1282" spans="20:20">
      <c r="T1282" s="180"/>
    </row>
    <row r="1283" spans="20:20">
      <c r="T1283" s="180"/>
    </row>
    <row r="1284" spans="20:20">
      <c r="T1284" s="180"/>
    </row>
    <row r="1285" spans="20:20">
      <c r="T1285" s="180"/>
    </row>
    <row r="1286" spans="20:20">
      <c r="T1286" s="180"/>
    </row>
    <row r="1287" spans="20:20">
      <c r="T1287" s="180"/>
    </row>
    <row r="1288" spans="20:20">
      <c r="T1288" s="180"/>
    </row>
    <row r="1289" spans="20:20">
      <c r="T1289" s="180"/>
    </row>
    <row r="1290" spans="20:20">
      <c r="T1290" s="180"/>
    </row>
    <row r="1291" spans="20:20">
      <c r="T1291" s="180"/>
    </row>
    <row r="1292" spans="20:20">
      <c r="T1292" s="180"/>
    </row>
    <row r="1293" spans="20:20">
      <c r="T1293" s="180"/>
    </row>
    <row r="1294" spans="20:20">
      <c r="T1294" s="180"/>
    </row>
    <row r="1295" spans="20:20">
      <c r="T1295" s="180"/>
    </row>
    <row r="1296" spans="20:20">
      <c r="T1296" s="180"/>
    </row>
    <row r="1297" spans="20:20">
      <c r="T1297" s="180"/>
    </row>
    <row r="1298" spans="20:20">
      <c r="T1298" s="180"/>
    </row>
    <row r="1299" spans="20:20">
      <c r="T1299" s="180"/>
    </row>
    <row r="1300" spans="20:20">
      <c r="T1300" s="180"/>
    </row>
    <row r="1301" spans="20:20">
      <c r="T1301" s="180"/>
    </row>
    <row r="1302" spans="20:20">
      <c r="T1302" s="180"/>
    </row>
    <row r="1303" spans="20:20">
      <c r="T1303" s="180"/>
    </row>
    <row r="1304" spans="20:20">
      <c r="T1304" s="180"/>
    </row>
    <row r="1305" spans="20:20">
      <c r="T1305" s="180"/>
    </row>
    <row r="1306" spans="20:20">
      <c r="T1306" s="180"/>
    </row>
    <row r="1307" spans="20:20">
      <c r="T1307" s="180"/>
    </row>
    <row r="1308" spans="20:20">
      <c r="T1308" s="180"/>
    </row>
    <row r="1309" spans="20:20">
      <c r="T1309" s="180"/>
    </row>
    <row r="1310" spans="20:20">
      <c r="T1310" s="180"/>
    </row>
    <row r="1311" spans="20:20">
      <c r="T1311" s="180"/>
    </row>
    <row r="1312" spans="20:20">
      <c r="T1312" s="180"/>
    </row>
    <row r="1313" spans="20:20">
      <c r="T1313" s="180"/>
    </row>
    <row r="1314" spans="20:20">
      <c r="T1314" s="180"/>
    </row>
    <row r="1315" spans="20:20">
      <c r="T1315" s="180"/>
    </row>
    <row r="1316" spans="20:20">
      <c r="T1316" s="180"/>
    </row>
    <row r="1317" spans="20:20">
      <c r="T1317" s="180"/>
    </row>
    <row r="1318" spans="20:20">
      <c r="T1318" s="180"/>
    </row>
    <row r="1319" spans="20:20">
      <c r="T1319" s="180"/>
    </row>
    <row r="1320" spans="20:20">
      <c r="T1320" s="180"/>
    </row>
    <row r="1321" spans="20:20">
      <c r="T1321" s="180"/>
    </row>
    <row r="1322" spans="20:20">
      <c r="T1322" s="180"/>
    </row>
    <row r="1323" spans="20:20">
      <c r="T1323" s="180"/>
    </row>
    <row r="1324" spans="20:20">
      <c r="T1324" s="180"/>
    </row>
    <row r="1325" spans="20:20">
      <c r="T1325" s="180"/>
    </row>
    <row r="1326" spans="20:20">
      <c r="T1326" s="180"/>
    </row>
    <row r="1327" spans="20:20">
      <c r="T1327" s="180"/>
    </row>
    <row r="1328" spans="20:20">
      <c r="T1328" s="180"/>
    </row>
    <row r="1329" spans="20:20">
      <c r="T1329" s="180"/>
    </row>
    <row r="1330" spans="20:20">
      <c r="T1330" s="180"/>
    </row>
    <row r="1331" spans="20:20">
      <c r="T1331" s="180"/>
    </row>
    <row r="1332" spans="20:20">
      <c r="T1332" s="180"/>
    </row>
    <row r="1333" spans="20:20">
      <c r="T1333" s="180"/>
    </row>
    <row r="1334" spans="20:20">
      <c r="T1334" s="180"/>
    </row>
    <row r="1335" spans="20:20">
      <c r="T1335" s="180"/>
    </row>
    <row r="1336" spans="20:20">
      <c r="T1336" s="180"/>
    </row>
    <row r="1337" spans="20:20">
      <c r="T1337" s="180"/>
    </row>
    <row r="1338" spans="20:20">
      <c r="T1338" s="180"/>
    </row>
    <row r="1339" spans="20:20">
      <c r="T1339" s="180"/>
    </row>
    <row r="1340" spans="20:20">
      <c r="T1340" s="180"/>
    </row>
    <row r="1341" spans="20:20">
      <c r="T1341" s="180"/>
    </row>
    <row r="1342" spans="20:20">
      <c r="T1342" s="180"/>
    </row>
    <row r="1343" spans="20:20">
      <c r="T1343" s="180"/>
    </row>
    <row r="1344" spans="20:20">
      <c r="T1344" s="180"/>
    </row>
    <row r="1345" spans="20:20">
      <c r="T1345" s="180"/>
    </row>
    <row r="1346" spans="20:20">
      <c r="T1346" s="180"/>
    </row>
    <row r="1347" spans="20:20">
      <c r="T1347" s="180"/>
    </row>
    <row r="1348" spans="20:20">
      <c r="T1348" s="180"/>
    </row>
    <row r="1349" spans="20:20">
      <c r="T1349" s="180"/>
    </row>
    <row r="1350" spans="20:20">
      <c r="T1350" s="180"/>
    </row>
    <row r="1351" spans="20:20">
      <c r="T1351" s="180"/>
    </row>
    <row r="1352" spans="20:20">
      <c r="T1352" s="180"/>
    </row>
    <row r="1353" spans="20:20">
      <c r="T1353" s="180"/>
    </row>
    <row r="1354" spans="20:20">
      <c r="T1354" s="180"/>
    </row>
    <row r="1355" spans="20:20">
      <c r="T1355" s="180"/>
    </row>
    <row r="1356" spans="20:20">
      <c r="T1356" s="180"/>
    </row>
    <row r="1357" spans="20:20">
      <c r="T1357" s="180"/>
    </row>
    <row r="1358" spans="20:20">
      <c r="T1358" s="180"/>
    </row>
    <row r="1359" spans="20:20">
      <c r="T1359" s="180"/>
    </row>
    <row r="1360" spans="20:20">
      <c r="T1360" s="180"/>
    </row>
    <row r="1361" spans="20:20">
      <c r="T1361" s="180"/>
    </row>
    <row r="1362" spans="20:20">
      <c r="T1362" s="180"/>
    </row>
    <row r="1363" spans="20:20">
      <c r="T1363" s="180"/>
    </row>
    <row r="1364" spans="20:20">
      <c r="T1364" s="180"/>
    </row>
    <row r="1365" spans="20:20">
      <c r="T1365" s="180"/>
    </row>
    <row r="1366" spans="20:20">
      <c r="T1366" s="180"/>
    </row>
    <row r="1367" spans="20:20">
      <c r="T1367" s="180"/>
    </row>
    <row r="1368" spans="20:20">
      <c r="T1368" s="180"/>
    </row>
    <row r="1369" spans="20:20">
      <c r="T1369" s="180"/>
    </row>
    <row r="1370" spans="20:20">
      <c r="T1370" s="180"/>
    </row>
    <row r="1371" spans="20:20">
      <c r="T1371" s="180"/>
    </row>
    <row r="1372" spans="20:20">
      <c r="T1372" s="180"/>
    </row>
    <row r="1373" spans="20:20">
      <c r="T1373" s="180"/>
    </row>
    <row r="1374" spans="20:20">
      <c r="T1374" s="180"/>
    </row>
    <row r="1375" spans="20:20">
      <c r="T1375" s="180"/>
    </row>
    <row r="1376" spans="20:20">
      <c r="T1376" s="180"/>
    </row>
    <row r="1377" spans="20:20">
      <c r="T1377" s="180"/>
    </row>
    <row r="1378" spans="20:20">
      <c r="T1378" s="180"/>
    </row>
    <row r="1379" spans="20:20">
      <c r="T1379" s="180"/>
    </row>
    <row r="1380" spans="20:20">
      <c r="T1380" s="180"/>
    </row>
    <row r="1381" spans="20:20">
      <c r="T1381" s="180"/>
    </row>
    <row r="1382" spans="20:20">
      <c r="T1382" s="180"/>
    </row>
    <row r="1383" spans="20:20">
      <c r="T1383" s="180"/>
    </row>
    <row r="1384" spans="20:20">
      <c r="T1384" s="180"/>
    </row>
    <row r="1385" spans="20:20">
      <c r="T1385" s="180"/>
    </row>
    <row r="1386" spans="20:20">
      <c r="T1386" s="180"/>
    </row>
    <row r="1387" spans="20:20">
      <c r="T1387" s="180"/>
    </row>
    <row r="1388" spans="20:20">
      <c r="T1388" s="180"/>
    </row>
    <row r="1389" spans="20:20">
      <c r="T1389" s="180"/>
    </row>
    <row r="1390" spans="20:20">
      <c r="T1390" s="180"/>
    </row>
    <row r="1391" spans="20:20">
      <c r="T1391" s="180"/>
    </row>
    <row r="1392" spans="20:20">
      <c r="T1392" s="180"/>
    </row>
    <row r="1393" spans="20:20">
      <c r="T1393" s="180"/>
    </row>
    <row r="1394" spans="20:20">
      <c r="T1394" s="180"/>
    </row>
    <row r="1395" spans="20:20">
      <c r="T1395" s="180"/>
    </row>
    <row r="1396" spans="20:20">
      <c r="T1396" s="180"/>
    </row>
    <row r="1397" spans="20:20">
      <c r="T1397" s="180"/>
    </row>
    <row r="1398" spans="20:20">
      <c r="T1398" s="180"/>
    </row>
    <row r="1399" spans="20:20">
      <c r="T1399" s="180"/>
    </row>
    <row r="1400" spans="20:20">
      <c r="T1400" s="180"/>
    </row>
    <row r="1401" spans="20:20">
      <c r="T1401" s="180"/>
    </row>
    <row r="1402" spans="20:20">
      <c r="T1402" s="180"/>
    </row>
    <row r="1403" spans="20:20">
      <c r="T1403" s="180"/>
    </row>
    <row r="1404" spans="20:20">
      <c r="T1404" s="180"/>
    </row>
    <row r="1405" spans="20:20">
      <c r="T1405" s="180"/>
    </row>
    <row r="1406" spans="20:20">
      <c r="T1406" s="180"/>
    </row>
    <row r="1407" spans="20:20">
      <c r="T1407" s="180"/>
    </row>
    <row r="1408" spans="20:20">
      <c r="T1408" s="180"/>
    </row>
    <row r="1409" spans="20:20">
      <c r="T1409" s="180"/>
    </row>
    <row r="1410" spans="20:20">
      <c r="T1410" s="180"/>
    </row>
    <row r="1411" spans="20:20">
      <c r="T1411" s="180"/>
    </row>
    <row r="1412" spans="20:20">
      <c r="T1412" s="180"/>
    </row>
    <row r="1413" spans="20:20">
      <c r="T1413" s="180"/>
    </row>
    <row r="1414" spans="20:20">
      <c r="T1414" s="180"/>
    </row>
    <row r="1415" spans="20:20">
      <c r="T1415" s="180"/>
    </row>
    <row r="1416" spans="20:20">
      <c r="T1416" s="180"/>
    </row>
    <row r="1417" spans="20:20">
      <c r="T1417" s="180"/>
    </row>
    <row r="1418" spans="20:20">
      <c r="T1418" s="180"/>
    </row>
    <row r="1419" spans="20:20">
      <c r="T1419" s="180"/>
    </row>
    <row r="1420" spans="20:20">
      <c r="T1420" s="180"/>
    </row>
    <row r="1421" spans="20:20">
      <c r="T1421" s="180"/>
    </row>
    <row r="1422" spans="20:20">
      <c r="T1422" s="180"/>
    </row>
    <row r="1423" spans="20:20">
      <c r="T1423" s="180"/>
    </row>
    <row r="1424" spans="20:20">
      <c r="T1424" s="180"/>
    </row>
    <row r="1425" spans="20:20">
      <c r="T1425" s="180"/>
    </row>
    <row r="1426" spans="20:20">
      <c r="T1426" s="180"/>
    </row>
    <row r="1427" spans="20:20">
      <c r="T1427" s="180"/>
    </row>
    <row r="1428" spans="20:20">
      <c r="T1428" s="180"/>
    </row>
    <row r="1429" spans="20:20">
      <c r="T1429" s="180"/>
    </row>
    <row r="1430" spans="20:20">
      <c r="T1430" s="180"/>
    </row>
    <row r="1431" spans="20:20">
      <c r="T1431" s="180"/>
    </row>
    <row r="1432" spans="20:20">
      <c r="T1432" s="180"/>
    </row>
    <row r="1433" spans="20:20">
      <c r="T1433" s="180"/>
    </row>
    <row r="1434" spans="20:20">
      <c r="T1434" s="180"/>
    </row>
    <row r="1435" spans="20:20">
      <c r="T1435" s="180"/>
    </row>
    <row r="1436" spans="20:20">
      <c r="T1436" s="180"/>
    </row>
    <row r="1437" spans="20:20">
      <c r="T1437" s="180"/>
    </row>
    <row r="1438" spans="20:20">
      <c r="T1438" s="180"/>
    </row>
    <row r="1439" spans="20:20">
      <c r="T1439" s="180"/>
    </row>
    <row r="1440" spans="20:20">
      <c r="T1440" s="180"/>
    </row>
    <row r="1441" spans="20:20">
      <c r="T1441" s="180"/>
    </row>
    <row r="1442" spans="20:20">
      <c r="T1442" s="180"/>
    </row>
    <row r="1443" spans="20:20">
      <c r="T1443" s="180"/>
    </row>
    <row r="1444" spans="20:20">
      <c r="T1444" s="180"/>
    </row>
    <row r="1445" spans="20:20">
      <c r="T1445" s="180"/>
    </row>
    <row r="1446" spans="20:20">
      <c r="T1446" s="180"/>
    </row>
    <row r="1447" spans="20:20">
      <c r="T1447" s="180"/>
    </row>
    <row r="1448" spans="20:20">
      <c r="T1448" s="180"/>
    </row>
    <row r="1449" spans="20:20">
      <c r="T1449" s="180"/>
    </row>
    <row r="1450" spans="20:20">
      <c r="T1450" s="180"/>
    </row>
    <row r="1451" spans="20:20">
      <c r="T1451" s="180"/>
    </row>
    <row r="1452" spans="20:20">
      <c r="T1452" s="180"/>
    </row>
    <row r="1453" spans="20:20">
      <c r="T1453" s="180"/>
    </row>
    <row r="1454" spans="20:20">
      <c r="T1454" s="180"/>
    </row>
    <row r="1455" spans="20:20">
      <c r="T1455" s="180"/>
    </row>
    <row r="1456" spans="20:20">
      <c r="T1456" s="180"/>
    </row>
    <row r="1457" spans="20:20">
      <c r="T1457" s="180"/>
    </row>
    <row r="1458" spans="20:20">
      <c r="T1458" s="180"/>
    </row>
    <row r="1459" spans="20:20">
      <c r="T1459" s="180"/>
    </row>
    <row r="1460" spans="20:20">
      <c r="T1460" s="180"/>
    </row>
    <row r="1461" spans="20:20">
      <c r="T1461" s="180"/>
    </row>
    <row r="1462" spans="20:20">
      <c r="T1462" s="180"/>
    </row>
    <row r="1463" spans="20:20">
      <c r="T1463" s="180"/>
    </row>
    <row r="1464" spans="20:20">
      <c r="T1464" s="180"/>
    </row>
    <row r="1465" spans="20:20">
      <c r="T1465" s="180"/>
    </row>
    <row r="1466" spans="20:20">
      <c r="T1466" s="180"/>
    </row>
    <row r="1467" spans="20:20">
      <c r="T1467" s="180"/>
    </row>
    <row r="1468" spans="20:20">
      <c r="T1468" s="180"/>
    </row>
    <row r="1469" spans="20:20">
      <c r="T1469" s="180"/>
    </row>
    <row r="1470" spans="20:20">
      <c r="T1470" s="180"/>
    </row>
    <row r="1471" spans="20:20">
      <c r="T1471" s="180"/>
    </row>
    <row r="1472" spans="20:20">
      <c r="T1472" s="180"/>
    </row>
    <row r="1473" spans="20:20">
      <c r="T1473" s="180"/>
    </row>
    <row r="1474" spans="20:20">
      <c r="T1474" s="180"/>
    </row>
    <row r="1475" spans="20:20">
      <c r="T1475" s="180"/>
    </row>
    <row r="1476" spans="20:20">
      <c r="T1476" s="180"/>
    </row>
    <row r="1477" spans="20:20">
      <c r="T1477" s="180"/>
    </row>
    <row r="1478" spans="20:20">
      <c r="T1478" s="180"/>
    </row>
    <row r="1479" spans="20:20">
      <c r="T1479" s="180"/>
    </row>
    <row r="1480" spans="20:20">
      <c r="T1480" s="180"/>
    </row>
    <row r="1481" spans="20:20">
      <c r="T1481" s="180"/>
    </row>
    <row r="1482" spans="20:20">
      <c r="T1482" s="180"/>
    </row>
    <row r="1483" spans="20:20">
      <c r="T1483" s="180"/>
    </row>
    <row r="1484" spans="20:20">
      <c r="T1484" s="180"/>
    </row>
    <row r="1485" spans="20:20">
      <c r="T1485" s="180"/>
    </row>
    <row r="1486" spans="20:20">
      <c r="T1486" s="180"/>
    </row>
    <row r="1487" spans="20:20">
      <c r="T1487" s="180"/>
    </row>
    <row r="1488" spans="20:20">
      <c r="T1488" s="180"/>
    </row>
    <row r="1489" spans="20:20">
      <c r="T1489" s="180"/>
    </row>
    <row r="1490" spans="20:20">
      <c r="T1490" s="180"/>
    </row>
    <row r="1491" spans="20:20">
      <c r="T1491" s="180"/>
    </row>
    <row r="1492" spans="20:20">
      <c r="T1492" s="180"/>
    </row>
    <row r="1493" spans="20:20">
      <c r="T1493" s="180"/>
    </row>
    <row r="1494" spans="20:20">
      <c r="T1494" s="180"/>
    </row>
    <row r="1495" spans="20:20">
      <c r="T1495" s="180"/>
    </row>
    <row r="1496" spans="20:20">
      <c r="T1496" s="180"/>
    </row>
    <row r="1497" spans="20:20">
      <c r="T1497" s="180"/>
    </row>
    <row r="1498" spans="20:20">
      <c r="T1498" s="180"/>
    </row>
    <row r="1499" spans="20:20">
      <c r="T1499" s="180"/>
    </row>
    <row r="1500" spans="20:20">
      <c r="T1500" s="180"/>
    </row>
    <row r="1501" spans="20:20">
      <c r="T1501" s="180"/>
    </row>
    <row r="1502" spans="20:20">
      <c r="T1502" s="180"/>
    </row>
    <row r="1503" spans="20:20">
      <c r="T1503" s="180"/>
    </row>
    <row r="1504" spans="20:20">
      <c r="T1504" s="180"/>
    </row>
    <row r="1505" spans="20:20">
      <c r="T1505" s="180"/>
    </row>
    <row r="1506" spans="20:20">
      <c r="T1506" s="180"/>
    </row>
    <row r="1507" spans="20:20">
      <c r="T1507" s="180"/>
    </row>
    <row r="1508" spans="20:20">
      <c r="T1508" s="180"/>
    </row>
    <row r="1509" spans="20:20">
      <c r="T1509" s="180"/>
    </row>
    <row r="1510" spans="20:20">
      <c r="T1510" s="180"/>
    </row>
    <row r="1511" spans="20:20">
      <c r="T1511" s="180"/>
    </row>
    <row r="1512" spans="20:20">
      <c r="T1512" s="180"/>
    </row>
    <row r="1513" spans="20:20">
      <c r="T1513" s="180"/>
    </row>
    <row r="1514" spans="20:20">
      <c r="T1514" s="180"/>
    </row>
    <row r="1515" spans="20:20">
      <c r="T1515" s="180"/>
    </row>
    <row r="1516" spans="20:20">
      <c r="T1516" s="180"/>
    </row>
    <row r="1517" spans="20:20">
      <c r="T1517" s="180"/>
    </row>
    <row r="1518" spans="20:20">
      <c r="T1518" s="180"/>
    </row>
    <row r="1519" spans="20:20">
      <c r="T1519" s="180"/>
    </row>
    <row r="1520" spans="20:20">
      <c r="T1520" s="180"/>
    </row>
    <row r="1521" spans="20:20">
      <c r="T1521" s="180"/>
    </row>
    <row r="1522" spans="20:20">
      <c r="T1522" s="180"/>
    </row>
    <row r="1523" spans="20:20">
      <c r="T1523" s="180"/>
    </row>
    <row r="1524" spans="20:20">
      <c r="T1524" s="180"/>
    </row>
    <row r="1525" spans="20:20">
      <c r="T1525" s="180"/>
    </row>
    <row r="1526" spans="20:20">
      <c r="T1526" s="180"/>
    </row>
    <row r="1527" spans="20:20">
      <c r="T1527" s="180"/>
    </row>
    <row r="1528" spans="20:20">
      <c r="T1528" s="180"/>
    </row>
    <row r="1529" spans="20:20">
      <c r="T1529" s="180"/>
    </row>
    <row r="1530" spans="20:20">
      <c r="T1530" s="180"/>
    </row>
    <row r="1531" spans="20:20">
      <c r="T1531" s="180"/>
    </row>
    <row r="1532" spans="20:20">
      <c r="T1532" s="180"/>
    </row>
    <row r="1533" spans="20:20">
      <c r="T1533" s="180"/>
    </row>
    <row r="1534" spans="20:20">
      <c r="T1534" s="180"/>
    </row>
    <row r="1535" spans="20:20">
      <c r="T1535" s="180"/>
    </row>
    <row r="1536" spans="20:20">
      <c r="T1536" s="180"/>
    </row>
    <row r="1537" spans="20:20">
      <c r="T1537" s="180"/>
    </row>
    <row r="1538" spans="20:20">
      <c r="T1538" s="180"/>
    </row>
    <row r="1539" spans="20:20">
      <c r="T1539" s="180"/>
    </row>
    <row r="1540" spans="20:20">
      <c r="T1540" s="180"/>
    </row>
    <row r="1541" spans="20:20">
      <c r="T1541" s="180"/>
    </row>
    <row r="1542" spans="20:20">
      <c r="T1542" s="180"/>
    </row>
    <row r="1543" spans="20:20">
      <c r="T1543" s="180"/>
    </row>
    <row r="1544" spans="20:20">
      <c r="T1544" s="180"/>
    </row>
    <row r="1545" spans="20:20">
      <c r="T1545" s="180"/>
    </row>
    <row r="1546" spans="20:20">
      <c r="T1546" s="180"/>
    </row>
    <row r="1547" spans="20:20">
      <c r="T1547" s="180"/>
    </row>
    <row r="1548" spans="20:20">
      <c r="T1548" s="180"/>
    </row>
    <row r="1549" spans="20:20">
      <c r="T1549" s="180"/>
    </row>
    <row r="1550" spans="20:20">
      <c r="T1550" s="180"/>
    </row>
    <row r="1551" spans="20:20">
      <c r="T1551" s="180"/>
    </row>
    <row r="1552" spans="20:20">
      <c r="T1552" s="180"/>
    </row>
    <row r="1553" spans="20:20">
      <c r="T1553" s="180"/>
    </row>
    <row r="1554" spans="20:20">
      <c r="T1554" s="180"/>
    </row>
    <row r="1555" spans="20:20">
      <c r="T1555" s="180"/>
    </row>
    <row r="1556" spans="20:20">
      <c r="T1556" s="180"/>
    </row>
    <row r="1557" spans="20:20">
      <c r="T1557" s="180"/>
    </row>
    <row r="1558" spans="20:20">
      <c r="T1558" s="180"/>
    </row>
    <row r="1559" spans="20:20">
      <c r="T1559" s="180"/>
    </row>
    <row r="1560" spans="20:20">
      <c r="T1560" s="180"/>
    </row>
    <row r="1561" spans="20:20">
      <c r="T1561" s="180"/>
    </row>
    <row r="1562" spans="20:20">
      <c r="T1562" s="180"/>
    </row>
    <row r="1563" spans="20:20">
      <c r="T1563" s="180"/>
    </row>
    <row r="1564" spans="20:20">
      <c r="T1564" s="180"/>
    </row>
    <row r="1565" spans="20:20">
      <c r="T1565" s="180"/>
    </row>
    <row r="1566" spans="20:20">
      <c r="T1566" s="180"/>
    </row>
    <row r="1567" spans="20:20">
      <c r="T1567" s="180"/>
    </row>
    <row r="1568" spans="20:20">
      <c r="T1568" s="180"/>
    </row>
    <row r="1569" spans="20:20">
      <c r="T1569" s="180"/>
    </row>
    <row r="1570" spans="20:20">
      <c r="T1570" s="180"/>
    </row>
    <row r="1571" spans="20:20">
      <c r="T1571" s="180"/>
    </row>
    <row r="1572" spans="20:20">
      <c r="T1572" s="180"/>
    </row>
    <row r="1573" spans="20:20">
      <c r="T1573" s="180"/>
    </row>
    <row r="1574" spans="20:20">
      <c r="T1574" s="180"/>
    </row>
    <row r="1575" spans="20:20">
      <c r="T1575" s="180"/>
    </row>
    <row r="1576" spans="20:20">
      <c r="T1576" s="180"/>
    </row>
    <row r="1577" spans="20:20">
      <c r="T1577" s="180"/>
    </row>
    <row r="1578" spans="20:20">
      <c r="T1578" s="180"/>
    </row>
    <row r="1579" spans="20:20">
      <c r="T1579" s="180"/>
    </row>
    <row r="1580" spans="20:20">
      <c r="T1580" s="180"/>
    </row>
    <row r="1581" spans="20:20">
      <c r="T1581" s="180"/>
    </row>
    <row r="1582" spans="20:20">
      <c r="T1582" s="180"/>
    </row>
    <row r="1583" spans="20:20">
      <c r="T1583" s="180"/>
    </row>
    <row r="1584" spans="20:20">
      <c r="T1584" s="180"/>
    </row>
    <row r="1585" spans="20:20">
      <c r="T1585" s="180"/>
    </row>
    <row r="1586" spans="20:20">
      <c r="T1586" s="180"/>
    </row>
    <row r="1587" spans="20:20">
      <c r="T1587" s="180"/>
    </row>
    <row r="1588" spans="20:20">
      <c r="T1588" s="180"/>
    </row>
    <row r="1589" spans="20:20">
      <c r="T1589" s="180"/>
    </row>
    <row r="1590" spans="20:20">
      <c r="T1590" s="180"/>
    </row>
    <row r="1591" spans="20:20">
      <c r="T1591" s="180"/>
    </row>
    <row r="1592" spans="20:20">
      <c r="T1592" s="180"/>
    </row>
    <row r="1593" spans="20:20">
      <c r="T1593" s="180"/>
    </row>
    <row r="1594" spans="20:20">
      <c r="T1594" s="180"/>
    </row>
    <row r="1595" spans="20:20">
      <c r="T1595" s="180"/>
    </row>
    <row r="1596" spans="20:20">
      <c r="T1596" s="180"/>
    </row>
    <row r="1597" spans="20:20">
      <c r="T1597" s="180"/>
    </row>
    <row r="1598" spans="20:20">
      <c r="T1598" s="180"/>
    </row>
    <row r="1599" spans="20:20">
      <c r="T1599" s="180"/>
    </row>
    <row r="1600" spans="20:20">
      <c r="T1600" s="180"/>
    </row>
    <row r="1601" spans="20:20">
      <c r="T1601" s="180"/>
    </row>
    <row r="1602" spans="20:20">
      <c r="T1602" s="180"/>
    </row>
    <row r="1603" spans="20:20">
      <c r="T1603" s="180"/>
    </row>
    <row r="1604" spans="20:20">
      <c r="T1604" s="180"/>
    </row>
    <row r="1605" spans="20:20">
      <c r="T1605" s="180"/>
    </row>
    <row r="1606" spans="20:20">
      <c r="T1606" s="180"/>
    </row>
    <row r="1607" spans="20:20">
      <c r="T1607" s="180"/>
    </row>
    <row r="1608" spans="20:20">
      <c r="T1608" s="180"/>
    </row>
    <row r="1609" spans="20:20">
      <c r="T1609" s="180"/>
    </row>
    <row r="1610" spans="20:20">
      <c r="T1610" s="180"/>
    </row>
    <row r="1611" spans="20:20">
      <c r="T1611" s="180"/>
    </row>
    <row r="1612" spans="20:20">
      <c r="T1612" s="180"/>
    </row>
    <row r="1613" spans="20:20">
      <c r="T1613" s="180"/>
    </row>
    <row r="1614" spans="20:20">
      <c r="T1614" s="180"/>
    </row>
    <row r="1615" spans="20:20">
      <c r="T1615" s="180"/>
    </row>
    <row r="1616" spans="20:20">
      <c r="T1616" s="180"/>
    </row>
    <row r="1617" spans="20:20">
      <c r="T1617" s="180"/>
    </row>
    <row r="1618" spans="20:20">
      <c r="T1618" s="180"/>
    </row>
    <row r="1619" spans="20:20">
      <c r="T1619" s="180"/>
    </row>
    <row r="1620" spans="20:20">
      <c r="T1620" s="180"/>
    </row>
    <row r="1621" spans="20:20">
      <c r="T1621" s="180"/>
    </row>
    <row r="1622" spans="20:20">
      <c r="T1622" s="180"/>
    </row>
    <row r="1623" spans="20:20">
      <c r="T1623" s="180"/>
    </row>
    <row r="1624" spans="20:20">
      <c r="T1624" s="180"/>
    </row>
    <row r="1625" spans="20:20">
      <c r="T1625" s="180"/>
    </row>
    <row r="1626" spans="20:20">
      <c r="T1626" s="180"/>
    </row>
    <row r="1627" spans="20:20">
      <c r="T1627" s="180"/>
    </row>
    <row r="1628" spans="20:20">
      <c r="T1628" s="180"/>
    </row>
    <row r="1629" spans="20:20">
      <c r="T1629" s="180"/>
    </row>
    <row r="1630" spans="20:20">
      <c r="T1630" s="180"/>
    </row>
    <row r="1631" spans="20:20">
      <c r="T1631" s="180"/>
    </row>
    <row r="1632" spans="20:20">
      <c r="T1632" s="180"/>
    </row>
    <row r="1633" spans="20:20">
      <c r="T1633" s="180"/>
    </row>
    <row r="1634" spans="20:20">
      <c r="T1634" s="180"/>
    </row>
    <row r="1635" spans="20:20">
      <c r="T1635" s="180"/>
    </row>
    <row r="1636" spans="20:20">
      <c r="T1636" s="180"/>
    </row>
    <row r="1637" spans="20:20">
      <c r="T1637" s="180"/>
    </row>
    <row r="1638" spans="20:20">
      <c r="T1638" s="180"/>
    </row>
    <row r="1639" spans="20:20">
      <c r="T1639" s="180"/>
    </row>
    <row r="1640" spans="20:20">
      <c r="T1640" s="180"/>
    </row>
    <row r="1641" spans="20:20">
      <c r="T1641" s="180"/>
    </row>
    <row r="1642" spans="20:20">
      <c r="T1642" s="180"/>
    </row>
    <row r="1643" spans="20:20">
      <c r="T1643" s="180"/>
    </row>
    <row r="1644" spans="20:20">
      <c r="T1644" s="180"/>
    </row>
    <row r="1645" spans="20:20">
      <c r="T1645" s="180"/>
    </row>
    <row r="1646" spans="20:20">
      <c r="T1646" s="180"/>
    </row>
    <row r="1647" spans="20:20">
      <c r="T1647" s="180"/>
    </row>
    <row r="1648" spans="20:20">
      <c r="T1648" s="180"/>
    </row>
    <row r="1649" spans="20:20">
      <c r="T1649" s="180"/>
    </row>
    <row r="1650" spans="20:20">
      <c r="T1650" s="180"/>
    </row>
    <row r="1651" spans="20:20">
      <c r="T1651" s="180"/>
    </row>
    <row r="1652" spans="20:20">
      <c r="T1652" s="180"/>
    </row>
    <row r="1653" spans="20:20">
      <c r="T1653" s="180"/>
    </row>
    <row r="1654" spans="20:20">
      <c r="T1654" s="180"/>
    </row>
    <row r="1655" spans="20:20">
      <c r="T1655" s="180"/>
    </row>
    <row r="1656" spans="20:20">
      <c r="T1656" s="180"/>
    </row>
    <row r="1657" spans="20:20">
      <c r="T1657" s="180"/>
    </row>
    <row r="1658" spans="20:20">
      <c r="T1658" s="180"/>
    </row>
    <row r="1659" spans="20:20">
      <c r="T1659" s="180"/>
    </row>
    <row r="1660" spans="20:20">
      <c r="T1660" s="180"/>
    </row>
    <row r="1661" spans="20:20">
      <c r="T1661" s="180"/>
    </row>
    <row r="1662" spans="20:20">
      <c r="T1662" s="180"/>
    </row>
    <row r="1663" spans="20:20">
      <c r="T1663" s="180"/>
    </row>
    <row r="1664" spans="20:20">
      <c r="T1664" s="180"/>
    </row>
    <row r="1665" spans="20:20">
      <c r="T1665" s="180"/>
    </row>
    <row r="1666" spans="20:20">
      <c r="T1666" s="180"/>
    </row>
    <row r="1667" spans="20:20">
      <c r="T1667" s="180"/>
    </row>
    <row r="1668" spans="20:20">
      <c r="T1668" s="180"/>
    </row>
    <row r="1669" spans="20:20">
      <c r="T1669" s="180"/>
    </row>
    <row r="1670" spans="20:20">
      <c r="T1670" s="180"/>
    </row>
    <row r="1671" spans="20:20">
      <c r="T1671" s="180"/>
    </row>
    <row r="1672" spans="20:20">
      <c r="T1672" s="180"/>
    </row>
    <row r="1673" spans="20:20">
      <c r="T1673" s="180"/>
    </row>
    <row r="1674" spans="20:20">
      <c r="T1674" s="180"/>
    </row>
    <row r="1675" spans="20:20">
      <c r="T1675" s="180"/>
    </row>
    <row r="1676" spans="20:20">
      <c r="T1676" s="180"/>
    </row>
    <row r="1677" spans="20:20">
      <c r="T1677" s="180"/>
    </row>
    <row r="1678" spans="20:20">
      <c r="T1678" s="180"/>
    </row>
    <row r="1679" spans="20:20">
      <c r="T1679" s="180"/>
    </row>
    <row r="1680" spans="20:20">
      <c r="T1680" s="180"/>
    </row>
    <row r="1681" spans="20:20">
      <c r="T1681" s="180"/>
    </row>
    <row r="1682" spans="20:20">
      <c r="T1682" s="180"/>
    </row>
    <row r="1683" spans="20:20">
      <c r="T1683" s="180"/>
    </row>
    <row r="1684" spans="20:20">
      <c r="T1684" s="180"/>
    </row>
    <row r="1685" spans="20:20">
      <c r="T1685" s="180"/>
    </row>
    <row r="1686" spans="20:20">
      <c r="T1686" s="180"/>
    </row>
    <row r="1687" spans="20:20">
      <c r="T1687" s="180"/>
    </row>
    <row r="1688" spans="20:20">
      <c r="T1688" s="180"/>
    </row>
    <row r="1689" spans="20:20">
      <c r="T1689" s="180"/>
    </row>
    <row r="1690" spans="20:20">
      <c r="T1690" s="180"/>
    </row>
    <row r="1691" spans="20:20">
      <c r="T1691" s="180"/>
    </row>
    <row r="1692" spans="20:20">
      <c r="T1692" s="180"/>
    </row>
    <row r="1693" spans="20:20">
      <c r="T1693" s="180"/>
    </row>
    <row r="1694" spans="20:20">
      <c r="T1694" s="180"/>
    </row>
    <row r="1695" spans="20:20">
      <c r="T1695" s="180"/>
    </row>
    <row r="1696" spans="20:20">
      <c r="T1696" s="180"/>
    </row>
    <row r="1697" spans="20:20">
      <c r="T1697" s="180"/>
    </row>
    <row r="1698" spans="20:20">
      <c r="T1698" s="180"/>
    </row>
    <row r="1699" spans="20:20">
      <c r="T1699" s="180"/>
    </row>
    <row r="1700" spans="20:20">
      <c r="T1700" s="180"/>
    </row>
    <row r="1701" spans="20:20">
      <c r="T1701" s="180"/>
    </row>
    <row r="1702" spans="20:20">
      <c r="T1702" s="180"/>
    </row>
    <row r="1703" spans="20:20">
      <c r="T1703" s="180"/>
    </row>
    <row r="1704" spans="20:20">
      <c r="T1704" s="180"/>
    </row>
    <row r="1705" spans="20:20">
      <c r="T1705" s="180"/>
    </row>
    <row r="1706" spans="20:20">
      <c r="T1706" s="180"/>
    </row>
    <row r="1707" spans="20:20">
      <c r="T1707" s="180"/>
    </row>
    <row r="1708" spans="20:20">
      <c r="T1708" s="180"/>
    </row>
    <row r="1709" spans="20:20">
      <c r="T1709" s="180"/>
    </row>
    <row r="1710" spans="20:20">
      <c r="T1710" s="180"/>
    </row>
    <row r="1711" spans="20:20">
      <c r="T1711" s="180"/>
    </row>
    <row r="1712" spans="20:20">
      <c r="T1712" s="180"/>
    </row>
    <row r="1713" spans="20:20">
      <c r="T1713" s="180"/>
    </row>
    <row r="1714" spans="20:20">
      <c r="T1714" s="180"/>
    </row>
    <row r="1715" spans="20:20">
      <c r="T1715" s="180"/>
    </row>
    <row r="1716" spans="20:20">
      <c r="T1716" s="180"/>
    </row>
    <row r="1717" spans="20:20">
      <c r="T1717" s="180"/>
    </row>
    <row r="1718" spans="20:20">
      <c r="T1718" s="180"/>
    </row>
    <row r="1719" spans="20:20">
      <c r="T1719" s="180"/>
    </row>
    <row r="1720" spans="20:20">
      <c r="T1720" s="180"/>
    </row>
    <row r="1721" spans="20:20">
      <c r="T1721" s="180"/>
    </row>
    <row r="1722" spans="20:20">
      <c r="T1722" s="180"/>
    </row>
    <row r="1723" spans="20:20">
      <c r="T1723" s="180"/>
    </row>
    <row r="1724" spans="20:20">
      <c r="T1724" s="180"/>
    </row>
    <row r="1725" spans="20:20">
      <c r="T1725" s="180"/>
    </row>
    <row r="1726" spans="20:20">
      <c r="T1726" s="180"/>
    </row>
    <row r="1727" spans="20:20">
      <c r="T1727" s="180"/>
    </row>
    <row r="1728" spans="20:20">
      <c r="T1728" s="180"/>
    </row>
    <row r="1729" spans="20:20">
      <c r="T1729" s="180"/>
    </row>
    <row r="1730" spans="20:20">
      <c r="T1730" s="180"/>
    </row>
    <row r="1731" spans="20:20">
      <c r="T1731" s="180"/>
    </row>
    <row r="1732" spans="20:20">
      <c r="T1732" s="180"/>
    </row>
    <row r="1733" spans="20:20">
      <c r="T1733" s="180"/>
    </row>
    <row r="1734" spans="20:20">
      <c r="T1734" s="180"/>
    </row>
    <row r="1735" spans="20:20">
      <c r="T1735" s="180"/>
    </row>
    <row r="1736" spans="20:20">
      <c r="T1736" s="180"/>
    </row>
    <row r="1737" spans="20:20">
      <c r="T1737" s="180"/>
    </row>
    <row r="1738" spans="20:20">
      <c r="T1738" s="180"/>
    </row>
    <row r="1739" spans="20:20">
      <c r="T1739" s="180"/>
    </row>
    <row r="1740" spans="20:20">
      <c r="T1740" s="180"/>
    </row>
    <row r="1741" spans="20:20">
      <c r="T1741" s="180"/>
    </row>
    <row r="1742" spans="20:20">
      <c r="T1742" s="180"/>
    </row>
    <row r="1743" spans="20:20">
      <c r="T1743" s="180"/>
    </row>
    <row r="1744" spans="20:20">
      <c r="T1744" s="180"/>
    </row>
    <row r="1745" spans="20:20">
      <c r="T1745" s="180"/>
    </row>
    <row r="1746" spans="20:20">
      <c r="T1746" s="180"/>
    </row>
    <row r="1747" spans="20:20">
      <c r="T1747" s="180"/>
    </row>
    <row r="1748" spans="20:20">
      <c r="T1748" s="180"/>
    </row>
    <row r="1749" spans="20:20">
      <c r="T1749" s="180"/>
    </row>
    <row r="1750" spans="20:20">
      <c r="T1750" s="180"/>
    </row>
    <row r="1751" spans="20:20">
      <c r="T1751" s="180"/>
    </row>
    <row r="1752" spans="20:20">
      <c r="T1752" s="180"/>
    </row>
    <row r="1753" spans="20:20">
      <c r="T1753" s="180"/>
    </row>
    <row r="1754" spans="20:20">
      <c r="T1754" s="180"/>
    </row>
    <row r="1755" spans="20:20">
      <c r="T1755" s="180"/>
    </row>
    <row r="1756" spans="20:20">
      <c r="T1756" s="180"/>
    </row>
    <row r="1757" spans="20:20">
      <c r="T1757" s="180"/>
    </row>
    <row r="1758" spans="20:20">
      <c r="T1758" s="180"/>
    </row>
    <row r="1759" spans="20:20">
      <c r="T1759" s="180"/>
    </row>
    <row r="1760" spans="20:20">
      <c r="T1760" s="180"/>
    </row>
    <row r="1761" spans="20:20">
      <c r="T1761" s="180"/>
    </row>
    <row r="1762" spans="20:20">
      <c r="T1762" s="180"/>
    </row>
    <row r="1763" spans="20:20">
      <c r="T1763" s="180"/>
    </row>
    <row r="1764" spans="20:20">
      <c r="T1764" s="180"/>
    </row>
    <row r="1765" spans="20:20">
      <c r="T1765" s="180"/>
    </row>
    <row r="1766" spans="20:20">
      <c r="T1766" s="180"/>
    </row>
    <row r="1767" spans="20:20">
      <c r="T1767" s="180"/>
    </row>
    <row r="1768" spans="20:20">
      <c r="T1768" s="180"/>
    </row>
    <row r="1769" spans="20:20">
      <c r="T1769" s="180"/>
    </row>
    <row r="1770" spans="20:20">
      <c r="T1770" s="180"/>
    </row>
    <row r="1771" spans="20:20">
      <c r="T1771" s="180"/>
    </row>
    <row r="1772" spans="20:20">
      <c r="T1772" s="180"/>
    </row>
    <row r="1773" spans="20:20">
      <c r="T1773" s="180"/>
    </row>
    <row r="1774" spans="20:20">
      <c r="T1774" s="180"/>
    </row>
    <row r="1775" spans="20:20">
      <c r="T1775" s="180"/>
    </row>
    <row r="1776" spans="20:20">
      <c r="T1776" s="180"/>
    </row>
    <row r="1777" spans="20:20">
      <c r="T1777" s="180"/>
    </row>
    <row r="1778" spans="20:20">
      <c r="T1778" s="180"/>
    </row>
    <row r="1779" spans="20:20">
      <c r="T1779" s="180"/>
    </row>
    <row r="1780" spans="20:20">
      <c r="T1780" s="180"/>
    </row>
    <row r="1781" spans="20:20">
      <c r="T1781" s="180"/>
    </row>
    <row r="1782" spans="20:20">
      <c r="T1782" s="180"/>
    </row>
    <row r="1783" spans="20:20">
      <c r="T1783" s="180"/>
    </row>
    <row r="1784" spans="20:20">
      <c r="T1784" s="180"/>
    </row>
    <row r="1785" spans="20:20">
      <c r="T1785" s="180"/>
    </row>
    <row r="1786" spans="20:20">
      <c r="T1786" s="180"/>
    </row>
    <row r="1787" spans="20:20">
      <c r="T1787" s="180"/>
    </row>
    <row r="1788" spans="20:20">
      <c r="T1788" s="180"/>
    </row>
    <row r="1789" spans="20:20">
      <c r="T1789" s="180"/>
    </row>
    <row r="1790" spans="20:20">
      <c r="T1790" s="180"/>
    </row>
    <row r="1791" spans="20:20">
      <c r="T1791" s="180"/>
    </row>
    <row r="1792" spans="20:20">
      <c r="T1792" s="180"/>
    </row>
    <row r="1793" spans="20:20">
      <c r="T1793" s="180"/>
    </row>
    <row r="1794" spans="20:20">
      <c r="T1794" s="180"/>
    </row>
    <row r="1795" spans="20:20">
      <c r="T1795" s="180"/>
    </row>
    <row r="1796" spans="20:20">
      <c r="T1796" s="180"/>
    </row>
    <row r="1797" spans="20:20">
      <c r="T1797" s="180"/>
    </row>
    <row r="1798" spans="20:20">
      <c r="T1798" s="180"/>
    </row>
    <row r="1799" spans="20:20">
      <c r="T1799" s="180"/>
    </row>
    <row r="1800" spans="20:20">
      <c r="T1800" s="180"/>
    </row>
    <row r="1801" spans="20:20">
      <c r="T1801" s="180"/>
    </row>
    <row r="1802" spans="20:20">
      <c r="T1802" s="180"/>
    </row>
    <row r="1803" spans="20:20">
      <c r="T1803" s="180"/>
    </row>
    <row r="1804" spans="20:20">
      <c r="T1804" s="180"/>
    </row>
    <row r="1805" spans="20:20">
      <c r="T1805" s="180"/>
    </row>
    <row r="1806" spans="20:20">
      <c r="T1806" s="180"/>
    </row>
    <row r="1807" spans="20:20">
      <c r="T1807" s="180"/>
    </row>
    <row r="1808" spans="20:20">
      <c r="T1808" s="180"/>
    </row>
    <row r="1809" spans="20:20">
      <c r="T1809" s="180"/>
    </row>
    <row r="1810" spans="20:20">
      <c r="T1810" s="180"/>
    </row>
    <row r="1811" spans="20:20">
      <c r="T1811" s="180"/>
    </row>
    <row r="1812" spans="20:20">
      <c r="T1812" s="180"/>
    </row>
    <row r="1813" spans="20:20">
      <c r="T1813" s="180"/>
    </row>
    <row r="1814" spans="20:20">
      <c r="T1814" s="180"/>
    </row>
    <row r="1815" spans="20:20">
      <c r="T1815" s="180"/>
    </row>
    <row r="1816" spans="20:20">
      <c r="T1816" s="180"/>
    </row>
    <row r="1817" spans="20:20">
      <c r="T1817" s="180"/>
    </row>
    <row r="1818" spans="20:20">
      <c r="T1818" s="180"/>
    </row>
    <row r="1819" spans="20:20">
      <c r="T1819" s="180"/>
    </row>
    <row r="1820" spans="20:20">
      <c r="T1820" s="180"/>
    </row>
    <row r="1821" spans="20:20">
      <c r="T1821" s="180"/>
    </row>
    <row r="1822" spans="20:20">
      <c r="T1822" s="180"/>
    </row>
    <row r="1823" spans="20:20">
      <c r="T1823" s="180"/>
    </row>
    <row r="1824" spans="20:20">
      <c r="T1824" s="180"/>
    </row>
    <row r="1825" spans="20:20">
      <c r="T1825" s="180"/>
    </row>
    <row r="1826" spans="20:20">
      <c r="T1826" s="180"/>
    </row>
    <row r="1827" spans="20:20">
      <c r="T1827" s="180"/>
    </row>
    <row r="1828" spans="20:20">
      <c r="T1828" s="180"/>
    </row>
    <row r="1829" spans="20:20">
      <c r="T1829" s="180"/>
    </row>
    <row r="1830" spans="20:20">
      <c r="T1830" s="180"/>
    </row>
    <row r="1831" spans="20:20">
      <c r="T1831" s="180"/>
    </row>
    <row r="1832" spans="20:20">
      <c r="T1832" s="180"/>
    </row>
    <row r="1833" spans="20:20">
      <c r="T1833" s="180"/>
    </row>
    <row r="1834" spans="20:20">
      <c r="T1834" s="180"/>
    </row>
    <row r="1835" spans="20:20">
      <c r="T1835" s="180"/>
    </row>
    <row r="1836" spans="20:20">
      <c r="T1836" s="180"/>
    </row>
    <row r="1837" spans="20:20">
      <c r="T1837" s="180"/>
    </row>
    <row r="1838" spans="20:20">
      <c r="T1838" s="180"/>
    </row>
    <row r="1839" spans="20:20">
      <c r="T1839" s="180"/>
    </row>
    <row r="1840" spans="20:20">
      <c r="T1840" s="180"/>
    </row>
    <row r="1841" spans="20:20">
      <c r="T1841" s="180"/>
    </row>
    <row r="1842" spans="20:20">
      <c r="T1842" s="180"/>
    </row>
    <row r="1843" spans="20:20">
      <c r="T1843" s="180"/>
    </row>
    <row r="1844" spans="20:20">
      <c r="T1844" s="180"/>
    </row>
    <row r="1845" spans="20:20">
      <c r="T1845" s="180"/>
    </row>
    <row r="1846" spans="20:20">
      <c r="T1846" s="180"/>
    </row>
    <row r="1847" spans="20:20">
      <c r="T1847" s="180"/>
    </row>
    <row r="1848" spans="20:20">
      <c r="T1848" s="180"/>
    </row>
    <row r="1849" spans="20:20">
      <c r="T1849" s="180"/>
    </row>
    <row r="1850" spans="20:20">
      <c r="T1850" s="180"/>
    </row>
    <row r="1851" spans="20:20">
      <c r="T1851" s="180"/>
    </row>
    <row r="1852" spans="20:20">
      <c r="T1852" s="180"/>
    </row>
    <row r="1853" spans="20:20">
      <c r="T1853" s="180"/>
    </row>
    <row r="1854" spans="20:20">
      <c r="T1854" s="180"/>
    </row>
    <row r="1855" spans="20:20">
      <c r="T1855" s="180"/>
    </row>
    <row r="1856" spans="20:20">
      <c r="T1856" s="180"/>
    </row>
    <row r="1857" spans="20:20">
      <c r="T1857" s="180"/>
    </row>
    <row r="1858" spans="20:20">
      <c r="T1858" s="180"/>
    </row>
    <row r="1859" spans="20:20">
      <c r="T1859" s="180"/>
    </row>
    <row r="1860" spans="20:20">
      <c r="T1860" s="180"/>
    </row>
    <row r="1861" spans="20:20">
      <c r="T1861" s="180"/>
    </row>
    <row r="1862" spans="20:20">
      <c r="T1862" s="180"/>
    </row>
    <row r="1863" spans="20:20">
      <c r="T1863" s="180"/>
    </row>
    <row r="1864" spans="20:20">
      <c r="T1864" s="180"/>
    </row>
    <row r="1865" spans="20:20">
      <c r="T1865" s="180"/>
    </row>
    <row r="1866" spans="20:20">
      <c r="T1866" s="180"/>
    </row>
    <row r="1867" spans="20:20">
      <c r="T1867" s="180"/>
    </row>
    <row r="1868" spans="20:20">
      <c r="T1868" s="180"/>
    </row>
    <row r="1869" spans="20:20">
      <c r="T1869" s="180"/>
    </row>
    <row r="1870" spans="20:20">
      <c r="T1870" s="180"/>
    </row>
    <row r="1871" spans="20:20">
      <c r="T1871" s="180"/>
    </row>
    <row r="1872" spans="20:20">
      <c r="T1872" s="180"/>
    </row>
    <row r="1873" spans="20:20">
      <c r="T1873" s="180"/>
    </row>
    <row r="1874" spans="20:20">
      <c r="T1874" s="180"/>
    </row>
    <row r="1875" spans="20:20">
      <c r="T1875" s="180"/>
    </row>
    <row r="1876" spans="20:20">
      <c r="T1876" s="180"/>
    </row>
    <row r="1877" spans="20:20">
      <c r="T1877" s="180"/>
    </row>
    <row r="1878" spans="20:20">
      <c r="T1878" s="180"/>
    </row>
    <row r="1879" spans="20:20">
      <c r="T1879" s="180"/>
    </row>
    <row r="1880" spans="20:20">
      <c r="T1880" s="180"/>
    </row>
    <row r="1881" spans="20:20">
      <c r="T1881" s="180"/>
    </row>
    <row r="1882" spans="20:20">
      <c r="T1882" s="180"/>
    </row>
    <row r="1883" spans="20:20">
      <c r="T1883" s="180"/>
    </row>
    <row r="1884" spans="20:20">
      <c r="T1884" s="180"/>
    </row>
    <row r="1885" spans="20:20">
      <c r="T1885" s="180"/>
    </row>
    <row r="1886" spans="20:20">
      <c r="T1886" s="180"/>
    </row>
    <row r="1887" spans="20:20">
      <c r="T1887" s="180"/>
    </row>
    <row r="1888" spans="20:20">
      <c r="T1888" s="180"/>
    </row>
    <row r="1889" spans="20:20">
      <c r="T1889" s="180"/>
    </row>
    <row r="1890" spans="20:20">
      <c r="T1890" s="180"/>
    </row>
    <row r="1891" spans="20:20">
      <c r="T1891" s="180"/>
    </row>
    <row r="1892" spans="20:20">
      <c r="T1892" s="180"/>
    </row>
    <row r="1893" spans="20:20">
      <c r="T1893" s="180"/>
    </row>
    <row r="1894" spans="20:20">
      <c r="T1894" s="180"/>
    </row>
    <row r="1895" spans="20:20">
      <c r="T1895" s="180"/>
    </row>
    <row r="1896" spans="20:20">
      <c r="T1896" s="180"/>
    </row>
    <row r="1897" spans="20:20">
      <c r="T1897" s="180"/>
    </row>
    <row r="1898" spans="20:20">
      <c r="T1898" s="180"/>
    </row>
    <row r="1899" spans="20:20">
      <c r="T1899" s="180"/>
    </row>
    <row r="1900" spans="20:20">
      <c r="T1900" s="180"/>
    </row>
    <row r="1901" spans="20:20">
      <c r="T1901" s="180"/>
    </row>
    <row r="1902" spans="20:20">
      <c r="T1902" s="180"/>
    </row>
    <row r="1903" spans="20:20">
      <c r="T1903" s="180"/>
    </row>
    <row r="1904" spans="20:20">
      <c r="T1904" s="180"/>
    </row>
    <row r="1905" spans="20:20">
      <c r="T1905" s="180"/>
    </row>
    <row r="1906" spans="20:20">
      <c r="T1906" s="180"/>
    </row>
    <row r="1907" spans="20:20">
      <c r="T1907" s="180"/>
    </row>
    <row r="1908" spans="20:20">
      <c r="T1908" s="180"/>
    </row>
    <row r="1909" spans="20:20">
      <c r="T1909" s="180"/>
    </row>
    <row r="1910" spans="20:20">
      <c r="T1910" s="180"/>
    </row>
    <row r="1911" spans="20:20">
      <c r="T1911" s="180"/>
    </row>
    <row r="1912" spans="20:20">
      <c r="T1912" s="180"/>
    </row>
    <row r="1913" spans="20:20">
      <c r="T1913" s="180"/>
    </row>
    <row r="1914" spans="20:20">
      <c r="T1914" s="180"/>
    </row>
    <row r="1915" spans="20:20">
      <c r="T1915" s="180"/>
    </row>
    <row r="1916" spans="20:20">
      <c r="T1916" s="180"/>
    </row>
    <row r="1917" spans="20:20">
      <c r="T1917" s="180"/>
    </row>
    <row r="1918" spans="20:20">
      <c r="T1918" s="180"/>
    </row>
    <row r="1919" spans="20:20">
      <c r="T1919" s="180"/>
    </row>
    <row r="1920" spans="20:20">
      <c r="T1920" s="180"/>
    </row>
    <row r="1921" spans="20:20">
      <c r="T1921" s="180"/>
    </row>
    <row r="1922" spans="20:20">
      <c r="T1922" s="180"/>
    </row>
    <row r="1923" spans="20:20">
      <c r="T1923" s="180"/>
    </row>
    <row r="1924" spans="20:20">
      <c r="T1924" s="180"/>
    </row>
    <row r="1925" spans="20:20">
      <c r="T1925" s="180"/>
    </row>
    <row r="1926" spans="20:20">
      <c r="T1926" s="180"/>
    </row>
    <row r="1927" spans="20:20">
      <c r="T1927" s="180"/>
    </row>
    <row r="1928" spans="20:20">
      <c r="T1928" s="180"/>
    </row>
    <row r="1929" spans="20:20">
      <c r="T1929" s="180"/>
    </row>
    <row r="1930" spans="20:20">
      <c r="T1930" s="180"/>
    </row>
    <row r="1931" spans="20:20">
      <c r="T1931" s="180"/>
    </row>
    <row r="1932" spans="20:20">
      <c r="T1932" s="180"/>
    </row>
    <row r="1933" spans="20:20">
      <c r="T1933" s="180"/>
    </row>
    <row r="1934" spans="20:20">
      <c r="T1934" s="180"/>
    </row>
    <row r="1935" spans="20:20">
      <c r="T1935" s="180"/>
    </row>
    <row r="1936" spans="20:20">
      <c r="T1936" s="180"/>
    </row>
    <row r="1937" spans="20:20">
      <c r="T1937" s="180"/>
    </row>
    <row r="1938" spans="20:20">
      <c r="T1938" s="180"/>
    </row>
    <row r="1939" spans="20:20">
      <c r="T1939" s="180"/>
    </row>
    <row r="1940" spans="20:20">
      <c r="T1940" s="180"/>
    </row>
    <row r="1941" spans="20:20">
      <c r="T1941" s="180"/>
    </row>
    <row r="1942" spans="20:20">
      <c r="T1942" s="180"/>
    </row>
    <row r="1943" spans="20:20">
      <c r="T1943" s="180"/>
    </row>
    <row r="1944" spans="20:20">
      <c r="T1944" s="180"/>
    </row>
    <row r="1945" spans="20:20">
      <c r="T1945" s="180"/>
    </row>
    <row r="1946" spans="20:20">
      <c r="T1946" s="180"/>
    </row>
    <row r="1947" spans="20:20">
      <c r="T1947" s="180"/>
    </row>
    <row r="1948" spans="20:20">
      <c r="T1948" s="180"/>
    </row>
    <row r="1949" spans="20:20">
      <c r="T1949" s="180"/>
    </row>
    <row r="1950" spans="20:20">
      <c r="T1950" s="180"/>
    </row>
    <row r="1951" spans="20:20">
      <c r="T1951" s="180"/>
    </row>
    <row r="1952" spans="20:20">
      <c r="T1952" s="180"/>
    </row>
    <row r="1953" spans="20:20">
      <c r="T1953" s="180"/>
    </row>
    <row r="1954" spans="20:20">
      <c r="T1954" s="180"/>
    </row>
    <row r="1955" spans="20:20">
      <c r="T1955" s="180"/>
    </row>
    <row r="1956" spans="20:20">
      <c r="T1956" s="180"/>
    </row>
    <row r="1957" spans="20:20">
      <c r="T1957" s="180"/>
    </row>
    <row r="1958" spans="20:20">
      <c r="T1958" s="180"/>
    </row>
    <row r="1959" spans="20:20">
      <c r="T1959" s="180"/>
    </row>
    <row r="1960" spans="20:20">
      <c r="T1960" s="180"/>
    </row>
    <row r="1961" spans="20:20">
      <c r="T1961" s="180"/>
    </row>
    <row r="1962" spans="20:20">
      <c r="T1962" s="180"/>
    </row>
    <row r="1963" spans="20:20">
      <c r="T1963" s="180"/>
    </row>
    <row r="1964" spans="20:20">
      <c r="T1964" s="180"/>
    </row>
    <row r="1965" spans="20:20">
      <c r="T1965" s="180"/>
    </row>
    <row r="1966" spans="20:20">
      <c r="T1966" s="180"/>
    </row>
    <row r="1967" spans="20:20">
      <c r="T1967" s="180"/>
    </row>
    <row r="1968" spans="20:20">
      <c r="T1968" s="180"/>
    </row>
    <row r="1969" spans="20:20">
      <c r="T1969" s="180"/>
    </row>
    <row r="1970" spans="20:20">
      <c r="T1970" s="180"/>
    </row>
    <row r="1971" spans="20:20">
      <c r="T1971" s="180"/>
    </row>
    <row r="1972" spans="20:20">
      <c r="T1972" s="180"/>
    </row>
    <row r="1973" spans="20:20">
      <c r="T1973" s="180"/>
    </row>
    <row r="1974" spans="20:20">
      <c r="T1974" s="180"/>
    </row>
    <row r="1975" spans="20:20">
      <c r="T1975" s="180"/>
    </row>
    <row r="1976" spans="20:20">
      <c r="T1976" s="180"/>
    </row>
    <row r="1977" spans="20:20">
      <c r="T1977" s="180"/>
    </row>
    <row r="1978" spans="20:20">
      <c r="T1978" s="180"/>
    </row>
    <row r="1979" spans="20:20">
      <c r="T1979" s="180"/>
    </row>
    <row r="1980" spans="20:20">
      <c r="T1980" s="180"/>
    </row>
    <row r="1981" spans="20:20">
      <c r="T1981" s="180"/>
    </row>
    <row r="1982" spans="20:20">
      <c r="T1982" s="180"/>
    </row>
    <row r="1983" spans="20:20">
      <c r="T1983" s="180"/>
    </row>
    <row r="1984" spans="20:20">
      <c r="T1984" s="180"/>
    </row>
    <row r="1985" spans="20:20">
      <c r="T1985" s="180"/>
    </row>
    <row r="1986" spans="20:20">
      <c r="T1986" s="180"/>
    </row>
    <row r="1987" spans="20:20">
      <c r="T1987" s="180"/>
    </row>
    <row r="1988" spans="20:20">
      <c r="T1988" s="180"/>
    </row>
    <row r="1989" spans="20:20">
      <c r="T1989" s="180"/>
    </row>
    <row r="1990" spans="20:20">
      <c r="T1990" s="180"/>
    </row>
    <row r="1991" spans="20:20">
      <c r="T1991" s="180"/>
    </row>
    <row r="1992" spans="20:20">
      <c r="T1992" s="180"/>
    </row>
    <row r="1993" spans="20:20">
      <c r="T1993" s="180"/>
    </row>
    <row r="1994" spans="20:20">
      <c r="T1994" s="180"/>
    </row>
    <row r="1995" spans="20:20">
      <c r="T1995" s="180"/>
    </row>
    <row r="1996" spans="20:20">
      <c r="T1996" s="180"/>
    </row>
    <row r="1997" spans="20:20">
      <c r="T1997" s="180"/>
    </row>
    <row r="1998" spans="20:20">
      <c r="T1998" s="180"/>
    </row>
    <row r="1999" spans="20:20">
      <c r="T1999" s="180"/>
    </row>
    <row r="2000" spans="20:20">
      <c r="T2000" s="180"/>
    </row>
    <row r="2001" spans="20:20">
      <c r="T2001" s="180"/>
    </row>
    <row r="2002" spans="20:20">
      <c r="T2002" s="180"/>
    </row>
    <row r="2003" spans="20:20">
      <c r="T2003" s="180"/>
    </row>
    <row r="2004" spans="20:20">
      <c r="T2004" s="180"/>
    </row>
    <row r="2005" spans="20:20">
      <c r="T2005" s="180"/>
    </row>
    <row r="2006" spans="20:20">
      <c r="T2006" s="180"/>
    </row>
    <row r="2007" spans="20:20">
      <c r="T2007" s="180"/>
    </row>
    <row r="2008" spans="20:20">
      <c r="T2008" s="180"/>
    </row>
    <row r="2009" spans="20:20">
      <c r="T2009" s="180"/>
    </row>
    <row r="2010" spans="20:20">
      <c r="T2010" s="180"/>
    </row>
    <row r="2011" spans="20:20">
      <c r="T2011" s="180"/>
    </row>
    <row r="2012" spans="20:20">
      <c r="T2012" s="180"/>
    </row>
    <row r="2013" spans="20:20">
      <c r="T2013" s="180"/>
    </row>
    <row r="2014" spans="20:20">
      <c r="T2014" s="180"/>
    </row>
    <row r="2015" spans="20:20">
      <c r="T2015" s="180"/>
    </row>
    <row r="2016" spans="20:20">
      <c r="T2016" s="180"/>
    </row>
    <row r="2017" spans="20:20">
      <c r="T2017" s="180"/>
    </row>
    <row r="2018" spans="20:20">
      <c r="T2018" s="180"/>
    </row>
    <row r="2019" spans="20:20">
      <c r="T2019" s="180"/>
    </row>
    <row r="2020" spans="20:20">
      <c r="T2020" s="180"/>
    </row>
    <row r="2021" spans="20:20">
      <c r="T2021" s="180"/>
    </row>
    <row r="2022" spans="20:20">
      <c r="T2022" s="180"/>
    </row>
    <row r="2023" spans="20:20">
      <c r="T2023" s="180"/>
    </row>
    <row r="2024" spans="20:20">
      <c r="T2024" s="180"/>
    </row>
    <row r="2025" spans="20:20">
      <c r="T2025" s="180"/>
    </row>
    <row r="2026" spans="20:20">
      <c r="T2026" s="180"/>
    </row>
    <row r="2027" spans="20:20">
      <c r="T2027" s="180"/>
    </row>
    <row r="2028" spans="20:20">
      <c r="T2028" s="180"/>
    </row>
    <row r="2029" spans="20:20">
      <c r="T2029" s="180"/>
    </row>
    <row r="2030" spans="20:20">
      <c r="T2030" s="180"/>
    </row>
    <row r="2031" spans="20:20">
      <c r="T2031" s="180"/>
    </row>
    <row r="2032" spans="20:20">
      <c r="T2032" s="180"/>
    </row>
    <row r="2033" spans="20:20">
      <c r="T2033" s="180"/>
    </row>
    <row r="2034" spans="20:20">
      <c r="T2034" s="180"/>
    </row>
    <row r="2035" spans="20:20">
      <c r="T2035" s="180"/>
    </row>
    <row r="2036" spans="20:20">
      <c r="T2036" s="180"/>
    </row>
    <row r="2037" spans="20:20">
      <c r="T2037" s="180"/>
    </row>
    <row r="2038" spans="20:20">
      <c r="T2038" s="180"/>
    </row>
    <row r="2039" spans="20:20">
      <c r="T2039" s="180"/>
    </row>
    <row r="2040" spans="20:20">
      <c r="T2040" s="180"/>
    </row>
    <row r="2041" spans="20:20">
      <c r="T2041" s="180"/>
    </row>
    <row r="2042" spans="20:20">
      <c r="T2042" s="180"/>
    </row>
    <row r="2043" spans="20:20">
      <c r="T2043" s="180"/>
    </row>
    <row r="2044" spans="20:20">
      <c r="T2044" s="180"/>
    </row>
    <row r="2045" spans="20:20">
      <c r="T2045" s="180"/>
    </row>
    <row r="2046" spans="20:20">
      <c r="T2046" s="180"/>
    </row>
    <row r="2047" spans="20:20">
      <c r="T2047" s="180"/>
    </row>
    <row r="2048" spans="20:20">
      <c r="T2048" s="180"/>
    </row>
    <row r="2049" spans="20:20">
      <c r="T2049" s="180"/>
    </row>
    <row r="2050" spans="20:20">
      <c r="T2050" s="180"/>
    </row>
    <row r="2051" spans="20:20">
      <c r="T2051" s="180"/>
    </row>
    <row r="2052" spans="20:20">
      <c r="T2052" s="180"/>
    </row>
    <row r="2053" spans="20:20">
      <c r="T2053" s="180"/>
    </row>
    <row r="2054" spans="20:20">
      <c r="T2054" s="180"/>
    </row>
    <row r="2055" spans="20:20">
      <c r="T2055" s="180"/>
    </row>
    <row r="2056" spans="20:20">
      <c r="T2056" s="180"/>
    </row>
    <row r="2057" spans="20:20">
      <c r="T2057" s="180"/>
    </row>
  </sheetData>
  <sheetProtection password="CC65" sheet="1"/>
  <mergeCells count="66">
    <mergeCell ref="Z60:Z65"/>
    <mergeCell ref="C43:C44"/>
    <mergeCell ref="I43:K43"/>
    <mergeCell ref="O43:Q43"/>
    <mergeCell ref="S43:AA43"/>
    <mergeCell ref="S58:AA58"/>
    <mergeCell ref="B58:B59"/>
    <mergeCell ref="D58:H58"/>
    <mergeCell ref="L58:L59"/>
    <mergeCell ref="L43:L44"/>
    <mergeCell ref="R43:R44"/>
    <mergeCell ref="J32:J33"/>
    <mergeCell ref="K32:K33"/>
    <mergeCell ref="R58:R59"/>
    <mergeCell ref="B51:R51"/>
    <mergeCell ref="C58:C59"/>
    <mergeCell ref="I58:K58"/>
    <mergeCell ref="O58:Q58"/>
    <mergeCell ref="B56:R56"/>
    <mergeCell ref="B52:R52"/>
    <mergeCell ref="B53:R53"/>
    <mergeCell ref="B54:R54"/>
    <mergeCell ref="B55:R55"/>
    <mergeCell ref="B43:B44"/>
    <mergeCell ref="D43:H43"/>
    <mergeCell ref="B42:R42"/>
    <mergeCell ref="B57:R57"/>
    <mergeCell ref="S11:AA11"/>
    <mergeCell ref="C28:C29"/>
    <mergeCell ref="I28:K28"/>
    <mergeCell ref="O28:Q28"/>
    <mergeCell ref="S28:AA28"/>
    <mergeCell ref="B41:R41"/>
    <mergeCell ref="B24:R24"/>
    <mergeCell ref="B25:R25"/>
    <mergeCell ref="B26:R26"/>
    <mergeCell ref="B27:R27"/>
    <mergeCell ref="B28:B29"/>
    <mergeCell ref="D28:H28"/>
    <mergeCell ref="L28:L29"/>
    <mergeCell ref="R28:R29"/>
    <mergeCell ref="B36:R36"/>
    <mergeCell ref="B37:R37"/>
    <mergeCell ref="B38:R38"/>
    <mergeCell ref="B39:R39"/>
    <mergeCell ref="B40:R40"/>
    <mergeCell ref="C32:C33"/>
    <mergeCell ref="I32:I33"/>
    <mergeCell ref="B21:R21"/>
    <mergeCell ref="B22:R22"/>
    <mergeCell ref="B23:R23"/>
    <mergeCell ref="C11:C12"/>
    <mergeCell ref="I11:K11"/>
    <mergeCell ref="O11:Q11"/>
    <mergeCell ref="B2:R2"/>
    <mergeCell ref="B10:R10"/>
    <mergeCell ref="B11:B12"/>
    <mergeCell ref="D11:H11"/>
    <mergeCell ref="L11:L12"/>
    <mergeCell ref="R11:R12"/>
    <mergeCell ref="B4:R4"/>
    <mergeCell ref="B5:R5"/>
    <mergeCell ref="B6:R6"/>
    <mergeCell ref="B7:R7"/>
    <mergeCell ref="B8:R8"/>
    <mergeCell ref="B9:R9"/>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rgb="FF00B0F0"/>
  </sheetPr>
  <dimension ref="B2:AA40"/>
  <sheetViews>
    <sheetView showGridLines="0" zoomScale="80" zoomScaleNormal="80" workbookViewId="0">
      <selection activeCell="A13" sqref="A13"/>
    </sheetView>
  </sheetViews>
  <sheetFormatPr baseColWidth="10" defaultRowHeight="14.4"/>
  <cols>
    <col min="1" max="1" width="3.109375" customWidth="1"/>
    <col min="2" max="2" width="25.33203125" customWidth="1"/>
    <col min="3" max="3" width="31.33203125" customWidth="1"/>
    <col min="9" max="9" width="18.88671875" customWidth="1"/>
    <col min="15" max="15" width="13.6640625" customWidth="1"/>
    <col min="16" max="16" width="14.44140625" customWidth="1"/>
    <col min="17" max="17" width="14.88671875" customWidth="1"/>
    <col min="18" max="18" width="13.6640625" customWidth="1"/>
    <col min="19" max="20" width="15.88671875" customWidth="1"/>
    <col min="21" max="21" width="16.44140625" customWidth="1"/>
    <col min="26" max="27" width="15.88671875" customWidth="1"/>
  </cols>
  <sheetData>
    <row r="2" spans="2:27">
      <c r="B2" s="305" t="s">
        <v>538</v>
      </c>
      <c r="C2" s="305"/>
      <c r="D2" s="305"/>
      <c r="E2" s="305"/>
      <c r="F2" s="305"/>
      <c r="G2" s="305"/>
      <c r="H2" s="305"/>
      <c r="I2" s="305"/>
      <c r="J2" s="305"/>
      <c r="K2" s="305"/>
      <c r="L2" s="305"/>
      <c r="M2" s="305"/>
      <c r="N2" s="305"/>
      <c r="O2" s="305"/>
      <c r="P2" s="305"/>
      <c r="Q2" s="305"/>
      <c r="R2" s="305"/>
    </row>
    <row r="3" spans="2:27" ht="15" thickBot="1"/>
    <row r="4" spans="2:27" s="36" customFormat="1" ht="15.75" customHeight="1">
      <c r="B4" s="298" t="s">
        <v>539</v>
      </c>
      <c r="C4" s="299"/>
      <c r="D4" s="299"/>
      <c r="E4" s="299"/>
      <c r="F4" s="299"/>
      <c r="G4" s="299"/>
      <c r="H4" s="299"/>
      <c r="I4" s="299"/>
      <c r="J4" s="299"/>
      <c r="K4" s="299"/>
      <c r="L4" s="299"/>
      <c r="M4" s="299"/>
      <c r="N4" s="299"/>
      <c r="O4" s="299"/>
      <c r="P4" s="299"/>
      <c r="Q4" s="299"/>
      <c r="R4" s="300"/>
    </row>
    <row r="5" spans="2:27" s="36" customFormat="1" ht="15.75" customHeight="1">
      <c r="B5" s="267" t="s">
        <v>3</v>
      </c>
      <c r="C5" s="268"/>
      <c r="D5" s="268"/>
      <c r="E5" s="268"/>
      <c r="F5" s="268"/>
      <c r="G5" s="268"/>
      <c r="H5" s="268"/>
      <c r="I5" s="268"/>
      <c r="J5" s="268"/>
      <c r="K5" s="268"/>
      <c r="L5" s="268"/>
      <c r="M5" s="268"/>
      <c r="N5" s="268"/>
      <c r="O5" s="268"/>
      <c r="P5" s="268"/>
      <c r="Q5" s="268"/>
      <c r="R5" s="269"/>
    </row>
    <row r="6" spans="2:27" s="36" customFormat="1" ht="21" customHeight="1">
      <c r="B6" s="292" t="s">
        <v>540</v>
      </c>
      <c r="C6" s="293"/>
      <c r="D6" s="293"/>
      <c r="E6" s="293"/>
      <c r="F6" s="293"/>
      <c r="G6" s="293"/>
      <c r="H6" s="293"/>
      <c r="I6" s="293"/>
      <c r="J6" s="293"/>
      <c r="K6" s="293"/>
      <c r="L6" s="293"/>
      <c r="M6" s="293"/>
      <c r="N6" s="293"/>
      <c r="O6" s="293"/>
      <c r="P6" s="293"/>
      <c r="Q6" s="293"/>
      <c r="R6" s="294"/>
    </row>
    <row r="7" spans="2:27" s="36" customFormat="1" ht="15.75" customHeight="1">
      <c r="B7" s="267" t="s">
        <v>2</v>
      </c>
      <c r="C7" s="268"/>
      <c r="D7" s="268"/>
      <c r="E7" s="268"/>
      <c r="F7" s="268"/>
      <c r="G7" s="268"/>
      <c r="H7" s="268"/>
      <c r="I7" s="268"/>
      <c r="J7" s="268"/>
      <c r="K7" s="268"/>
      <c r="L7" s="268"/>
      <c r="M7" s="268"/>
      <c r="N7" s="268"/>
      <c r="O7" s="268"/>
      <c r="P7" s="268"/>
      <c r="Q7" s="268"/>
      <c r="R7" s="269"/>
    </row>
    <row r="8" spans="2:27" s="36" customFormat="1" ht="15" customHeight="1">
      <c r="B8" s="292" t="s">
        <v>541</v>
      </c>
      <c r="C8" s="293"/>
      <c r="D8" s="293"/>
      <c r="E8" s="293"/>
      <c r="F8" s="293"/>
      <c r="G8" s="293"/>
      <c r="H8" s="293"/>
      <c r="I8" s="293"/>
      <c r="J8" s="293"/>
      <c r="K8" s="293"/>
      <c r="L8" s="293"/>
      <c r="M8" s="293"/>
      <c r="N8" s="293"/>
      <c r="O8" s="293"/>
      <c r="P8" s="293"/>
      <c r="Q8" s="293"/>
      <c r="R8" s="294"/>
    </row>
    <row r="9" spans="2:27" s="36" customFormat="1" ht="15.75" customHeight="1">
      <c r="B9" s="267" t="s">
        <v>1</v>
      </c>
      <c r="C9" s="268"/>
      <c r="D9" s="268"/>
      <c r="E9" s="268"/>
      <c r="F9" s="268"/>
      <c r="G9" s="268"/>
      <c r="H9" s="268"/>
      <c r="I9" s="268"/>
      <c r="J9" s="268"/>
      <c r="K9" s="268"/>
      <c r="L9" s="268"/>
      <c r="M9" s="268"/>
      <c r="N9" s="268"/>
      <c r="O9" s="268"/>
      <c r="P9" s="268"/>
      <c r="Q9" s="268"/>
      <c r="R9" s="269"/>
    </row>
    <row r="10" spans="2:27" s="36" customFormat="1" ht="72.599999999999994" customHeight="1" thickBot="1">
      <c r="B10" s="281" t="s">
        <v>1193</v>
      </c>
      <c r="C10" s="282"/>
      <c r="D10" s="282"/>
      <c r="E10" s="282"/>
      <c r="F10" s="282"/>
      <c r="G10" s="282"/>
      <c r="H10" s="282"/>
      <c r="I10" s="282"/>
      <c r="J10" s="282"/>
      <c r="K10" s="282"/>
      <c r="L10" s="282"/>
      <c r="M10" s="282"/>
      <c r="N10" s="282"/>
      <c r="O10" s="282"/>
      <c r="P10" s="282"/>
      <c r="Q10" s="282"/>
      <c r="R10" s="283"/>
    </row>
    <row r="11" spans="2:27" s="42" customFormat="1" ht="33.75"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90.75"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183.6" customHeight="1">
      <c r="B13" s="189" t="s">
        <v>1202</v>
      </c>
      <c r="C13" s="189" t="s">
        <v>1302</v>
      </c>
      <c r="D13" s="193" t="s">
        <v>542</v>
      </c>
      <c r="E13" s="189" t="s">
        <v>543</v>
      </c>
      <c r="F13" s="189" t="s">
        <v>544</v>
      </c>
      <c r="G13" s="189" t="s">
        <v>545</v>
      </c>
      <c r="H13" s="189" t="s">
        <v>546</v>
      </c>
      <c r="I13" s="194" t="s">
        <v>1190</v>
      </c>
      <c r="J13" s="189" t="s">
        <v>1191</v>
      </c>
      <c r="K13" s="189" t="s">
        <v>1192</v>
      </c>
      <c r="L13" s="189" t="s">
        <v>547</v>
      </c>
      <c r="M13" s="189">
        <v>50</v>
      </c>
      <c r="N13" s="189">
        <v>100</v>
      </c>
      <c r="O13" s="195">
        <v>184556000</v>
      </c>
      <c r="P13" s="195">
        <v>11427842</v>
      </c>
      <c r="Q13" s="189"/>
      <c r="R13" s="196" t="s">
        <v>11</v>
      </c>
      <c r="S13" s="193" t="s">
        <v>542</v>
      </c>
      <c r="T13" s="197" t="s">
        <v>687</v>
      </c>
      <c r="U13" s="197" t="s">
        <v>724</v>
      </c>
      <c r="V13" s="197" t="s">
        <v>668</v>
      </c>
      <c r="W13" s="197" t="s">
        <v>677</v>
      </c>
      <c r="X13" s="197">
        <v>7569</v>
      </c>
      <c r="Y13" s="197" t="s">
        <v>683</v>
      </c>
      <c r="Z13" s="197">
        <v>33.299999999999997</v>
      </c>
      <c r="AA13" s="197">
        <v>20</v>
      </c>
    </row>
    <row r="15" spans="2:27" ht="15" thickBot="1"/>
    <row r="16" spans="2:27" s="36" customFormat="1" ht="15.75" customHeight="1">
      <c r="B16" s="298" t="s">
        <v>548</v>
      </c>
      <c r="C16" s="299"/>
      <c r="D16" s="299"/>
      <c r="E16" s="299"/>
      <c r="F16" s="299"/>
      <c r="G16" s="299"/>
      <c r="H16" s="299"/>
      <c r="I16" s="299"/>
      <c r="J16" s="299"/>
      <c r="K16" s="299"/>
      <c r="L16" s="299"/>
      <c r="M16" s="299"/>
      <c r="N16" s="299"/>
      <c r="O16" s="299"/>
      <c r="P16" s="299"/>
      <c r="Q16" s="299"/>
      <c r="R16" s="300"/>
    </row>
    <row r="17" spans="2:27" s="36" customFormat="1" ht="15.75" customHeight="1">
      <c r="B17" s="267" t="s">
        <v>3</v>
      </c>
      <c r="C17" s="268"/>
      <c r="D17" s="268"/>
      <c r="E17" s="268"/>
      <c r="F17" s="268"/>
      <c r="G17" s="268"/>
      <c r="H17" s="268"/>
      <c r="I17" s="268"/>
      <c r="J17" s="268"/>
      <c r="K17" s="268"/>
      <c r="L17" s="268"/>
      <c r="M17" s="268"/>
      <c r="N17" s="268"/>
      <c r="O17" s="268"/>
      <c r="P17" s="268"/>
      <c r="Q17" s="268"/>
      <c r="R17" s="269"/>
    </row>
    <row r="18" spans="2:27" s="36" customFormat="1" ht="15.75" customHeight="1">
      <c r="B18" s="292" t="s">
        <v>549</v>
      </c>
      <c r="C18" s="293"/>
      <c r="D18" s="293"/>
      <c r="E18" s="293"/>
      <c r="F18" s="293"/>
      <c r="G18" s="293"/>
      <c r="H18" s="293"/>
      <c r="I18" s="293"/>
      <c r="J18" s="293"/>
      <c r="K18" s="293"/>
      <c r="L18" s="293"/>
      <c r="M18" s="293"/>
      <c r="N18" s="293"/>
      <c r="O18" s="293"/>
      <c r="P18" s="293"/>
      <c r="Q18" s="293"/>
      <c r="R18" s="294"/>
    </row>
    <row r="19" spans="2:27" s="36" customFormat="1" ht="15.75" customHeight="1">
      <c r="B19" s="267" t="s">
        <v>2</v>
      </c>
      <c r="C19" s="268"/>
      <c r="D19" s="268"/>
      <c r="E19" s="268"/>
      <c r="F19" s="268"/>
      <c r="G19" s="268"/>
      <c r="H19" s="268"/>
      <c r="I19" s="268"/>
      <c r="J19" s="268"/>
      <c r="K19" s="268"/>
      <c r="L19" s="268"/>
      <c r="M19" s="268"/>
      <c r="N19" s="268"/>
      <c r="O19" s="268"/>
      <c r="P19" s="268"/>
      <c r="Q19" s="268"/>
      <c r="R19" s="269"/>
    </row>
    <row r="20" spans="2:27" s="36" customFormat="1" ht="15" customHeight="1">
      <c r="B20" s="292" t="s">
        <v>550</v>
      </c>
      <c r="C20" s="293"/>
      <c r="D20" s="293"/>
      <c r="E20" s="293"/>
      <c r="F20" s="293"/>
      <c r="G20" s="293"/>
      <c r="H20" s="293"/>
      <c r="I20" s="293"/>
      <c r="J20" s="293"/>
      <c r="K20" s="293"/>
      <c r="L20" s="293"/>
      <c r="M20" s="293"/>
      <c r="N20" s="293"/>
      <c r="O20" s="293"/>
      <c r="P20" s="293"/>
      <c r="Q20" s="293"/>
      <c r="R20" s="294"/>
    </row>
    <row r="21" spans="2:27" s="36" customFormat="1" ht="15.75" customHeight="1">
      <c r="B21" s="267" t="s">
        <v>1</v>
      </c>
      <c r="C21" s="268"/>
      <c r="D21" s="268"/>
      <c r="E21" s="268"/>
      <c r="F21" s="268"/>
      <c r="G21" s="268"/>
      <c r="H21" s="268"/>
      <c r="I21" s="268"/>
      <c r="J21" s="268"/>
      <c r="K21" s="268"/>
      <c r="L21" s="268"/>
      <c r="M21" s="268"/>
      <c r="N21" s="268"/>
      <c r="O21" s="268"/>
      <c r="P21" s="268"/>
      <c r="Q21" s="268"/>
      <c r="R21" s="269"/>
    </row>
    <row r="22" spans="2:27" s="36" customFormat="1" thickBot="1">
      <c r="B22" s="281" t="s">
        <v>551</v>
      </c>
      <c r="C22" s="282"/>
      <c r="D22" s="282"/>
      <c r="E22" s="282"/>
      <c r="F22" s="282"/>
      <c r="G22" s="282"/>
      <c r="H22" s="282"/>
      <c r="I22" s="282"/>
      <c r="J22" s="282"/>
      <c r="K22" s="282"/>
      <c r="L22" s="282"/>
      <c r="M22" s="282"/>
      <c r="N22" s="282"/>
      <c r="O22" s="282"/>
      <c r="P22" s="282"/>
      <c r="Q22" s="282"/>
      <c r="R22" s="283"/>
    </row>
    <row r="23" spans="2:27" s="42" customFormat="1" ht="33.75" customHeight="1">
      <c r="B23" s="270" t="s">
        <v>0</v>
      </c>
      <c r="C23" s="272" t="s">
        <v>820</v>
      </c>
      <c r="D23" s="306" t="s">
        <v>10</v>
      </c>
      <c r="E23" s="307"/>
      <c r="F23" s="307"/>
      <c r="G23" s="307"/>
      <c r="H23" s="308"/>
      <c r="I23" s="271" t="s">
        <v>821</v>
      </c>
      <c r="J23" s="271"/>
      <c r="K23" s="277"/>
      <c r="L23" s="286" t="s">
        <v>9</v>
      </c>
      <c r="M23" s="59" t="s">
        <v>825</v>
      </c>
      <c r="N23" s="59" t="s">
        <v>826</v>
      </c>
      <c r="O23" s="274" t="s">
        <v>827</v>
      </c>
      <c r="P23" s="275"/>
      <c r="Q23" s="301"/>
      <c r="R23" s="284" t="s">
        <v>649</v>
      </c>
      <c r="S23" s="310" t="s">
        <v>832</v>
      </c>
      <c r="T23" s="311"/>
      <c r="U23" s="311"/>
      <c r="V23" s="311"/>
      <c r="W23" s="311"/>
      <c r="X23" s="311"/>
      <c r="Y23" s="311"/>
      <c r="Z23" s="311"/>
      <c r="AA23" s="312"/>
    </row>
    <row r="24" spans="2:27" s="42" customFormat="1" ht="90.75" customHeight="1">
      <c r="B24" s="289"/>
      <c r="C24" s="309"/>
      <c r="D24" s="69" t="s">
        <v>8</v>
      </c>
      <c r="E24" s="70" t="s">
        <v>7</v>
      </c>
      <c r="F24" s="70" t="s">
        <v>6</v>
      </c>
      <c r="G24" s="70" t="s">
        <v>5</v>
      </c>
      <c r="H24" s="71" t="s">
        <v>4</v>
      </c>
      <c r="I24" s="62" t="s">
        <v>822</v>
      </c>
      <c r="J24" s="62" t="s">
        <v>823</v>
      </c>
      <c r="K24" s="62" t="s">
        <v>824</v>
      </c>
      <c r="L24" s="287"/>
      <c r="M24" s="60" t="s">
        <v>828</v>
      </c>
      <c r="N24" s="60" t="s">
        <v>828</v>
      </c>
      <c r="O24" s="60" t="s">
        <v>829</v>
      </c>
      <c r="P24" s="60" t="s">
        <v>830</v>
      </c>
      <c r="Q24" s="60" t="s">
        <v>831</v>
      </c>
      <c r="R24" s="288"/>
      <c r="S24" s="61" t="s">
        <v>657</v>
      </c>
      <c r="T24" s="66" t="s">
        <v>650</v>
      </c>
      <c r="U24" s="66" t="s">
        <v>651</v>
      </c>
      <c r="V24" s="66" t="s">
        <v>658</v>
      </c>
      <c r="W24" s="67" t="s">
        <v>653</v>
      </c>
      <c r="X24" s="67" t="s">
        <v>652</v>
      </c>
      <c r="Y24" s="67" t="s">
        <v>654</v>
      </c>
      <c r="Z24" s="66" t="s">
        <v>655</v>
      </c>
      <c r="AA24" s="65" t="s">
        <v>656</v>
      </c>
    </row>
    <row r="25" spans="2:27" s="36" customFormat="1" ht="106.2" customHeight="1">
      <c r="B25" s="120" t="s">
        <v>1203</v>
      </c>
      <c r="C25" s="120" t="s">
        <v>1194</v>
      </c>
      <c r="D25" s="121" t="s">
        <v>552</v>
      </c>
      <c r="E25" s="120" t="s">
        <v>553</v>
      </c>
      <c r="F25" s="116" t="s">
        <v>85</v>
      </c>
      <c r="G25" s="116" t="s">
        <v>545</v>
      </c>
      <c r="H25" s="120" t="s">
        <v>554</v>
      </c>
      <c r="I25" s="120" t="s">
        <v>1195</v>
      </c>
      <c r="J25" s="120" t="s">
        <v>1196</v>
      </c>
      <c r="K25" s="120" t="s">
        <v>1197</v>
      </c>
      <c r="L25" s="120" t="s">
        <v>555</v>
      </c>
      <c r="M25" s="120">
        <v>50</v>
      </c>
      <c r="N25" s="120">
        <v>100</v>
      </c>
      <c r="O25" s="161">
        <v>20745000</v>
      </c>
      <c r="P25" s="161">
        <v>1020000</v>
      </c>
      <c r="Q25" s="120"/>
      <c r="R25" s="127" t="s">
        <v>567</v>
      </c>
      <c r="S25" s="121" t="s">
        <v>552</v>
      </c>
      <c r="T25" s="124" t="s">
        <v>687</v>
      </c>
      <c r="U25" s="124" t="s">
        <v>725</v>
      </c>
      <c r="V25" s="124" t="s">
        <v>668</v>
      </c>
      <c r="W25" s="124" t="s">
        <v>677</v>
      </c>
      <c r="X25" s="162">
        <v>7569</v>
      </c>
      <c r="Y25" s="124" t="s">
        <v>683</v>
      </c>
      <c r="Z25" s="192">
        <v>33.299999999999997</v>
      </c>
      <c r="AA25" s="124">
        <v>50</v>
      </c>
    </row>
    <row r="26" spans="2:27" s="36" customFormat="1" ht="122.4" customHeight="1">
      <c r="B26" s="120" t="s">
        <v>1204</v>
      </c>
      <c r="C26" s="120" t="s">
        <v>1198</v>
      </c>
      <c r="D26" s="121" t="s">
        <v>556</v>
      </c>
      <c r="E26" s="120" t="s">
        <v>557</v>
      </c>
      <c r="F26" s="116" t="s">
        <v>85</v>
      </c>
      <c r="G26" s="116" t="s">
        <v>545</v>
      </c>
      <c r="H26" s="120" t="s">
        <v>554</v>
      </c>
      <c r="I26" s="120"/>
      <c r="J26" s="120"/>
      <c r="K26" s="120"/>
      <c r="L26" s="120" t="s">
        <v>558</v>
      </c>
      <c r="M26" s="120"/>
      <c r="N26" s="120"/>
      <c r="O26" s="161">
        <v>25931000</v>
      </c>
      <c r="P26" s="161">
        <v>0</v>
      </c>
      <c r="Q26" s="120"/>
      <c r="R26" s="127" t="s">
        <v>11</v>
      </c>
      <c r="S26" s="121" t="s">
        <v>556</v>
      </c>
      <c r="T26" s="124" t="s">
        <v>687</v>
      </c>
      <c r="U26" s="124" t="s">
        <v>725</v>
      </c>
      <c r="V26" s="124" t="s">
        <v>668</v>
      </c>
      <c r="W26" s="124" t="s">
        <v>677</v>
      </c>
      <c r="X26" s="162">
        <v>7569</v>
      </c>
      <c r="Y26" s="124" t="s">
        <v>683</v>
      </c>
      <c r="Z26" s="192">
        <v>33.299999999999997</v>
      </c>
      <c r="AA26" s="124">
        <v>50</v>
      </c>
    </row>
    <row r="27" spans="2:27">
      <c r="C27" s="198"/>
    </row>
    <row r="28" spans="2:27" ht="15" thickBot="1"/>
    <row r="29" spans="2:27" s="36" customFormat="1" ht="15.75" customHeight="1">
      <c r="B29" s="298" t="s">
        <v>559</v>
      </c>
      <c r="C29" s="299"/>
      <c r="D29" s="299"/>
      <c r="E29" s="299"/>
      <c r="F29" s="299"/>
      <c r="G29" s="299"/>
      <c r="H29" s="299"/>
      <c r="I29" s="299"/>
      <c r="J29" s="299"/>
      <c r="K29" s="299"/>
      <c r="L29" s="299"/>
      <c r="M29" s="299"/>
      <c r="N29" s="299"/>
      <c r="O29" s="299"/>
      <c r="P29" s="299"/>
      <c r="Q29" s="299"/>
      <c r="R29" s="300"/>
    </row>
    <row r="30" spans="2:27" s="36" customFormat="1" ht="15.75" customHeight="1">
      <c r="B30" s="267" t="s">
        <v>3</v>
      </c>
      <c r="C30" s="268"/>
      <c r="D30" s="268"/>
      <c r="E30" s="268"/>
      <c r="F30" s="268"/>
      <c r="G30" s="268"/>
      <c r="H30" s="268"/>
      <c r="I30" s="268"/>
      <c r="J30" s="268"/>
      <c r="K30" s="268"/>
      <c r="L30" s="268"/>
      <c r="M30" s="268"/>
      <c r="N30" s="268"/>
      <c r="O30" s="268"/>
      <c r="P30" s="268"/>
      <c r="Q30" s="268"/>
      <c r="R30" s="269"/>
    </row>
    <row r="31" spans="2:27" s="36" customFormat="1" ht="15.75" customHeight="1">
      <c r="B31" s="292" t="s">
        <v>560</v>
      </c>
      <c r="C31" s="293"/>
      <c r="D31" s="293"/>
      <c r="E31" s="293"/>
      <c r="F31" s="293"/>
      <c r="G31" s="293"/>
      <c r="H31" s="293"/>
      <c r="I31" s="293"/>
      <c r="J31" s="293"/>
      <c r="K31" s="293"/>
      <c r="L31" s="293"/>
      <c r="M31" s="293"/>
      <c r="N31" s="293"/>
      <c r="O31" s="293"/>
      <c r="P31" s="293"/>
      <c r="Q31" s="293"/>
      <c r="R31" s="294"/>
    </row>
    <row r="32" spans="2:27" s="36" customFormat="1" ht="15.75" customHeight="1">
      <c r="B32" s="267" t="s">
        <v>2</v>
      </c>
      <c r="C32" s="268"/>
      <c r="D32" s="268"/>
      <c r="E32" s="268"/>
      <c r="F32" s="268"/>
      <c r="G32" s="268"/>
      <c r="H32" s="268"/>
      <c r="I32" s="268"/>
      <c r="J32" s="268"/>
      <c r="K32" s="268"/>
      <c r="L32" s="268"/>
      <c r="M32" s="268"/>
      <c r="N32" s="268"/>
      <c r="O32" s="268"/>
      <c r="P32" s="268"/>
      <c r="Q32" s="268"/>
      <c r="R32" s="269"/>
    </row>
    <row r="33" spans="2:27" s="36" customFormat="1" ht="15" customHeight="1">
      <c r="B33" s="292" t="s">
        <v>561</v>
      </c>
      <c r="C33" s="293"/>
      <c r="D33" s="293"/>
      <c r="E33" s="293"/>
      <c r="F33" s="293"/>
      <c r="G33" s="293"/>
      <c r="H33" s="293"/>
      <c r="I33" s="293"/>
      <c r="J33" s="293"/>
      <c r="K33" s="293"/>
      <c r="L33" s="293"/>
      <c r="M33" s="293"/>
      <c r="N33" s="293"/>
      <c r="O33" s="293"/>
      <c r="P33" s="293"/>
      <c r="Q33" s="293"/>
      <c r="R33" s="294"/>
    </row>
    <row r="34" spans="2:27" s="36" customFormat="1" ht="15.75" customHeight="1">
      <c r="B34" s="267" t="s">
        <v>1</v>
      </c>
      <c r="C34" s="268"/>
      <c r="D34" s="268"/>
      <c r="E34" s="268"/>
      <c r="F34" s="268"/>
      <c r="G34" s="268"/>
      <c r="H34" s="268"/>
      <c r="I34" s="268"/>
      <c r="J34" s="268"/>
      <c r="K34" s="268"/>
      <c r="L34" s="268"/>
      <c r="M34" s="268"/>
      <c r="N34" s="268"/>
      <c r="O34" s="268"/>
      <c r="P34" s="268"/>
      <c r="Q34" s="268"/>
      <c r="R34" s="269"/>
    </row>
    <row r="35" spans="2:27" s="36" customFormat="1" ht="45" customHeight="1" thickBot="1">
      <c r="B35" s="325" t="s">
        <v>562</v>
      </c>
      <c r="C35" s="326"/>
      <c r="D35" s="326"/>
      <c r="E35" s="326"/>
      <c r="F35" s="326"/>
      <c r="G35" s="326"/>
      <c r="H35" s="326"/>
      <c r="I35" s="326"/>
      <c r="J35" s="326"/>
      <c r="K35" s="326"/>
      <c r="L35" s="326"/>
      <c r="M35" s="326"/>
      <c r="N35" s="326"/>
      <c r="O35" s="326"/>
      <c r="P35" s="326"/>
      <c r="Q35" s="326"/>
      <c r="R35" s="327"/>
    </row>
    <row r="36" spans="2:27" s="42" customFormat="1" ht="33.75" customHeight="1">
      <c r="B36" s="270" t="s">
        <v>0</v>
      </c>
      <c r="C36" s="272" t="s">
        <v>820</v>
      </c>
      <c r="D36" s="306" t="s">
        <v>10</v>
      </c>
      <c r="E36" s="307"/>
      <c r="F36" s="307"/>
      <c r="G36" s="307"/>
      <c r="H36" s="308"/>
      <c r="I36" s="271" t="s">
        <v>821</v>
      </c>
      <c r="J36" s="271"/>
      <c r="K36" s="277"/>
      <c r="L36" s="286" t="s">
        <v>9</v>
      </c>
      <c r="M36" s="59" t="s">
        <v>825</v>
      </c>
      <c r="N36" s="59" t="s">
        <v>826</v>
      </c>
      <c r="O36" s="274" t="s">
        <v>827</v>
      </c>
      <c r="P36" s="275"/>
      <c r="Q36" s="301"/>
      <c r="R36" s="284" t="s">
        <v>649</v>
      </c>
      <c r="S36" s="310" t="s">
        <v>832</v>
      </c>
      <c r="T36" s="311"/>
      <c r="U36" s="311"/>
      <c r="V36" s="311"/>
      <c r="W36" s="311"/>
      <c r="X36" s="311"/>
      <c r="Y36" s="311"/>
      <c r="Z36" s="311"/>
      <c r="AA36" s="312"/>
    </row>
    <row r="37" spans="2:27" s="42" customFormat="1" ht="90.75" customHeight="1">
      <c r="B37" s="289"/>
      <c r="C37" s="309"/>
      <c r="D37" s="69" t="s">
        <v>8</v>
      </c>
      <c r="E37" s="70" t="s">
        <v>7</v>
      </c>
      <c r="F37" s="70" t="s">
        <v>6</v>
      </c>
      <c r="G37" s="70" t="s">
        <v>5</v>
      </c>
      <c r="H37" s="71" t="s">
        <v>4</v>
      </c>
      <c r="I37" s="62" t="s">
        <v>822</v>
      </c>
      <c r="J37" s="62" t="s">
        <v>823</v>
      </c>
      <c r="K37" s="62" t="s">
        <v>824</v>
      </c>
      <c r="L37" s="287"/>
      <c r="M37" s="60" t="s">
        <v>828</v>
      </c>
      <c r="N37" s="60" t="s">
        <v>828</v>
      </c>
      <c r="O37" s="60" t="s">
        <v>829</v>
      </c>
      <c r="P37" s="60" t="s">
        <v>830</v>
      </c>
      <c r="Q37" s="60" t="s">
        <v>831</v>
      </c>
      <c r="R37" s="288"/>
      <c r="S37" s="61" t="s">
        <v>657</v>
      </c>
      <c r="T37" s="66" t="s">
        <v>650</v>
      </c>
      <c r="U37" s="66" t="s">
        <v>651</v>
      </c>
      <c r="V37" s="66" t="s">
        <v>658</v>
      </c>
      <c r="W37" s="67" t="s">
        <v>653</v>
      </c>
      <c r="X37" s="67" t="s">
        <v>652</v>
      </c>
      <c r="Y37" s="67" t="s">
        <v>654</v>
      </c>
      <c r="Z37" s="66" t="s">
        <v>655</v>
      </c>
      <c r="AA37" s="65" t="s">
        <v>656</v>
      </c>
    </row>
    <row r="38" spans="2:27" s="36" customFormat="1" ht="115.2" customHeight="1">
      <c r="B38" s="120" t="s">
        <v>1205</v>
      </c>
      <c r="C38" s="120" t="s">
        <v>1199</v>
      </c>
      <c r="D38" s="121" t="s">
        <v>563</v>
      </c>
      <c r="E38" s="120" t="s">
        <v>564</v>
      </c>
      <c r="F38" s="199">
        <v>44561</v>
      </c>
      <c r="G38" s="116" t="s">
        <v>545</v>
      </c>
      <c r="H38" s="120" t="s">
        <v>554</v>
      </c>
      <c r="I38" s="120"/>
      <c r="J38" s="120"/>
      <c r="K38" s="120"/>
      <c r="L38" s="120" t="s">
        <v>565</v>
      </c>
      <c r="M38" s="120"/>
      <c r="N38" s="120"/>
      <c r="O38" s="161">
        <v>365984000</v>
      </c>
      <c r="P38" s="161"/>
      <c r="Q38" s="120"/>
      <c r="R38" s="127" t="s">
        <v>11</v>
      </c>
      <c r="S38" s="121" t="s">
        <v>563</v>
      </c>
      <c r="T38" s="124" t="s">
        <v>687</v>
      </c>
      <c r="U38" s="124" t="s">
        <v>31</v>
      </c>
      <c r="V38" s="124" t="s">
        <v>668</v>
      </c>
      <c r="W38" s="124" t="s">
        <v>677</v>
      </c>
      <c r="X38" s="162">
        <v>7569</v>
      </c>
      <c r="Y38" s="124" t="s">
        <v>683</v>
      </c>
      <c r="Z38" s="192">
        <v>33.299999999999997</v>
      </c>
      <c r="AA38" s="192">
        <v>33.299999999999997</v>
      </c>
    </row>
    <row r="39" spans="2:27" s="36" customFormat="1" ht="82.95" customHeight="1">
      <c r="B39" s="120" t="s">
        <v>1206</v>
      </c>
      <c r="C39" s="120" t="s">
        <v>1200</v>
      </c>
      <c r="D39" s="121" t="s">
        <v>563</v>
      </c>
      <c r="E39" s="120" t="s">
        <v>566</v>
      </c>
      <c r="F39" s="199">
        <v>44561</v>
      </c>
      <c r="G39" s="116" t="s">
        <v>545</v>
      </c>
      <c r="H39" s="120" t="s">
        <v>554</v>
      </c>
      <c r="I39" s="200" t="s">
        <v>1201</v>
      </c>
      <c r="J39" s="120"/>
      <c r="K39" s="120"/>
      <c r="L39" s="120" t="s">
        <v>565</v>
      </c>
      <c r="M39" s="120">
        <v>50</v>
      </c>
      <c r="N39" s="120">
        <v>100</v>
      </c>
      <c r="O39" s="161">
        <v>197068000</v>
      </c>
      <c r="P39" s="161">
        <v>935000</v>
      </c>
      <c r="Q39" s="120"/>
      <c r="R39" s="127" t="s">
        <v>11</v>
      </c>
      <c r="S39" s="121" t="s">
        <v>563</v>
      </c>
      <c r="T39" s="124" t="s">
        <v>687</v>
      </c>
      <c r="U39" s="124" t="s">
        <v>31</v>
      </c>
      <c r="V39" s="124" t="s">
        <v>668</v>
      </c>
      <c r="W39" s="124" t="s">
        <v>677</v>
      </c>
      <c r="X39" s="162">
        <v>7569</v>
      </c>
      <c r="Y39" s="124" t="s">
        <v>683</v>
      </c>
      <c r="Z39" s="192">
        <v>33.299999999999997</v>
      </c>
      <c r="AA39" s="192">
        <v>33.299999999999997</v>
      </c>
    </row>
    <row r="40" spans="2:27" ht="12" customHeight="1"/>
  </sheetData>
  <sheetProtection password="CC65" sheet="1"/>
  <mergeCells count="46">
    <mergeCell ref="S36:AA36"/>
    <mergeCell ref="O11:Q11"/>
    <mergeCell ref="S11:AA11"/>
    <mergeCell ref="C23:C24"/>
    <mergeCell ref="I23:K23"/>
    <mergeCell ref="O23:Q23"/>
    <mergeCell ref="S23:AA23"/>
    <mergeCell ref="B16:R16"/>
    <mergeCell ref="B17:R17"/>
    <mergeCell ref="B18:R18"/>
    <mergeCell ref="B19:R19"/>
    <mergeCell ref="B20:R20"/>
    <mergeCell ref="B21:R21"/>
    <mergeCell ref="B30:R30"/>
    <mergeCell ref="B31:R31"/>
    <mergeCell ref="B32:R32"/>
    <mergeCell ref="B33:R33"/>
    <mergeCell ref="B34:R34"/>
    <mergeCell ref="B29:R29"/>
    <mergeCell ref="C11:C12"/>
    <mergeCell ref="B7:R7"/>
    <mergeCell ref="B8:R8"/>
    <mergeCell ref="B9:R9"/>
    <mergeCell ref="B22:R22"/>
    <mergeCell ref="B23:B24"/>
    <mergeCell ref="D23:H23"/>
    <mergeCell ref="L23:L24"/>
    <mergeCell ref="R23:R24"/>
    <mergeCell ref="B35:R35"/>
    <mergeCell ref="B36:B37"/>
    <mergeCell ref="D36:H36"/>
    <mergeCell ref="L36:L37"/>
    <mergeCell ref="R36:R37"/>
    <mergeCell ref="C36:C37"/>
    <mergeCell ref="I36:K36"/>
    <mergeCell ref="O36:Q36"/>
    <mergeCell ref="B2:R2"/>
    <mergeCell ref="B10:R10"/>
    <mergeCell ref="B11:B12"/>
    <mergeCell ref="D11:H11"/>
    <mergeCell ref="L11:L12"/>
    <mergeCell ref="R11:R12"/>
    <mergeCell ref="I11:K11"/>
    <mergeCell ref="B4:R4"/>
    <mergeCell ref="B5:R5"/>
    <mergeCell ref="B6:R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rgb="FFFF0000"/>
  </sheetPr>
  <dimension ref="B2:AA43"/>
  <sheetViews>
    <sheetView showGridLines="0" zoomScale="80" zoomScaleNormal="80" workbookViewId="0">
      <selection activeCell="A13" sqref="A13"/>
    </sheetView>
  </sheetViews>
  <sheetFormatPr baseColWidth="10" defaultRowHeight="14.4"/>
  <cols>
    <col min="1" max="1" width="3.109375" customWidth="1"/>
    <col min="2" max="2" width="29.5546875" customWidth="1"/>
    <col min="3" max="3" width="33.33203125" customWidth="1"/>
    <col min="5" max="5" width="15.5546875" customWidth="1"/>
    <col min="8" max="8" width="15.88671875" customWidth="1"/>
    <col min="10" max="10" width="14.33203125" customWidth="1"/>
    <col min="12" max="12" width="23.6640625" customWidth="1"/>
    <col min="13" max="17" width="19.6640625" customWidth="1"/>
    <col min="18" max="18" width="14.88671875" customWidth="1"/>
    <col min="19" max="19" width="17.5546875" customWidth="1"/>
    <col min="20" max="21" width="18.109375" customWidth="1"/>
    <col min="26" max="27" width="17" customWidth="1"/>
  </cols>
  <sheetData>
    <row r="2" spans="2:27">
      <c r="B2" s="305" t="s">
        <v>568</v>
      </c>
      <c r="C2" s="305"/>
      <c r="D2" s="305"/>
      <c r="E2" s="305"/>
      <c r="F2" s="305"/>
      <c r="G2" s="305"/>
      <c r="H2" s="305"/>
      <c r="I2" s="305"/>
      <c r="J2" s="305"/>
      <c r="K2" s="305"/>
      <c r="L2" s="305"/>
      <c r="M2" s="305"/>
      <c r="N2" s="305"/>
      <c r="O2" s="305"/>
      <c r="P2" s="305"/>
      <c r="Q2" s="305"/>
      <c r="R2" s="305"/>
    </row>
    <row r="3" spans="2:27" ht="15" thickBot="1"/>
    <row r="4" spans="2:27" s="36" customFormat="1" ht="15.75" customHeight="1">
      <c r="B4" s="298" t="s">
        <v>570</v>
      </c>
      <c r="C4" s="299"/>
      <c r="D4" s="299"/>
      <c r="E4" s="299"/>
      <c r="F4" s="299"/>
      <c r="G4" s="299"/>
      <c r="H4" s="299"/>
      <c r="I4" s="299"/>
      <c r="J4" s="299"/>
      <c r="K4" s="299"/>
      <c r="L4" s="299"/>
      <c r="M4" s="299"/>
      <c r="N4" s="299"/>
      <c r="O4" s="299"/>
      <c r="P4" s="299"/>
      <c r="Q4" s="299"/>
      <c r="R4" s="300"/>
      <c r="W4" s="37"/>
    </row>
    <row r="5" spans="2:27" s="36" customFormat="1" ht="15.75" customHeight="1">
      <c r="B5" s="55" t="s">
        <v>3</v>
      </c>
      <c r="C5" s="56"/>
      <c r="D5" s="56"/>
      <c r="E5" s="63"/>
      <c r="F5" s="56"/>
      <c r="G5" s="56"/>
      <c r="H5" s="56"/>
      <c r="I5" s="56"/>
      <c r="J5" s="56"/>
      <c r="K5" s="56"/>
      <c r="L5" s="56"/>
      <c r="M5" s="56"/>
      <c r="N5" s="56"/>
      <c r="O5" s="56"/>
      <c r="P5" s="56"/>
      <c r="Q5" s="56"/>
      <c r="R5" s="57"/>
      <c r="T5" s="201"/>
      <c r="U5" s="201"/>
      <c r="V5" s="37"/>
      <c r="W5" s="37"/>
    </row>
    <row r="6" spans="2:27" s="36" customFormat="1" ht="15.75" customHeight="1">
      <c r="B6" s="52" t="s">
        <v>571</v>
      </c>
      <c r="C6" s="53"/>
      <c r="D6" s="53"/>
      <c r="E6" s="53"/>
      <c r="F6" s="53"/>
      <c r="G6" s="53"/>
      <c r="H6" s="53"/>
      <c r="I6" s="53"/>
      <c r="J6" s="53"/>
      <c r="K6" s="53"/>
      <c r="L6" s="53"/>
      <c r="M6" s="53"/>
      <c r="N6" s="53"/>
      <c r="O6" s="53"/>
      <c r="P6" s="53"/>
      <c r="Q6" s="53"/>
      <c r="R6" s="54"/>
      <c r="T6" s="201"/>
      <c r="U6" s="201"/>
      <c r="V6" s="37"/>
      <c r="W6" s="37"/>
    </row>
    <row r="7" spans="2:27" s="36" customFormat="1" ht="15.75" customHeight="1">
      <c r="B7" s="267" t="s">
        <v>2</v>
      </c>
      <c r="C7" s="268"/>
      <c r="D7" s="268"/>
      <c r="E7" s="268"/>
      <c r="F7" s="268"/>
      <c r="G7" s="268"/>
      <c r="H7" s="268"/>
      <c r="I7" s="268"/>
      <c r="J7" s="268"/>
      <c r="K7" s="268"/>
      <c r="L7" s="268"/>
      <c r="M7" s="268"/>
      <c r="N7" s="268"/>
      <c r="O7" s="268"/>
      <c r="P7" s="268"/>
      <c r="Q7" s="268"/>
      <c r="R7" s="269"/>
      <c r="T7" s="37"/>
      <c r="U7" s="37"/>
      <c r="V7" s="37"/>
      <c r="W7" s="37"/>
    </row>
    <row r="8" spans="2:27" s="36" customFormat="1" ht="15" customHeight="1">
      <c r="B8" s="292" t="s">
        <v>572</v>
      </c>
      <c r="C8" s="293"/>
      <c r="D8" s="293"/>
      <c r="E8" s="293"/>
      <c r="F8" s="293"/>
      <c r="G8" s="293"/>
      <c r="H8" s="293"/>
      <c r="I8" s="293"/>
      <c r="J8" s="293"/>
      <c r="K8" s="293"/>
      <c r="L8" s="293"/>
      <c r="M8" s="293"/>
      <c r="N8" s="293"/>
      <c r="O8" s="293"/>
      <c r="P8" s="293"/>
      <c r="Q8" s="293"/>
      <c r="R8" s="294"/>
    </row>
    <row r="9" spans="2:27" s="36" customFormat="1" ht="15.75" customHeight="1">
      <c r="B9" s="267" t="s">
        <v>1</v>
      </c>
      <c r="C9" s="268"/>
      <c r="D9" s="268"/>
      <c r="E9" s="268"/>
      <c r="F9" s="268"/>
      <c r="G9" s="268"/>
      <c r="H9" s="268"/>
      <c r="I9" s="268"/>
      <c r="J9" s="268"/>
      <c r="K9" s="268"/>
      <c r="L9" s="268"/>
      <c r="M9" s="268"/>
      <c r="N9" s="268"/>
      <c r="O9" s="268"/>
      <c r="P9" s="268"/>
      <c r="Q9" s="268"/>
      <c r="R9" s="269"/>
    </row>
    <row r="10" spans="2:27" s="36" customFormat="1" thickBot="1">
      <c r="B10" s="328" t="s">
        <v>573</v>
      </c>
      <c r="C10" s="329"/>
      <c r="D10" s="329"/>
      <c r="E10" s="329"/>
      <c r="F10" s="329"/>
      <c r="G10" s="329"/>
      <c r="H10" s="329"/>
      <c r="I10" s="329"/>
      <c r="J10" s="329"/>
      <c r="K10" s="329"/>
      <c r="L10" s="329"/>
      <c r="M10" s="329"/>
      <c r="N10" s="329"/>
      <c r="O10" s="329"/>
      <c r="P10" s="329"/>
      <c r="Q10" s="329"/>
      <c r="R10" s="330"/>
    </row>
    <row r="11" spans="2:27" s="42" customFormat="1" ht="33.75"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90.75"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168" customHeight="1">
      <c r="B13" s="168" t="s">
        <v>1213</v>
      </c>
      <c r="C13" s="169" t="s">
        <v>1207</v>
      </c>
      <c r="D13" s="170" t="s">
        <v>37</v>
      </c>
      <c r="E13" s="168" t="s">
        <v>574</v>
      </c>
      <c r="F13" s="171" t="s">
        <v>77</v>
      </c>
      <c r="G13" s="171" t="s">
        <v>34</v>
      </c>
      <c r="H13" s="168" t="s">
        <v>575</v>
      </c>
      <c r="I13" s="169" t="s">
        <v>1208</v>
      </c>
      <c r="J13" s="169" t="s">
        <v>1209</v>
      </c>
      <c r="K13" s="169" t="s">
        <v>840</v>
      </c>
      <c r="L13" s="168" t="s">
        <v>576</v>
      </c>
      <c r="M13" s="172">
        <v>0.25</v>
      </c>
      <c r="N13" s="172">
        <v>1</v>
      </c>
      <c r="O13" s="173">
        <v>489611000</v>
      </c>
      <c r="P13" s="173">
        <v>7106962</v>
      </c>
      <c r="Q13" s="169"/>
      <c r="R13" s="175" t="s">
        <v>586</v>
      </c>
      <c r="S13" s="168" t="s">
        <v>816</v>
      </c>
      <c r="T13" s="168" t="s">
        <v>1210</v>
      </c>
      <c r="U13" s="168" t="s">
        <v>817</v>
      </c>
      <c r="V13" s="168" t="s">
        <v>668</v>
      </c>
      <c r="W13" s="168" t="s">
        <v>677</v>
      </c>
      <c r="X13" s="168">
        <v>7569</v>
      </c>
      <c r="Y13" s="168" t="s">
        <v>683</v>
      </c>
      <c r="Z13" s="168">
        <v>33.299999999999997</v>
      </c>
      <c r="AA13" s="168">
        <v>50</v>
      </c>
    </row>
    <row r="14" spans="2:27" s="36" customFormat="1" ht="148.94999999999999" customHeight="1">
      <c r="B14" s="120" t="s">
        <v>1220</v>
      </c>
      <c r="C14" s="120" t="s">
        <v>1219</v>
      </c>
      <c r="D14" s="121" t="s">
        <v>37</v>
      </c>
      <c r="E14" s="120" t="s">
        <v>574</v>
      </c>
      <c r="F14" s="116" t="s">
        <v>77</v>
      </c>
      <c r="G14" s="116" t="s">
        <v>34</v>
      </c>
      <c r="H14" s="120" t="s">
        <v>575</v>
      </c>
      <c r="I14" s="120" t="s">
        <v>1216</v>
      </c>
      <c r="J14" s="120"/>
      <c r="K14" s="120"/>
      <c r="L14" s="120" t="s">
        <v>576</v>
      </c>
      <c r="M14" s="116" t="s">
        <v>1217</v>
      </c>
      <c r="N14" s="120" t="s">
        <v>1218</v>
      </c>
      <c r="O14" s="120"/>
      <c r="P14" s="120"/>
      <c r="Q14" s="120"/>
      <c r="R14" s="127" t="s">
        <v>586</v>
      </c>
      <c r="S14" s="120" t="s">
        <v>816</v>
      </c>
      <c r="T14" s="120" t="s">
        <v>1210</v>
      </c>
      <c r="U14" s="120" t="s">
        <v>817</v>
      </c>
      <c r="V14" s="120" t="s">
        <v>668</v>
      </c>
      <c r="W14" s="120" t="s">
        <v>677</v>
      </c>
      <c r="X14" s="120">
        <v>7569</v>
      </c>
      <c r="Y14" s="120" t="s">
        <v>683</v>
      </c>
      <c r="Z14" s="120">
        <v>33.299999999999997</v>
      </c>
      <c r="AA14" s="120">
        <v>50</v>
      </c>
    </row>
    <row r="15" spans="2:27" s="36" customFormat="1" ht="133.5" customHeight="1">
      <c r="B15" s="203" t="s">
        <v>1221</v>
      </c>
      <c r="C15" s="202" t="s">
        <v>1211</v>
      </c>
      <c r="D15" s="204" t="s">
        <v>37</v>
      </c>
      <c r="E15" s="203" t="s">
        <v>577</v>
      </c>
      <c r="F15" s="205" t="s">
        <v>77</v>
      </c>
      <c r="G15" s="205" t="s">
        <v>34</v>
      </c>
      <c r="H15" s="203" t="s">
        <v>578</v>
      </c>
      <c r="I15" s="202" t="s">
        <v>1212</v>
      </c>
      <c r="J15" s="202" t="s">
        <v>1209</v>
      </c>
      <c r="K15" s="202" t="s">
        <v>840</v>
      </c>
      <c r="L15" s="203" t="s">
        <v>579</v>
      </c>
      <c r="M15" s="206">
        <v>0.25</v>
      </c>
      <c r="N15" s="206">
        <v>1</v>
      </c>
      <c r="O15" s="207">
        <v>381896000</v>
      </c>
      <c r="P15" s="207">
        <v>3440161</v>
      </c>
      <c r="Q15" s="202"/>
      <c r="R15" s="208" t="s">
        <v>587</v>
      </c>
      <c r="S15" s="203" t="s">
        <v>577</v>
      </c>
      <c r="T15" s="203" t="s">
        <v>1210</v>
      </c>
      <c r="U15" s="203" t="s">
        <v>818</v>
      </c>
      <c r="V15" s="203" t="s">
        <v>668</v>
      </c>
      <c r="W15" s="203" t="s">
        <v>677</v>
      </c>
      <c r="X15" s="203">
        <v>7569</v>
      </c>
      <c r="Y15" s="203" t="s">
        <v>683</v>
      </c>
      <c r="Z15" s="203">
        <v>33.299999999999997</v>
      </c>
      <c r="AA15" s="203">
        <v>50</v>
      </c>
    </row>
    <row r="17" spans="2:27" ht="15" thickBot="1"/>
    <row r="18" spans="2:27" s="36" customFormat="1" ht="15.75" customHeight="1">
      <c r="B18" s="298" t="s">
        <v>580</v>
      </c>
      <c r="C18" s="299"/>
      <c r="D18" s="299"/>
      <c r="E18" s="299"/>
      <c r="F18" s="299"/>
      <c r="G18" s="299"/>
      <c r="H18" s="299"/>
      <c r="I18" s="299"/>
      <c r="J18" s="299"/>
      <c r="K18" s="299"/>
      <c r="L18" s="299"/>
      <c r="M18" s="299"/>
      <c r="N18" s="299"/>
      <c r="O18" s="299"/>
      <c r="P18" s="299"/>
      <c r="Q18" s="299"/>
      <c r="R18" s="300"/>
    </row>
    <row r="19" spans="2:27" s="36" customFormat="1" ht="15.75" customHeight="1">
      <c r="B19" s="267" t="s">
        <v>3</v>
      </c>
      <c r="C19" s="268"/>
      <c r="D19" s="268"/>
      <c r="E19" s="268"/>
      <c r="F19" s="268"/>
      <c r="G19" s="268"/>
      <c r="H19" s="268"/>
      <c r="I19" s="268"/>
      <c r="J19" s="268"/>
      <c r="K19" s="268"/>
      <c r="L19" s="268"/>
      <c r="M19" s="268"/>
      <c r="N19" s="268"/>
      <c r="O19" s="268"/>
      <c r="P19" s="268"/>
      <c r="Q19" s="268"/>
      <c r="R19" s="269"/>
    </row>
    <row r="20" spans="2:27" s="36" customFormat="1" ht="15.75" customHeight="1">
      <c r="B20" s="292" t="s">
        <v>581</v>
      </c>
      <c r="C20" s="293"/>
      <c r="D20" s="293"/>
      <c r="E20" s="293"/>
      <c r="F20" s="293"/>
      <c r="G20" s="293"/>
      <c r="H20" s="293"/>
      <c r="I20" s="293"/>
      <c r="J20" s="293"/>
      <c r="K20" s="293"/>
      <c r="L20" s="293"/>
      <c r="M20" s="293"/>
      <c r="N20" s="293"/>
      <c r="O20" s="293"/>
      <c r="P20" s="293"/>
      <c r="Q20" s="293"/>
      <c r="R20" s="294"/>
    </row>
    <row r="21" spans="2:27" s="36" customFormat="1" ht="15.75" customHeight="1">
      <c r="B21" s="267" t="s">
        <v>2</v>
      </c>
      <c r="C21" s="268"/>
      <c r="D21" s="268"/>
      <c r="E21" s="268"/>
      <c r="F21" s="268"/>
      <c r="G21" s="268"/>
      <c r="H21" s="268"/>
      <c r="I21" s="268"/>
      <c r="J21" s="268"/>
      <c r="K21" s="268"/>
      <c r="L21" s="268"/>
      <c r="M21" s="268"/>
      <c r="N21" s="268"/>
      <c r="O21" s="268"/>
      <c r="P21" s="268"/>
      <c r="Q21" s="268"/>
      <c r="R21" s="269"/>
    </row>
    <row r="22" spans="2:27" s="36" customFormat="1" ht="15" customHeight="1">
      <c r="B22" s="292" t="s">
        <v>582</v>
      </c>
      <c r="C22" s="293"/>
      <c r="D22" s="293"/>
      <c r="E22" s="293"/>
      <c r="F22" s="293"/>
      <c r="G22" s="293"/>
      <c r="H22" s="293"/>
      <c r="I22" s="293"/>
      <c r="J22" s="293"/>
      <c r="K22" s="293"/>
      <c r="L22" s="293"/>
      <c r="M22" s="293"/>
      <c r="N22" s="293"/>
      <c r="O22" s="293"/>
      <c r="P22" s="293"/>
      <c r="Q22" s="293"/>
      <c r="R22" s="294"/>
    </row>
    <row r="23" spans="2:27" s="36" customFormat="1" ht="15.75" customHeight="1">
      <c r="B23" s="267" t="s">
        <v>1</v>
      </c>
      <c r="C23" s="268"/>
      <c r="D23" s="268"/>
      <c r="E23" s="268"/>
      <c r="F23" s="268"/>
      <c r="G23" s="268"/>
      <c r="H23" s="268"/>
      <c r="I23" s="268"/>
      <c r="J23" s="268"/>
      <c r="K23" s="268"/>
      <c r="L23" s="268"/>
      <c r="M23" s="268"/>
      <c r="N23" s="268"/>
      <c r="O23" s="268"/>
      <c r="P23" s="268"/>
      <c r="Q23" s="268"/>
      <c r="R23" s="269"/>
    </row>
    <row r="24" spans="2:27" s="36" customFormat="1" thickBot="1">
      <c r="B24" s="281" t="s">
        <v>583</v>
      </c>
      <c r="C24" s="282"/>
      <c r="D24" s="282"/>
      <c r="E24" s="282"/>
      <c r="F24" s="282"/>
      <c r="G24" s="282"/>
      <c r="H24" s="282"/>
      <c r="I24" s="282"/>
      <c r="J24" s="282"/>
      <c r="K24" s="282"/>
      <c r="L24" s="282"/>
      <c r="M24" s="282"/>
      <c r="N24" s="282"/>
      <c r="O24" s="282"/>
      <c r="P24" s="282"/>
      <c r="Q24" s="282"/>
      <c r="R24" s="283"/>
    </row>
    <row r="25" spans="2:27" s="42" customFormat="1" ht="33.75" customHeight="1">
      <c r="B25" s="270" t="s">
        <v>0</v>
      </c>
      <c r="C25" s="272" t="s">
        <v>820</v>
      </c>
      <c r="D25" s="306" t="s">
        <v>10</v>
      </c>
      <c r="E25" s="307"/>
      <c r="F25" s="307"/>
      <c r="G25" s="307"/>
      <c r="H25" s="308"/>
      <c r="I25" s="271" t="s">
        <v>821</v>
      </c>
      <c r="J25" s="271"/>
      <c r="K25" s="277"/>
      <c r="L25" s="286" t="s">
        <v>9</v>
      </c>
      <c r="M25" s="59" t="s">
        <v>825</v>
      </c>
      <c r="N25" s="59" t="s">
        <v>826</v>
      </c>
      <c r="O25" s="274" t="s">
        <v>827</v>
      </c>
      <c r="P25" s="275"/>
      <c r="Q25" s="301"/>
      <c r="R25" s="284" t="s">
        <v>649</v>
      </c>
      <c r="S25" s="310" t="s">
        <v>832</v>
      </c>
      <c r="T25" s="311"/>
      <c r="U25" s="311"/>
      <c r="V25" s="311"/>
      <c r="W25" s="311"/>
      <c r="X25" s="311"/>
      <c r="Y25" s="311"/>
      <c r="Z25" s="311"/>
      <c r="AA25" s="312"/>
    </row>
    <row r="26" spans="2:27" s="42" customFormat="1" ht="90.75" customHeight="1">
      <c r="B26" s="289"/>
      <c r="C26" s="309"/>
      <c r="D26" s="69" t="s">
        <v>8</v>
      </c>
      <c r="E26" s="70" t="s">
        <v>7</v>
      </c>
      <c r="F26" s="70" t="s">
        <v>6</v>
      </c>
      <c r="G26" s="70" t="s">
        <v>5</v>
      </c>
      <c r="H26" s="71" t="s">
        <v>4</v>
      </c>
      <c r="I26" s="62" t="s">
        <v>822</v>
      </c>
      <c r="J26" s="62" t="s">
        <v>823</v>
      </c>
      <c r="K26" s="62" t="s">
        <v>824</v>
      </c>
      <c r="L26" s="287"/>
      <c r="M26" s="60" t="s">
        <v>828</v>
      </c>
      <c r="N26" s="60" t="s">
        <v>828</v>
      </c>
      <c r="O26" s="60" t="s">
        <v>829</v>
      </c>
      <c r="P26" s="60" t="s">
        <v>830</v>
      </c>
      <c r="Q26" s="60" t="s">
        <v>831</v>
      </c>
      <c r="R26" s="288"/>
      <c r="S26" s="61" t="s">
        <v>657</v>
      </c>
      <c r="T26" s="66" t="s">
        <v>650</v>
      </c>
      <c r="U26" s="66" t="s">
        <v>651</v>
      </c>
      <c r="V26" s="66" t="s">
        <v>658</v>
      </c>
      <c r="W26" s="67" t="s">
        <v>653</v>
      </c>
      <c r="X26" s="67" t="s">
        <v>652</v>
      </c>
      <c r="Y26" s="67" t="s">
        <v>654</v>
      </c>
      <c r="Z26" s="66" t="s">
        <v>655</v>
      </c>
      <c r="AA26" s="65" t="s">
        <v>656</v>
      </c>
    </row>
    <row r="27" spans="2:27" s="36" customFormat="1" ht="137.4" customHeight="1">
      <c r="B27" s="209" t="s">
        <v>1215</v>
      </c>
      <c r="C27" s="209" t="s">
        <v>1214</v>
      </c>
      <c r="D27" s="210" t="s">
        <v>37</v>
      </c>
      <c r="E27" s="209" t="s">
        <v>584</v>
      </c>
      <c r="F27" s="211" t="s">
        <v>315</v>
      </c>
      <c r="G27" s="211" t="s">
        <v>34</v>
      </c>
      <c r="H27" s="209" t="s">
        <v>578</v>
      </c>
      <c r="I27" s="209"/>
      <c r="J27" s="209"/>
      <c r="K27" s="209"/>
      <c r="L27" s="209" t="s">
        <v>585</v>
      </c>
      <c r="M27" s="209">
        <v>0</v>
      </c>
      <c r="N27" s="209">
        <v>0</v>
      </c>
      <c r="O27" s="212">
        <v>233381000</v>
      </c>
      <c r="P27" s="212">
        <v>0</v>
      </c>
      <c r="Q27" s="209"/>
      <c r="R27" s="213" t="s">
        <v>588</v>
      </c>
      <c r="S27" s="209" t="s">
        <v>584</v>
      </c>
      <c r="T27" s="209" t="s">
        <v>1210</v>
      </c>
      <c r="U27" s="209" t="s">
        <v>701</v>
      </c>
      <c r="V27" s="209" t="s">
        <v>668</v>
      </c>
      <c r="W27" s="209" t="s">
        <v>677</v>
      </c>
      <c r="X27" s="209">
        <v>7569</v>
      </c>
      <c r="Y27" s="209" t="s">
        <v>683</v>
      </c>
      <c r="Z27" s="209">
        <v>33.299999999999997</v>
      </c>
      <c r="AA27" s="209">
        <v>50</v>
      </c>
    </row>
    <row r="28" spans="2:27" s="36" customFormat="1" ht="123.6" customHeight="1">
      <c r="B28" s="120" t="s">
        <v>1223</v>
      </c>
      <c r="C28" s="120" t="s">
        <v>1224</v>
      </c>
      <c r="D28" s="121" t="s">
        <v>37</v>
      </c>
      <c r="E28" s="120" t="s">
        <v>584</v>
      </c>
      <c r="F28" s="116" t="s">
        <v>315</v>
      </c>
      <c r="G28" s="116" t="s">
        <v>34</v>
      </c>
      <c r="H28" s="120" t="s">
        <v>578</v>
      </c>
      <c r="I28" s="120" t="s">
        <v>1216</v>
      </c>
      <c r="J28" s="120"/>
      <c r="K28" s="120"/>
      <c r="L28" s="120" t="s">
        <v>585</v>
      </c>
      <c r="M28" s="154">
        <v>0.5</v>
      </c>
      <c r="N28" s="120" t="s">
        <v>1222</v>
      </c>
      <c r="O28" s="116"/>
      <c r="P28" s="120"/>
      <c r="Q28" s="120"/>
      <c r="R28" s="123" t="s">
        <v>588</v>
      </c>
      <c r="S28" s="120" t="s">
        <v>584</v>
      </c>
      <c r="T28" s="120" t="s">
        <v>1210</v>
      </c>
      <c r="U28" s="120" t="s">
        <v>701</v>
      </c>
      <c r="V28" s="120" t="s">
        <v>668</v>
      </c>
      <c r="W28" s="120" t="s">
        <v>677</v>
      </c>
      <c r="X28" s="120">
        <v>7569</v>
      </c>
      <c r="Y28" s="120" t="s">
        <v>683</v>
      </c>
      <c r="Z28" s="120">
        <v>33.299999999999997</v>
      </c>
      <c r="AA28" s="120">
        <v>50</v>
      </c>
    </row>
    <row r="31" spans="2:27" ht="15" thickBot="1"/>
    <row r="32" spans="2:27" s="36" customFormat="1" ht="15.75" customHeight="1">
      <c r="B32" s="298" t="s">
        <v>589</v>
      </c>
      <c r="C32" s="299"/>
      <c r="D32" s="299"/>
      <c r="E32" s="299"/>
      <c r="F32" s="299"/>
      <c r="G32" s="299"/>
      <c r="H32" s="299"/>
      <c r="I32" s="299"/>
      <c r="J32" s="299"/>
      <c r="K32" s="299"/>
      <c r="L32" s="299"/>
      <c r="M32" s="299"/>
      <c r="N32" s="299"/>
      <c r="O32" s="299"/>
      <c r="P32" s="299"/>
      <c r="Q32" s="299"/>
      <c r="R32" s="300"/>
    </row>
    <row r="33" spans="2:27" s="36" customFormat="1" ht="15.75" customHeight="1">
      <c r="B33" s="267" t="s">
        <v>3</v>
      </c>
      <c r="C33" s="268"/>
      <c r="D33" s="268"/>
      <c r="E33" s="268"/>
      <c r="F33" s="268"/>
      <c r="G33" s="268"/>
      <c r="H33" s="268"/>
      <c r="I33" s="268"/>
      <c r="J33" s="268"/>
      <c r="K33" s="268"/>
      <c r="L33" s="268"/>
      <c r="M33" s="268"/>
      <c r="N33" s="268"/>
      <c r="O33" s="268"/>
      <c r="P33" s="268"/>
      <c r="Q33" s="268"/>
      <c r="R33" s="269"/>
    </row>
    <row r="34" spans="2:27" s="36" customFormat="1" ht="15.75" customHeight="1">
      <c r="B34" s="292" t="s">
        <v>590</v>
      </c>
      <c r="C34" s="293"/>
      <c r="D34" s="293"/>
      <c r="E34" s="293"/>
      <c r="F34" s="293"/>
      <c r="G34" s="293"/>
      <c r="H34" s="293"/>
      <c r="I34" s="293"/>
      <c r="J34" s="293"/>
      <c r="K34" s="293"/>
      <c r="L34" s="293"/>
      <c r="M34" s="293"/>
      <c r="N34" s="293"/>
      <c r="O34" s="293"/>
      <c r="P34" s="293"/>
      <c r="Q34" s="293"/>
      <c r="R34" s="294"/>
    </row>
    <row r="35" spans="2:27" s="36" customFormat="1" ht="15.75" customHeight="1">
      <c r="B35" s="267" t="s">
        <v>2</v>
      </c>
      <c r="C35" s="268"/>
      <c r="D35" s="268"/>
      <c r="E35" s="268"/>
      <c r="F35" s="268"/>
      <c r="G35" s="268"/>
      <c r="H35" s="268"/>
      <c r="I35" s="268"/>
      <c r="J35" s="268"/>
      <c r="K35" s="268"/>
      <c r="L35" s="268"/>
      <c r="M35" s="268"/>
      <c r="N35" s="268"/>
      <c r="O35" s="268"/>
      <c r="P35" s="268"/>
      <c r="Q35" s="268"/>
      <c r="R35" s="269"/>
    </row>
    <row r="36" spans="2:27" s="36" customFormat="1" ht="15" customHeight="1">
      <c r="B36" s="292" t="s">
        <v>591</v>
      </c>
      <c r="C36" s="293"/>
      <c r="D36" s="293"/>
      <c r="E36" s="293"/>
      <c r="F36" s="293"/>
      <c r="G36" s="293"/>
      <c r="H36" s="293"/>
      <c r="I36" s="293"/>
      <c r="J36" s="293"/>
      <c r="K36" s="293"/>
      <c r="L36" s="293"/>
      <c r="M36" s="293"/>
      <c r="N36" s="293"/>
      <c r="O36" s="293"/>
      <c r="P36" s="293"/>
      <c r="Q36" s="293"/>
      <c r="R36" s="294"/>
    </row>
    <row r="37" spans="2:27" s="36" customFormat="1" ht="15.75" customHeight="1">
      <c r="B37" s="267" t="s">
        <v>1</v>
      </c>
      <c r="C37" s="268"/>
      <c r="D37" s="268"/>
      <c r="E37" s="268"/>
      <c r="F37" s="268"/>
      <c r="G37" s="268"/>
      <c r="H37" s="268"/>
      <c r="I37" s="268"/>
      <c r="J37" s="268"/>
      <c r="K37" s="268"/>
      <c r="L37" s="268"/>
      <c r="M37" s="268"/>
      <c r="N37" s="268"/>
      <c r="O37" s="268"/>
      <c r="P37" s="268"/>
      <c r="Q37" s="268"/>
      <c r="R37" s="269"/>
    </row>
    <row r="38" spans="2:27" s="36" customFormat="1" ht="30.75" customHeight="1" thickBot="1">
      <c r="B38" s="281" t="s">
        <v>592</v>
      </c>
      <c r="C38" s="282"/>
      <c r="D38" s="282"/>
      <c r="E38" s="282"/>
      <c r="F38" s="282"/>
      <c r="G38" s="282"/>
      <c r="H38" s="282"/>
      <c r="I38" s="282"/>
      <c r="J38" s="282"/>
      <c r="K38" s="282"/>
      <c r="L38" s="282"/>
      <c r="M38" s="282"/>
      <c r="N38" s="282"/>
      <c r="O38" s="282"/>
      <c r="P38" s="282"/>
      <c r="Q38" s="282"/>
      <c r="R38" s="283"/>
    </row>
    <row r="39" spans="2:27" s="42" customFormat="1" ht="33.75" customHeight="1">
      <c r="B39" s="270" t="s">
        <v>0</v>
      </c>
      <c r="C39" s="272" t="s">
        <v>820</v>
      </c>
      <c r="D39" s="306" t="s">
        <v>10</v>
      </c>
      <c r="E39" s="307"/>
      <c r="F39" s="307"/>
      <c r="G39" s="307"/>
      <c r="H39" s="308"/>
      <c r="I39" s="271" t="s">
        <v>821</v>
      </c>
      <c r="J39" s="271"/>
      <c r="K39" s="277"/>
      <c r="L39" s="286" t="s">
        <v>9</v>
      </c>
      <c r="M39" s="59" t="s">
        <v>825</v>
      </c>
      <c r="N39" s="59" t="s">
        <v>826</v>
      </c>
      <c r="O39" s="274" t="s">
        <v>827</v>
      </c>
      <c r="P39" s="275"/>
      <c r="Q39" s="301"/>
      <c r="R39" s="284" t="s">
        <v>649</v>
      </c>
      <c r="S39" s="310" t="s">
        <v>832</v>
      </c>
      <c r="T39" s="311"/>
      <c r="U39" s="311"/>
      <c r="V39" s="311"/>
      <c r="W39" s="311"/>
      <c r="X39" s="311"/>
      <c r="Y39" s="311"/>
      <c r="Z39" s="311"/>
      <c r="AA39" s="312"/>
    </row>
    <row r="40" spans="2:27" s="42" customFormat="1" ht="90.75" customHeight="1">
      <c r="B40" s="289"/>
      <c r="C40" s="309"/>
      <c r="D40" s="69" t="s">
        <v>8</v>
      </c>
      <c r="E40" s="70" t="s">
        <v>7</v>
      </c>
      <c r="F40" s="70" t="s">
        <v>6</v>
      </c>
      <c r="G40" s="70" t="s">
        <v>5</v>
      </c>
      <c r="H40" s="71" t="s">
        <v>4</v>
      </c>
      <c r="I40" s="62" t="s">
        <v>822</v>
      </c>
      <c r="J40" s="62" t="s">
        <v>823</v>
      </c>
      <c r="K40" s="62" t="s">
        <v>824</v>
      </c>
      <c r="L40" s="287"/>
      <c r="M40" s="60" t="s">
        <v>828</v>
      </c>
      <c r="N40" s="60" t="s">
        <v>828</v>
      </c>
      <c r="O40" s="60" t="s">
        <v>829</v>
      </c>
      <c r="P40" s="60" t="s">
        <v>830</v>
      </c>
      <c r="Q40" s="60" t="s">
        <v>831</v>
      </c>
      <c r="R40" s="288"/>
      <c r="S40" s="61" t="s">
        <v>657</v>
      </c>
      <c r="T40" s="66" t="s">
        <v>650</v>
      </c>
      <c r="U40" s="66" t="s">
        <v>651</v>
      </c>
      <c r="V40" s="66" t="s">
        <v>658</v>
      </c>
      <c r="W40" s="67" t="s">
        <v>653</v>
      </c>
      <c r="X40" s="67" t="s">
        <v>652</v>
      </c>
      <c r="Y40" s="67" t="s">
        <v>654</v>
      </c>
      <c r="Z40" s="66" t="s">
        <v>655</v>
      </c>
      <c r="AA40" s="65" t="s">
        <v>656</v>
      </c>
    </row>
    <row r="41" spans="2:27" s="36" customFormat="1" ht="118.95" customHeight="1">
      <c r="B41" s="120" t="s">
        <v>1230</v>
      </c>
      <c r="C41" s="120" t="s">
        <v>1214</v>
      </c>
      <c r="D41" s="121" t="s">
        <v>37</v>
      </c>
      <c r="E41" s="120" t="s">
        <v>593</v>
      </c>
      <c r="F41" s="116" t="s">
        <v>315</v>
      </c>
      <c r="G41" s="116" t="s">
        <v>34</v>
      </c>
      <c r="H41" s="120" t="s">
        <v>487</v>
      </c>
      <c r="I41" s="120"/>
      <c r="J41" s="120"/>
      <c r="K41" s="120"/>
      <c r="L41" s="120" t="s">
        <v>594</v>
      </c>
      <c r="M41" s="120">
        <v>0</v>
      </c>
      <c r="N41" s="120"/>
      <c r="O41" s="161">
        <v>104269000</v>
      </c>
      <c r="P41" s="120">
        <v>0</v>
      </c>
      <c r="Q41" s="120"/>
      <c r="R41" s="127" t="s">
        <v>587</v>
      </c>
      <c r="S41" s="120" t="s">
        <v>593</v>
      </c>
      <c r="T41" s="120" t="s">
        <v>1210</v>
      </c>
      <c r="U41" s="120" t="s">
        <v>819</v>
      </c>
      <c r="V41" s="120" t="s">
        <v>668</v>
      </c>
      <c r="W41" s="120" t="s">
        <v>677</v>
      </c>
      <c r="X41" s="120">
        <v>7569</v>
      </c>
      <c r="Y41" s="120" t="s">
        <v>683</v>
      </c>
      <c r="Z41" s="120">
        <v>33.299999999999997</v>
      </c>
      <c r="AA41" s="120">
        <v>33.299999999999997</v>
      </c>
    </row>
    <row r="42" spans="2:27" s="36" customFormat="1" ht="88.95" customHeight="1">
      <c r="B42" s="120" t="s">
        <v>1231</v>
      </c>
      <c r="C42" s="120" t="s">
        <v>1214</v>
      </c>
      <c r="D42" s="121" t="s">
        <v>37</v>
      </c>
      <c r="E42" s="120" t="s">
        <v>595</v>
      </c>
      <c r="F42" s="116" t="s">
        <v>315</v>
      </c>
      <c r="G42" s="116" t="s">
        <v>34</v>
      </c>
      <c r="H42" s="120" t="s">
        <v>487</v>
      </c>
      <c r="I42" s="120"/>
      <c r="J42" s="120"/>
      <c r="K42" s="120"/>
      <c r="L42" s="120" t="s">
        <v>596</v>
      </c>
      <c r="M42" s="120">
        <v>0</v>
      </c>
      <c r="N42" s="120"/>
      <c r="O42" s="161">
        <v>249339000</v>
      </c>
      <c r="P42" s="120">
        <v>0</v>
      </c>
      <c r="Q42" s="120"/>
      <c r="R42" s="127" t="s">
        <v>600</v>
      </c>
      <c r="S42" s="120" t="s">
        <v>595</v>
      </c>
      <c r="T42" s="120" t="s">
        <v>1210</v>
      </c>
      <c r="U42" s="120" t="s">
        <v>819</v>
      </c>
      <c r="V42" s="120" t="s">
        <v>668</v>
      </c>
      <c r="W42" s="120" t="s">
        <v>677</v>
      </c>
      <c r="X42" s="120">
        <v>7569</v>
      </c>
      <c r="Y42" s="120" t="s">
        <v>683</v>
      </c>
      <c r="Z42" s="120">
        <v>33.299999999999997</v>
      </c>
      <c r="AA42" s="120">
        <v>33.299999999999997</v>
      </c>
    </row>
    <row r="43" spans="2:27" s="36" customFormat="1" ht="125.4">
      <c r="B43" s="120" t="s">
        <v>1229</v>
      </c>
      <c r="C43" s="120" t="s">
        <v>1228</v>
      </c>
      <c r="D43" s="121" t="s">
        <v>37</v>
      </c>
      <c r="E43" s="120" t="s">
        <v>597</v>
      </c>
      <c r="F43" s="116" t="s">
        <v>77</v>
      </c>
      <c r="G43" s="116" t="s">
        <v>34</v>
      </c>
      <c r="H43" s="120" t="s">
        <v>598</v>
      </c>
      <c r="I43" s="120" t="s">
        <v>1225</v>
      </c>
      <c r="J43" s="120"/>
      <c r="K43" s="120"/>
      <c r="L43" s="120" t="s">
        <v>599</v>
      </c>
      <c r="M43" s="116" t="s">
        <v>1217</v>
      </c>
      <c r="N43" s="120" t="s">
        <v>1226</v>
      </c>
      <c r="O43" s="120"/>
      <c r="P43" s="120"/>
      <c r="Q43" s="120"/>
      <c r="R43" s="127" t="s">
        <v>600</v>
      </c>
      <c r="S43" s="120" t="s">
        <v>597</v>
      </c>
      <c r="T43" s="120" t="s">
        <v>1210</v>
      </c>
      <c r="U43" s="120" t="s">
        <v>1227</v>
      </c>
      <c r="V43" s="120" t="s">
        <v>668</v>
      </c>
      <c r="W43" s="120" t="s">
        <v>677</v>
      </c>
      <c r="X43" s="120">
        <v>7569</v>
      </c>
      <c r="Y43" s="120" t="s">
        <v>683</v>
      </c>
      <c r="Z43" s="120">
        <v>33.299999999999997</v>
      </c>
      <c r="AA43" s="120">
        <v>33.299999999999997</v>
      </c>
    </row>
  </sheetData>
  <sheetProtection password="CC65" sheet="1"/>
  <mergeCells count="44">
    <mergeCell ref="R39:R40"/>
    <mergeCell ref="R25:R26"/>
    <mergeCell ref="R11:R12"/>
    <mergeCell ref="C11:C12"/>
    <mergeCell ref="I11:K11"/>
    <mergeCell ref="O11:Q11"/>
    <mergeCell ref="C25:C26"/>
    <mergeCell ref="I25:K25"/>
    <mergeCell ref="O25:Q25"/>
    <mergeCell ref="C39:C40"/>
    <mergeCell ref="B22:R22"/>
    <mergeCell ref="B23:R23"/>
    <mergeCell ref="B24:R24"/>
    <mergeCell ref="B25:B26"/>
    <mergeCell ref="D25:H25"/>
    <mergeCell ref="L25:L26"/>
    <mergeCell ref="S11:AA11"/>
    <mergeCell ref="S25:AA25"/>
    <mergeCell ref="I39:K39"/>
    <mergeCell ref="O39:Q39"/>
    <mergeCell ref="S39:AA39"/>
    <mergeCell ref="B38:R38"/>
    <mergeCell ref="B39:B40"/>
    <mergeCell ref="D39:H39"/>
    <mergeCell ref="L39:L40"/>
    <mergeCell ref="B32:R32"/>
    <mergeCell ref="B33:R33"/>
    <mergeCell ref="B34:R34"/>
    <mergeCell ref="B35:R35"/>
    <mergeCell ref="B36:R36"/>
    <mergeCell ref="B37:R37"/>
    <mergeCell ref="B21:R21"/>
    <mergeCell ref="B20:R20"/>
    <mergeCell ref="B2:R2"/>
    <mergeCell ref="B10:R10"/>
    <mergeCell ref="B11:B12"/>
    <mergeCell ref="D11:H11"/>
    <mergeCell ref="L11:L12"/>
    <mergeCell ref="B4:R4"/>
    <mergeCell ref="B7:R7"/>
    <mergeCell ref="B8:R8"/>
    <mergeCell ref="B9:R9"/>
    <mergeCell ref="B18:R18"/>
    <mergeCell ref="B19:R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rgb="FF7030A0"/>
  </sheetPr>
  <dimension ref="B2:AA51"/>
  <sheetViews>
    <sheetView showGridLines="0" topLeftCell="A7" zoomScale="80" zoomScaleNormal="80" workbookViewId="0">
      <selection activeCell="A13" sqref="A13"/>
    </sheetView>
  </sheetViews>
  <sheetFormatPr baseColWidth="10" defaultRowHeight="14.4"/>
  <cols>
    <col min="1" max="1" width="3.109375" customWidth="1"/>
    <col min="2" max="2" width="34.33203125" customWidth="1"/>
    <col min="3" max="3" width="59.6640625" customWidth="1"/>
    <col min="9" max="9" width="14.6640625" customWidth="1"/>
    <col min="12" max="17" width="16.109375" customWidth="1"/>
    <col min="19" max="19" width="17.33203125" customWidth="1"/>
    <col min="20" max="21" width="15.5546875" customWidth="1"/>
    <col min="23" max="23" width="23.109375" customWidth="1"/>
    <col min="24" max="24" width="22.6640625" customWidth="1"/>
    <col min="25" max="25" width="22.88671875" customWidth="1"/>
    <col min="26" max="27" width="17.6640625" customWidth="1"/>
  </cols>
  <sheetData>
    <row r="2" spans="2:27">
      <c r="B2" s="305" t="s">
        <v>569</v>
      </c>
      <c r="C2" s="305"/>
      <c r="D2" s="305"/>
      <c r="E2" s="305"/>
      <c r="F2" s="305"/>
      <c r="G2" s="305"/>
      <c r="H2" s="305"/>
      <c r="I2" s="305"/>
      <c r="J2" s="305"/>
      <c r="K2" s="305"/>
      <c r="L2" s="305"/>
      <c r="M2" s="305"/>
      <c r="N2" s="305"/>
      <c r="O2" s="305"/>
      <c r="P2" s="305"/>
      <c r="Q2" s="305"/>
      <c r="R2" s="305"/>
    </row>
    <row r="3" spans="2:27" ht="15" thickBot="1"/>
    <row r="4" spans="2:27" s="36" customFormat="1" ht="15.75" customHeight="1">
      <c r="B4" s="298" t="s">
        <v>601</v>
      </c>
      <c r="C4" s="299"/>
      <c r="D4" s="299"/>
      <c r="E4" s="299"/>
      <c r="F4" s="299"/>
      <c r="G4" s="299"/>
      <c r="H4" s="299"/>
      <c r="I4" s="299"/>
      <c r="J4" s="299"/>
      <c r="K4" s="299"/>
      <c r="L4" s="299"/>
      <c r="M4" s="299"/>
      <c r="N4" s="299"/>
      <c r="O4" s="299"/>
      <c r="P4" s="299"/>
      <c r="Q4" s="299"/>
      <c r="R4" s="300"/>
    </row>
    <row r="5" spans="2:27" s="36" customFormat="1" ht="15.75" customHeight="1">
      <c r="B5" s="267" t="s">
        <v>3</v>
      </c>
      <c r="C5" s="268"/>
      <c r="D5" s="268"/>
      <c r="E5" s="268"/>
      <c r="F5" s="268"/>
      <c r="G5" s="268"/>
      <c r="H5" s="268"/>
      <c r="I5" s="268"/>
      <c r="J5" s="268"/>
      <c r="K5" s="268"/>
      <c r="L5" s="268"/>
      <c r="M5" s="268"/>
      <c r="N5" s="268"/>
      <c r="O5" s="268"/>
      <c r="P5" s="268"/>
      <c r="Q5" s="268"/>
      <c r="R5" s="269"/>
    </row>
    <row r="6" spans="2:27" s="36" customFormat="1" ht="15.75" customHeight="1">
      <c r="B6" s="292" t="s">
        <v>602</v>
      </c>
      <c r="C6" s="293"/>
      <c r="D6" s="293"/>
      <c r="E6" s="293"/>
      <c r="F6" s="293"/>
      <c r="G6" s="293"/>
      <c r="H6" s="293"/>
      <c r="I6" s="293"/>
      <c r="J6" s="293"/>
      <c r="K6" s="293"/>
      <c r="L6" s="293"/>
      <c r="M6" s="293"/>
      <c r="N6" s="293"/>
      <c r="O6" s="293"/>
      <c r="P6" s="293"/>
      <c r="Q6" s="293"/>
      <c r="R6" s="294"/>
    </row>
    <row r="7" spans="2:27" s="36" customFormat="1" ht="15.75" customHeight="1">
      <c r="B7" s="267" t="s">
        <v>2</v>
      </c>
      <c r="C7" s="268"/>
      <c r="D7" s="268"/>
      <c r="E7" s="268"/>
      <c r="F7" s="268"/>
      <c r="G7" s="268"/>
      <c r="H7" s="268"/>
      <c r="I7" s="268"/>
      <c r="J7" s="268"/>
      <c r="K7" s="268"/>
      <c r="L7" s="268"/>
      <c r="M7" s="268"/>
      <c r="N7" s="268"/>
      <c r="O7" s="268"/>
      <c r="P7" s="268"/>
      <c r="Q7" s="268"/>
      <c r="R7" s="269"/>
    </row>
    <row r="8" spans="2:27" s="36" customFormat="1" ht="15" customHeight="1">
      <c r="B8" s="292" t="s">
        <v>603</v>
      </c>
      <c r="C8" s="293"/>
      <c r="D8" s="293"/>
      <c r="E8" s="293"/>
      <c r="F8" s="293"/>
      <c r="G8" s="293"/>
      <c r="H8" s="293"/>
      <c r="I8" s="293"/>
      <c r="J8" s="293"/>
      <c r="K8" s="293"/>
      <c r="L8" s="293"/>
      <c r="M8" s="293"/>
      <c r="N8" s="293"/>
      <c r="O8" s="293"/>
      <c r="P8" s="293"/>
      <c r="Q8" s="293"/>
      <c r="R8" s="294"/>
    </row>
    <row r="9" spans="2:27" s="36" customFormat="1" ht="15.75" customHeight="1">
      <c r="B9" s="267" t="s">
        <v>1</v>
      </c>
      <c r="C9" s="268"/>
      <c r="D9" s="268"/>
      <c r="E9" s="268"/>
      <c r="F9" s="268"/>
      <c r="G9" s="268"/>
      <c r="H9" s="268"/>
      <c r="I9" s="268"/>
      <c r="J9" s="268"/>
      <c r="K9" s="268"/>
      <c r="L9" s="268"/>
      <c r="M9" s="268"/>
      <c r="N9" s="268"/>
      <c r="O9" s="268"/>
      <c r="P9" s="268"/>
      <c r="Q9" s="268"/>
      <c r="R9" s="269"/>
    </row>
    <row r="10" spans="2:27" s="36" customFormat="1" ht="74.25" customHeight="1" thickBot="1">
      <c r="B10" s="281" t="s">
        <v>604</v>
      </c>
      <c r="C10" s="282"/>
      <c r="D10" s="282"/>
      <c r="E10" s="282"/>
      <c r="F10" s="282"/>
      <c r="G10" s="282"/>
      <c r="H10" s="282"/>
      <c r="I10" s="282"/>
      <c r="J10" s="282"/>
      <c r="K10" s="282"/>
      <c r="L10" s="282"/>
      <c r="M10" s="282"/>
      <c r="N10" s="282"/>
      <c r="O10" s="282"/>
      <c r="P10" s="282"/>
      <c r="Q10" s="282"/>
      <c r="R10" s="283"/>
    </row>
    <row r="11" spans="2:27" s="42" customFormat="1" ht="33.75"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90.75"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195" customHeight="1">
      <c r="B13" s="120" t="s">
        <v>1262</v>
      </c>
      <c r="C13" s="120" t="s">
        <v>1232</v>
      </c>
      <c r="D13" s="121" t="s">
        <v>605</v>
      </c>
      <c r="E13" s="120" t="s">
        <v>606</v>
      </c>
      <c r="F13" s="116" t="s">
        <v>607</v>
      </c>
      <c r="G13" s="116" t="s">
        <v>34</v>
      </c>
      <c r="H13" s="120" t="s">
        <v>450</v>
      </c>
      <c r="I13" s="120" t="s">
        <v>1233</v>
      </c>
      <c r="J13" s="120" t="s">
        <v>1234</v>
      </c>
      <c r="K13" s="120" t="s">
        <v>1234</v>
      </c>
      <c r="L13" s="120" t="s">
        <v>608</v>
      </c>
      <c r="M13" s="154">
        <v>0.5</v>
      </c>
      <c r="N13" s="154">
        <v>0.5</v>
      </c>
      <c r="O13" s="214">
        <v>26633000</v>
      </c>
      <c r="P13" s="214">
        <v>13316500</v>
      </c>
      <c r="Q13" s="120" t="s">
        <v>1235</v>
      </c>
      <c r="R13" s="127" t="s">
        <v>11</v>
      </c>
      <c r="S13" s="124" t="s">
        <v>786</v>
      </c>
      <c r="T13" s="120" t="s">
        <v>1236</v>
      </c>
      <c r="U13" s="124"/>
      <c r="V13" s="116" t="s">
        <v>733</v>
      </c>
      <c r="W13" s="124" t="s">
        <v>728</v>
      </c>
      <c r="X13" s="124" t="s">
        <v>729</v>
      </c>
      <c r="Y13" s="124" t="s">
        <v>737</v>
      </c>
      <c r="Z13" s="124" t="s">
        <v>1237</v>
      </c>
      <c r="AA13" s="127">
        <v>0.25</v>
      </c>
    </row>
    <row r="14" spans="2:27" s="36" customFormat="1" ht="314.39999999999998" customHeight="1">
      <c r="B14" s="120" t="s">
        <v>1263</v>
      </c>
      <c r="C14" s="120" t="s">
        <v>1238</v>
      </c>
      <c r="D14" s="121" t="s">
        <v>609</v>
      </c>
      <c r="E14" s="120" t="s">
        <v>610</v>
      </c>
      <c r="F14" s="116" t="s">
        <v>607</v>
      </c>
      <c r="G14" s="116" t="s">
        <v>34</v>
      </c>
      <c r="H14" s="120" t="s">
        <v>450</v>
      </c>
      <c r="I14" s="120" t="s">
        <v>1239</v>
      </c>
      <c r="J14" s="120" t="s">
        <v>1234</v>
      </c>
      <c r="K14" s="120" t="s">
        <v>1234</v>
      </c>
      <c r="L14" s="120" t="s">
        <v>608</v>
      </c>
      <c r="M14" s="154">
        <v>1</v>
      </c>
      <c r="N14" s="154">
        <v>0</v>
      </c>
      <c r="O14" s="214">
        <v>32367000</v>
      </c>
      <c r="P14" s="215">
        <v>32367000</v>
      </c>
      <c r="Q14" s="120" t="s">
        <v>1235</v>
      </c>
      <c r="R14" s="127" t="s">
        <v>11</v>
      </c>
      <c r="S14" s="124" t="s">
        <v>788</v>
      </c>
      <c r="T14" s="120" t="s">
        <v>1236</v>
      </c>
      <c r="U14" s="124"/>
      <c r="V14" s="116" t="s">
        <v>733</v>
      </c>
      <c r="W14" s="124" t="s">
        <v>728</v>
      </c>
      <c r="X14" s="124" t="s">
        <v>729</v>
      </c>
      <c r="Y14" s="124" t="s">
        <v>737</v>
      </c>
      <c r="Z14" s="124" t="s">
        <v>1237</v>
      </c>
      <c r="AA14" s="127">
        <v>0.25</v>
      </c>
    </row>
    <row r="15" spans="2:27" s="36" customFormat="1" ht="177" customHeight="1">
      <c r="B15" s="120" t="s">
        <v>611</v>
      </c>
      <c r="C15" s="120" t="s">
        <v>1240</v>
      </c>
      <c r="D15" s="121" t="s">
        <v>612</v>
      </c>
      <c r="E15" s="120" t="s">
        <v>613</v>
      </c>
      <c r="F15" s="116" t="s">
        <v>73</v>
      </c>
      <c r="G15" s="116" t="s">
        <v>34</v>
      </c>
      <c r="H15" s="120" t="s">
        <v>450</v>
      </c>
      <c r="I15" s="120" t="s">
        <v>1241</v>
      </c>
      <c r="J15" s="120" t="s">
        <v>1234</v>
      </c>
      <c r="K15" s="120" t="s">
        <v>1234</v>
      </c>
      <c r="L15" s="120" t="s">
        <v>608</v>
      </c>
      <c r="M15" s="154">
        <v>0.5</v>
      </c>
      <c r="N15" s="154">
        <v>0.5</v>
      </c>
      <c r="O15" s="214">
        <v>87580000</v>
      </c>
      <c r="P15" s="214">
        <v>43790000</v>
      </c>
      <c r="Q15" s="120" t="s">
        <v>1235</v>
      </c>
      <c r="R15" s="127" t="s">
        <v>11</v>
      </c>
      <c r="S15" s="124" t="s">
        <v>789</v>
      </c>
      <c r="T15" s="120" t="s">
        <v>1236</v>
      </c>
      <c r="U15" s="124"/>
      <c r="V15" s="116" t="s">
        <v>733</v>
      </c>
      <c r="W15" s="124" t="s">
        <v>728</v>
      </c>
      <c r="X15" s="124" t="s">
        <v>729</v>
      </c>
      <c r="Y15" s="124" t="s">
        <v>730</v>
      </c>
      <c r="Z15" s="124" t="s">
        <v>1237</v>
      </c>
      <c r="AA15" s="127">
        <v>0.25</v>
      </c>
    </row>
    <row r="16" spans="2:27" s="36" customFormat="1" ht="157.19999999999999" customHeight="1">
      <c r="B16" s="120" t="s">
        <v>1264</v>
      </c>
      <c r="C16" s="120" t="s">
        <v>1242</v>
      </c>
      <c r="D16" s="121" t="s">
        <v>614</v>
      </c>
      <c r="E16" s="120" t="s">
        <v>613</v>
      </c>
      <c r="F16" s="116" t="s">
        <v>73</v>
      </c>
      <c r="G16" s="116" t="s">
        <v>34</v>
      </c>
      <c r="H16" s="120" t="s">
        <v>450</v>
      </c>
      <c r="I16" s="120" t="s">
        <v>1243</v>
      </c>
      <c r="J16" s="120" t="s">
        <v>1234</v>
      </c>
      <c r="K16" s="120" t="s">
        <v>1234</v>
      </c>
      <c r="L16" s="120" t="s">
        <v>608</v>
      </c>
      <c r="M16" s="154">
        <v>0.5</v>
      </c>
      <c r="N16" s="154">
        <v>0.5</v>
      </c>
      <c r="O16" s="214">
        <v>108432000</v>
      </c>
      <c r="P16" s="214">
        <v>54216000</v>
      </c>
      <c r="Q16" s="120" t="s">
        <v>1235</v>
      </c>
      <c r="R16" s="127" t="s">
        <v>645</v>
      </c>
      <c r="S16" s="124" t="s">
        <v>790</v>
      </c>
      <c r="T16" s="120" t="s">
        <v>1236</v>
      </c>
      <c r="U16" s="124"/>
      <c r="V16" s="116" t="s">
        <v>733</v>
      </c>
      <c r="W16" s="124" t="s">
        <v>728</v>
      </c>
      <c r="X16" s="124" t="s">
        <v>729</v>
      </c>
      <c r="Y16" s="124" t="s">
        <v>730</v>
      </c>
      <c r="Z16" s="124" t="s">
        <v>1237</v>
      </c>
      <c r="AA16" s="127">
        <v>0.25</v>
      </c>
    </row>
    <row r="18" spans="2:27" ht="15" thickBot="1"/>
    <row r="19" spans="2:27" s="36" customFormat="1" ht="15.75" customHeight="1">
      <c r="B19" s="298" t="s">
        <v>608</v>
      </c>
      <c r="C19" s="299"/>
      <c r="D19" s="299"/>
      <c r="E19" s="299"/>
      <c r="F19" s="299"/>
      <c r="G19" s="299"/>
      <c r="H19" s="299"/>
      <c r="I19" s="299"/>
      <c r="J19" s="299"/>
      <c r="K19" s="299"/>
      <c r="L19" s="299"/>
      <c r="M19" s="299"/>
      <c r="N19" s="299"/>
      <c r="O19" s="299"/>
      <c r="P19" s="299"/>
      <c r="Q19" s="299"/>
      <c r="R19" s="300"/>
    </row>
    <row r="20" spans="2:27" s="36" customFormat="1" ht="15.75" customHeight="1">
      <c r="B20" s="267" t="s">
        <v>3</v>
      </c>
      <c r="C20" s="268"/>
      <c r="D20" s="268"/>
      <c r="E20" s="268"/>
      <c r="F20" s="268"/>
      <c r="G20" s="268"/>
      <c r="H20" s="268"/>
      <c r="I20" s="268"/>
      <c r="J20" s="268"/>
      <c r="K20" s="268"/>
      <c r="L20" s="268"/>
      <c r="M20" s="268"/>
      <c r="N20" s="268"/>
      <c r="O20" s="268"/>
      <c r="P20" s="268"/>
      <c r="Q20" s="268"/>
      <c r="R20" s="269"/>
    </row>
    <row r="21" spans="2:27" s="36" customFormat="1" ht="15.75" customHeight="1">
      <c r="B21" s="292" t="s">
        <v>615</v>
      </c>
      <c r="C21" s="293"/>
      <c r="D21" s="293"/>
      <c r="E21" s="293"/>
      <c r="F21" s="293"/>
      <c r="G21" s="293"/>
      <c r="H21" s="293"/>
      <c r="I21" s="293"/>
      <c r="J21" s="293"/>
      <c r="K21" s="293"/>
      <c r="L21" s="293"/>
      <c r="M21" s="293"/>
      <c r="N21" s="293"/>
      <c r="O21" s="293"/>
      <c r="P21" s="293"/>
      <c r="Q21" s="293"/>
      <c r="R21" s="294"/>
    </row>
    <row r="22" spans="2:27" s="36" customFormat="1" ht="15.75" customHeight="1">
      <c r="B22" s="267" t="s">
        <v>2</v>
      </c>
      <c r="C22" s="268"/>
      <c r="D22" s="268"/>
      <c r="E22" s="268"/>
      <c r="F22" s="268"/>
      <c r="G22" s="268"/>
      <c r="H22" s="268"/>
      <c r="I22" s="268"/>
      <c r="J22" s="268"/>
      <c r="K22" s="268"/>
      <c r="L22" s="268"/>
      <c r="M22" s="268"/>
      <c r="N22" s="268"/>
      <c r="O22" s="268"/>
      <c r="P22" s="268"/>
      <c r="Q22" s="268"/>
      <c r="R22" s="269"/>
    </row>
    <row r="23" spans="2:27" s="36" customFormat="1" ht="30" customHeight="1">
      <c r="B23" s="292" t="s">
        <v>616</v>
      </c>
      <c r="C23" s="293"/>
      <c r="D23" s="293"/>
      <c r="E23" s="293"/>
      <c r="F23" s="293"/>
      <c r="G23" s="293"/>
      <c r="H23" s="293"/>
      <c r="I23" s="293"/>
      <c r="J23" s="293"/>
      <c r="K23" s="293"/>
      <c r="L23" s="293"/>
      <c r="M23" s="293"/>
      <c r="N23" s="293"/>
      <c r="O23" s="293"/>
      <c r="P23" s="293"/>
      <c r="Q23" s="293"/>
      <c r="R23" s="294"/>
    </row>
    <row r="24" spans="2:27" s="36" customFormat="1" ht="15.75" customHeight="1">
      <c r="B24" s="267" t="s">
        <v>1</v>
      </c>
      <c r="C24" s="268"/>
      <c r="D24" s="268"/>
      <c r="E24" s="268"/>
      <c r="F24" s="268"/>
      <c r="G24" s="268"/>
      <c r="H24" s="268"/>
      <c r="I24" s="268"/>
      <c r="J24" s="268"/>
      <c r="K24" s="268"/>
      <c r="L24" s="268"/>
      <c r="M24" s="268"/>
      <c r="N24" s="268"/>
      <c r="O24" s="268"/>
      <c r="P24" s="268"/>
      <c r="Q24" s="268"/>
      <c r="R24" s="269"/>
    </row>
    <row r="25" spans="2:27" s="36" customFormat="1" ht="48" customHeight="1" thickBot="1">
      <c r="B25" s="281" t="s">
        <v>617</v>
      </c>
      <c r="C25" s="282"/>
      <c r="D25" s="282"/>
      <c r="E25" s="282"/>
      <c r="F25" s="282"/>
      <c r="G25" s="282"/>
      <c r="H25" s="282"/>
      <c r="I25" s="282"/>
      <c r="J25" s="282"/>
      <c r="K25" s="282"/>
      <c r="L25" s="282"/>
      <c r="M25" s="282"/>
      <c r="N25" s="282"/>
      <c r="O25" s="282"/>
      <c r="P25" s="282"/>
      <c r="Q25" s="282"/>
      <c r="R25" s="283"/>
    </row>
    <row r="26" spans="2:27" s="42" customFormat="1" ht="33.75" customHeight="1">
      <c r="B26" s="270" t="s">
        <v>0</v>
      </c>
      <c r="C26" s="272" t="s">
        <v>820</v>
      </c>
      <c r="D26" s="306" t="s">
        <v>10</v>
      </c>
      <c r="E26" s="307"/>
      <c r="F26" s="307"/>
      <c r="G26" s="307"/>
      <c r="H26" s="308"/>
      <c r="I26" s="271" t="s">
        <v>821</v>
      </c>
      <c r="J26" s="271"/>
      <c r="K26" s="277"/>
      <c r="L26" s="286" t="s">
        <v>9</v>
      </c>
      <c r="M26" s="59" t="s">
        <v>825</v>
      </c>
      <c r="N26" s="59" t="s">
        <v>826</v>
      </c>
      <c r="O26" s="274" t="s">
        <v>827</v>
      </c>
      <c r="P26" s="275"/>
      <c r="Q26" s="301"/>
      <c r="R26" s="284" t="s">
        <v>649</v>
      </c>
      <c r="S26" s="310" t="s">
        <v>832</v>
      </c>
      <c r="T26" s="311"/>
      <c r="U26" s="311"/>
      <c r="V26" s="311"/>
      <c r="W26" s="311"/>
      <c r="X26" s="311"/>
      <c r="Y26" s="311"/>
      <c r="Z26" s="311"/>
      <c r="AA26" s="312"/>
    </row>
    <row r="27" spans="2:27" s="42" customFormat="1" ht="90.75" customHeight="1">
      <c r="B27" s="289"/>
      <c r="C27" s="309"/>
      <c r="D27" s="69" t="s">
        <v>8</v>
      </c>
      <c r="E27" s="70" t="s">
        <v>7</v>
      </c>
      <c r="F27" s="70" t="s">
        <v>6</v>
      </c>
      <c r="G27" s="70" t="s">
        <v>5</v>
      </c>
      <c r="H27" s="71" t="s">
        <v>4</v>
      </c>
      <c r="I27" s="62" t="s">
        <v>822</v>
      </c>
      <c r="J27" s="62" t="s">
        <v>823</v>
      </c>
      <c r="K27" s="62" t="s">
        <v>824</v>
      </c>
      <c r="L27" s="287"/>
      <c r="M27" s="60" t="s">
        <v>828</v>
      </c>
      <c r="N27" s="60" t="s">
        <v>828</v>
      </c>
      <c r="O27" s="60" t="s">
        <v>829</v>
      </c>
      <c r="P27" s="60" t="s">
        <v>830</v>
      </c>
      <c r="Q27" s="60" t="s">
        <v>831</v>
      </c>
      <c r="R27" s="288"/>
      <c r="S27" s="61" t="s">
        <v>657</v>
      </c>
      <c r="T27" s="66" t="s">
        <v>650</v>
      </c>
      <c r="U27" s="66" t="s">
        <v>651</v>
      </c>
      <c r="V27" s="66" t="s">
        <v>658</v>
      </c>
      <c r="W27" s="67" t="s">
        <v>653</v>
      </c>
      <c r="X27" s="67" t="s">
        <v>652</v>
      </c>
      <c r="Y27" s="67" t="s">
        <v>654</v>
      </c>
      <c r="Z27" s="66" t="s">
        <v>655</v>
      </c>
      <c r="AA27" s="65" t="s">
        <v>656</v>
      </c>
    </row>
    <row r="28" spans="2:27" s="36" customFormat="1" ht="129" customHeight="1">
      <c r="B28" s="120" t="s">
        <v>1265</v>
      </c>
      <c r="C28" s="120" t="s">
        <v>1244</v>
      </c>
      <c r="D28" s="121" t="s">
        <v>618</v>
      </c>
      <c r="E28" s="120" t="s">
        <v>619</v>
      </c>
      <c r="F28" s="116" t="s">
        <v>607</v>
      </c>
      <c r="G28" s="116" t="s">
        <v>34</v>
      </c>
      <c r="H28" s="120" t="s">
        <v>450</v>
      </c>
      <c r="I28" s="120" t="s">
        <v>1245</v>
      </c>
      <c r="J28" s="120" t="s">
        <v>1234</v>
      </c>
      <c r="K28" s="120" t="s">
        <v>1234</v>
      </c>
      <c r="L28" s="120" t="s">
        <v>620</v>
      </c>
      <c r="M28" s="154">
        <v>0.5</v>
      </c>
      <c r="N28" s="154">
        <v>0.5</v>
      </c>
      <c r="O28" s="214">
        <v>108432000</v>
      </c>
      <c r="P28" s="214">
        <v>54216000</v>
      </c>
      <c r="Q28" s="120" t="s">
        <v>1235</v>
      </c>
      <c r="R28" s="127" t="s">
        <v>11</v>
      </c>
      <c r="S28" s="124" t="s">
        <v>794</v>
      </c>
      <c r="T28" s="120" t="s">
        <v>787</v>
      </c>
      <c r="U28" s="124"/>
      <c r="V28" s="116" t="s">
        <v>733</v>
      </c>
      <c r="W28" s="124" t="s">
        <v>728</v>
      </c>
      <c r="X28" s="124" t="s">
        <v>729</v>
      </c>
      <c r="Y28" s="124" t="s">
        <v>730</v>
      </c>
      <c r="Z28" s="124" t="s">
        <v>1237</v>
      </c>
      <c r="AA28" s="124" t="s">
        <v>1246</v>
      </c>
    </row>
    <row r="29" spans="2:27" s="36" customFormat="1" ht="205.95" customHeight="1">
      <c r="B29" s="120" t="s">
        <v>1266</v>
      </c>
      <c r="C29" s="120" t="s">
        <v>1247</v>
      </c>
      <c r="D29" s="121" t="s">
        <v>621</v>
      </c>
      <c r="E29" s="120" t="s">
        <v>622</v>
      </c>
      <c r="F29" s="116" t="s">
        <v>607</v>
      </c>
      <c r="G29" s="116" t="s">
        <v>34</v>
      </c>
      <c r="H29" s="120" t="s">
        <v>450</v>
      </c>
      <c r="I29" s="120" t="s">
        <v>1248</v>
      </c>
      <c r="J29" s="120" t="s">
        <v>1234</v>
      </c>
      <c r="K29" s="120" t="s">
        <v>1234</v>
      </c>
      <c r="L29" s="120" t="s">
        <v>620</v>
      </c>
      <c r="M29" s="154">
        <v>0.5</v>
      </c>
      <c r="N29" s="154">
        <v>0.5</v>
      </c>
      <c r="O29" s="214">
        <v>72892000</v>
      </c>
      <c r="P29" s="214">
        <v>36446000</v>
      </c>
      <c r="Q29" s="120" t="s">
        <v>1235</v>
      </c>
      <c r="R29" s="127" t="s">
        <v>11</v>
      </c>
      <c r="S29" s="124" t="s">
        <v>795</v>
      </c>
      <c r="T29" s="120" t="s">
        <v>1236</v>
      </c>
      <c r="U29" s="124"/>
      <c r="V29" s="116" t="s">
        <v>733</v>
      </c>
      <c r="W29" s="124" t="s">
        <v>728</v>
      </c>
      <c r="X29" s="124" t="s">
        <v>729</v>
      </c>
      <c r="Y29" s="124" t="s">
        <v>737</v>
      </c>
      <c r="Z29" s="124" t="s">
        <v>1237</v>
      </c>
      <c r="AA29" s="124" t="s">
        <v>1246</v>
      </c>
    </row>
    <row r="30" spans="2:27" s="36" customFormat="1" ht="222.6" customHeight="1">
      <c r="B30" s="120" t="s">
        <v>1267</v>
      </c>
      <c r="C30" s="120" t="s">
        <v>1249</v>
      </c>
      <c r="D30" s="121" t="s">
        <v>621</v>
      </c>
      <c r="E30" s="120" t="s">
        <v>623</v>
      </c>
      <c r="F30" s="116" t="s">
        <v>73</v>
      </c>
      <c r="G30" s="116" t="s">
        <v>34</v>
      </c>
      <c r="H30" s="120" t="s">
        <v>450</v>
      </c>
      <c r="I30" s="120" t="s">
        <v>1248</v>
      </c>
      <c r="J30" s="120" t="s">
        <v>1234</v>
      </c>
      <c r="K30" s="120" t="s">
        <v>1234</v>
      </c>
      <c r="L30" s="120" t="s">
        <v>624</v>
      </c>
      <c r="M30" s="154">
        <v>0.5</v>
      </c>
      <c r="N30" s="154">
        <v>0.5</v>
      </c>
      <c r="O30" s="214">
        <v>204510000</v>
      </c>
      <c r="P30" s="214">
        <v>102255000</v>
      </c>
      <c r="Q30" s="120" t="s">
        <v>1235</v>
      </c>
      <c r="R30" s="127" t="s">
        <v>646</v>
      </c>
      <c r="S30" s="124" t="s">
        <v>795</v>
      </c>
      <c r="T30" s="120" t="s">
        <v>1236</v>
      </c>
      <c r="U30" s="124"/>
      <c r="V30" s="116" t="s">
        <v>733</v>
      </c>
      <c r="W30" s="124" t="s">
        <v>728</v>
      </c>
      <c r="X30" s="124" t="s">
        <v>729</v>
      </c>
      <c r="Y30" s="124" t="s">
        <v>737</v>
      </c>
      <c r="Z30" s="124" t="s">
        <v>1237</v>
      </c>
      <c r="AA30" s="124" t="s">
        <v>1246</v>
      </c>
    </row>
    <row r="31" spans="2:27" s="36" customFormat="1" ht="123.6" customHeight="1">
      <c r="B31" s="120" t="s">
        <v>1268</v>
      </c>
      <c r="C31" s="120" t="s">
        <v>1250</v>
      </c>
      <c r="D31" s="121" t="s">
        <v>625</v>
      </c>
      <c r="E31" s="120" t="s">
        <v>626</v>
      </c>
      <c r="F31" s="116" t="s">
        <v>607</v>
      </c>
      <c r="G31" s="116" t="s">
        <v>34</v>
      </c>
      <c r="H31" s="120" t="s">
        <v>450</v>
      </c>
      <c r="I31" s="120"/>
      <c r="J31" s="120" t="s">
        <v>1234</v>
      </c>
      <c r="K31" s="120" t="s">
        <v>1234</v>
      </c>
      <c r="L31" s="120" t="s">
        <v>627</v>
      </c>
      <c r="M31" s="120"/>
      <c r="N31" s="154">
        <v>1</v>
      </c>
      <c r="O31" s="122">
        <v>82003000</v>
      </c>
      <c r="P31" s="122">
        <v>0</v>
      </c>
      <c r="Q31" s="120" t="s">
        <v>1235</v>
      </c>
      <c r="R31" s="127" t="s">
        <v>11</v>
      </c>
      <c r="S31" s="124" t="s">
        <v>796</v>
      </c>
      <c r="T31" s="120" t="s">
        <v>1236</v>
      </c>
      <c r="U31" s="124"/>
      <c r="V31" s="116" t="s">
        <v>733</v>
      </c>
      <c r="W31" s="124" t="s">
        <v>728</v>
      </c>
      <c r="X31" s="124" t="s">
        <v>729</v>
      </c>
      <c r="Y31" s="124" t="s">
        <v>737</v>
      </c>
      <c r="Z31" s="124" t="s">
        <v>1237</v>
      </c>
      <c r="AA31" s="124" t="s">
        <v>1246</v>
      </c>
    </row>
    <row r="32" spans="2:27" s="36" customFormat="1" ht="101.4" customHeight="1">
      <c r="B32" s="120" t="s">
        <v>1269</v>
      </c>
      <c r="C32" s="120" t="s">
        <v>1251</v>
      </c>
      <c r="D32" s="121" t="s">
        <v>628</v>
      </c>
      <c r="E32" s="120" t="s">
        <v>629</v>
      </c>
      <c r="F32" s="116" t="s">
        <v>73</v>
      </c>
      <c r="G32" s="116" t="s">
        <v>34</v>
      </c>
      <c r="H32" s="120" t="s">
        <v>450</v>
      </c>
      <c r="I32" s="120"/>
      <c r="J32" s="120" t="s">
        <v>1234</v>
      </c>
      <c r="K32" s="120" t="s">
        <v>1234</v>
      </c>
      <c r="L32" s="120" t="s">
        <v>620</v>
      </c>
      <c r="M32" s="120"/>
      <c r="N32" s="154">
        <v>1</v>
      </c>
      <c r="O32" s="122">
        <v>61198000</v>
      </c>
      <c r="P32" s="122">
        <v>0</v>
      </c>
      <c r="Q32" s="120" t="s">
        <v>1235</v>
      </c>
      <c r="R32" s="127" t="s">
        <v>11</v>
      </c>
      <c r="S32" s="120" t="s">
        <v>797</v>
      </c>
      <c r="T32" s="120" t="s">
        <v>1236</v>
      </c>
      <c r="U32" s="124"/>
      <c r="V32" s="116" t="s">
        <v>733</v>
      </c>
      <c r="W32" s="124" t="s">
        <v>728</v>
      </c>
      <c r="X32" s="124" t="s">
        <v>729</v>
      </c>
      <c r="Y32" s="124" t="s">
        <v>730</v>
      </c>
      <c r="Z32" s="124" t="s">
        <v>1237</v>
      </c>
      <c r="AA32" s="124" t="s">
        <v>1246</v>
      </c>
    </row>
    <row r="33" spans="2:27" s="36" customFormat="1" ht="259.2" customHeight="1">
      <c r="B33" s="120" t="s">
        <v>1270</v>
      </c>
      <c r="C33" s="120" t="s">
        <v>1252</v>
      </c>
      <c r="D33" s="121" t="s">
        <v>630</v>
      </c>
      <c r="E33" s="120" t="s">
        <v>631</v>
      </c>
      <c r="F33" s="116" t="s">
        <v>73</v>
      </c>
      <c r="G33" s="116" t="s">
        <v>34</v>
      </c>
      <c r="H33" s="120" t="s">
        <v>450</v>
      </c>
      <c r="I33" s="120" t="s">
        <v>1253</v>
      </c>
      <c r="J33" s="120" t="s">
        <v>1234</v>
      </c>
      <c r="K33" s="120" t="s">
        <v>1234</v>
      </c>
      <c r="L33" s="120" t="s">
        <v>632</v>
      </c>
      <c r="M33" s="154">
        <v>0.5</v>
      </c>
      <c r="N33" s="154">
        <v>0.5</v>
      </c>
      <c r="O33" s="122">
        <v>173801000</v>
      </c>
      <c r="P33" s="122">
        <v>86900500</v>
      </c>
      <c r="Q33" s="120" t="s">
        <v>1235</v>
      </c>
      <c r="R33" s="127" t="s">
        <v>11</v>
      </c>
      <c r="S33" s="124" t="s">
        <v>798</v>
      </c>
      <c r="T33" s="120" t="s">
        <v>1236</v>
      </c>
      <c r="U33" s="124"/>
      <c r="V33" s="116" t="s">
        <v>733</v>
      </c>
      <c r="W33" s="124" t="s">
        <v>728</v>
      </c>
      <c r="X33" s="124" t="s">
        <v>729</v>
      </c>
      <c r="Y33" s="124" t="s">
        <v>730</v>
      </c>
      <c r="Z33" s="124" t="s">
        <v>1237</v>
      </c>
      <c r="AA33" s="124" t="s">
        <v>1246</v>
      </c>
    </row>
    <row r="35" spans="2:27" ht="15" thickBot="1"/>
    <row r="36" spans="2:27" s="36" customFormat="1" ht="15.75" customHeight="1">
      <c r="B36" s="298" t="s">
        <v>633</v>
      </c>
      <c r="C36" s="299"/>
      <c r="D36" s="299"/>
      <c r="E36" s="299"/>
      <c r="F36" s="299"/>
      <c r="G36" s="299"/>
      <c r="H36" s="299"/>
      <c r="I36" s="299"/>
      <c r="J36" s="299"/>
      <c r="K36" s="299"/>
      <c r="L36" s="299"/>
      <c r="M36" s="299"/>
      <c r="N36" s="299"/>
      <c r="O36" s="299"/>
      <c r="P36" s="299"/>
      <c r="Q36" s="299"/>
      <c r="R36" s="300"/>
    </row>
    <row r="37" spans="2:27" s="36" customFormat="1" ht="15.75" customHeight="1">
      <c r="B37" s="267" t="s">
        <v>3</v>
      </c>
      <c r="C37" s="268"/>
      <c r="D37" s="268"/>
      <c r="E37" s="268"/>
      <c r="F37" s="268"/>
      <c r="G37" s="268"/>
      <c r="H37" s="268"/>
      <c r="I37" s="268"/>
      <c r="J37" s="268"/>
      <c r="K37" s="268"/>
      <c r="L37" s="268"/>
      <c r="M37" s="268"/>
      <c r="N37" s="268"/>
      <c r="O37" s="268"/>
      <c r="P37" s="268"/>
      <c r="Q37" s="268"/>
      <c r="R37" s="269"/>
    </row>
    <row r="38" spans="2:27" s="36" customFormat="1" ht="15.75" customHeight="1">
      <c r="B38" s="292" t="s">
        <v>634</v>
      </c>
      <c r="C38" s="293"/>
      <c r="D38" s="293"/>
      <c r="E38" s="293"/>
      <c r="F38" s="293"/>
      <c r="G38" s="293"/>
      <c r="H38" s="293"/>
      <c r="I38" s="293"/>
      <c r="J38" s="293"/>
      <c r="K38" s="293"/>
      <c r="L38" s="293"/>
      <c r="M38" s="293"/>
      <c r="N38" s="293"/>
      <c r="O38" s="293"/>
      <c r="P38" s="293"/>
      <c r="Q38" s="293"/>
      <c r="R38" s="294"/>
    </row>
    <row r="39" spans="2:27" s="36" customFormat="1" ht="15.75" customHeight="1">
      <c r="B39" s="267" t="s">
        <v>2</v>
      </c>
      <c r="C39" s="268"/>
      <c r="D39" s="268"/>
      <c r="E39" s="268"/>
      <c r="F39" s="268"/>
      <c r="G39" s="268"/>
      <c r="H39" s="268"/>
      <c r="I39" s="268"/>
      <c r="J39" s="268"/>
      <c r="K39" s="268"/>
      <c r="L39" s="268"/>
      <c r="M39" s="268"/>
      <c r="N39" s="268"/>
      <c r="O39" s="268"/>
      <c r="P39" s="268"/>
      <c r="Q39" s="268"/>
      <c r="R39" s="269"/>
    </row>
    <row r="40" spans="2:27" s="36" customFormat="1" ht="15" customHeight="1">
      <c r="B40" s="292" t="s">
        <v>635</v>
      </c>
      <c r="C40" s="293"/>
      <c r="D40" s="293"/>
      <c r="E40" s="293"/>
      <c r="F40" s="293"/>
      <c r="G40" s="293"/>
      <c r="H40" s="293"/>
      <c r="I40" s="293"/>
      <c r="J40" s="293"/>
      <c r="K40" s="293"/>
      <c r="L40" s="293"/>
      <c r="M40" s="293"/>
      <c r="N40" s="293"/>
      <c r="O40" s="293"/>
      <c r="P40" s="293"/>
      <c r="Q40" s="293"/>
      <c r="R40" s="294"/>
    </row>
    <row r="41" spans="2:27" s="36" customFormat="1" ht="15.75" customHeight="1">
      <c r="B41" s="267" t="s">
        <v>1</v>
      </c>
      <c r="C41" s="268"/>
      <c r="D41" s="268"/>
      <c r="E41" s="268"/>
      <c r="F41" s="268"/>
      <c r="G41" s="268"/>
      <c r="H41" s="268"/>
      <c r="I41" s="268"/>
      <c r="J41" s="268"/>
      <c r="K41" s="268"/>
      <c r="L41" s="268"/>
      <c r="M41" s="268"/>
      <c r="N41" s="268"/>
      <c r="O41" s="268"/>
      <c r="P41" s="268"/>
      <c r="Q41" s="268"/>
      <c r="R41" s="269"/>
    </row>
    <row r="42" spans="2:27" s="36" customFormat="1" ht="51" customHeight="1" thickBot="1">
      <c r="B42" s="281" t="s">
        <v>636</v>
      </c>
      <c r="C42" s="282"/>
      <c r="D42" s="282"/>
      <c r="E42" s="282"/>
      <c r="F42" s="282"/>
      <c r="G42" s="282"/>
      <c r="H42" s="282"/>
      <c r="I42" s="282"/>
      <c r="J42" s="282"/>
      <c r="K42" s="282"/>
      <c r="L42" s="282"/>
      <c r="M42" s="282"/>
      <c r="N42" s="282"/>
      <c r="O42" s="282"/>
      <c r="P42" s="282"/>
      <c r="Q42" s="282"/>
      <c r="R42" s="283"/>
    </row>
    <row r="43" spans="2:27" s="42" customFormat="1" ht="33.75" customHeight="1">
      <c r="B43" s="270" t="s">
        <v>0</v>
      </c>
      <c r="C43" s="272" t="s">
        <v>820</v>
      </c>
      <c r="D43" s="306" t="s">
        <v>10</v>
      </c>
      <c r="E43" s="307"/>
      <c r="F43" s="307"/>
      <c r="G43" s="307"/>
      <c r="H43" s="308"/>
      <c r="I43" s="271" t="s">
        <v>821</v>
      </c>
      <c r="J43" s="271"/>
      <c r="K43" s="277"/>
      <c r="L43" s="286" t="s">
        <v>9</v>
      </c>
      <c r="M43" s="59" t="s">
        <v>825</v>
      </c>
      <c r="N43" s="59" t="s">
        <v>826</v>
      </c>
      <c r="O43" s="274" t="s">
        <v>827</v>
      </c>
      <c r="P43" s="275"/>
      <c r="Q43" s="301"/>
      <c r="R43" s="284" t="s">
        <v>649</v>
      </c>
      <c r="S43" s="310" t="s">
        <v>832</v>
      </c>
      <c r="T43" s="311"/>
      <c r="U43" s="311"/>
      <c r="V43" s="311"/>
      <c r="W43" s="311"/>
      <c r="X43" s="311"/>
      <c r="Y43" s="311"/>
      <c r="Z43" s="311"/>
      <c r="AA43" s="312"/>
    </row>
    <row r="44" spans="2:27" s="42" customFormat="1" ht="48">
      <c r="B44" s="289"/>
      <c r="C44" s="309"/>
      <c r="D44" s="69" t="s">
        <v>8</v>
      </c>
      <c r="E44" s="70" t="s">
        <v>7</v>
      </c>
      <c r="F44" s="70" t="s">
        <v>6</v>
      </c>
      <c r="G44" s="70" t="s">
        <v>5</v>
      </c>
      <c r="H44" s="71" t="s">
        <v>4</v>
      </c>
      <c r="I44" s="62" t="s">
        <v>822</v>
      </c>
      <c r="J44" s="62" t="s">
        <v>823</v>
      </c>
      <c r="K44" s="62" t="s">
        <v>824</v>
      </c>
      <c r="L44" s="287"/>
      <c r="M44" s="60" t="s">
        <v>828</v>
      </c>
      <c r="N44" s="60" t="s">
        <v>828</v>
      </c>
      <c r="O44" s="60" t="s">
        <v>829</v>
      </c>
      <c r="P44" s="60" t="s">
        <v>830</v>
      </c>
      <c r="Q44" s="60" t="s">
        <v>831</v>
      </c>
      <c r="R44" s="288"/>
      <c r="S44" s="61" t="s">
        <v>657</v>
      </c>
      <c r="T44" s="66" t="s">
        <v>650</v>
      </c>
      <c r="U44" s="66" t="s">
        <v>651</v>
      </c>
      <c r="V44" s="66" t="s">
        <v>658</v>
      </c>
      <c r="W44" s="67" t="s">
        <v>653</v>
      </c>
      <c r="X44" s="67" t="s">
        <v>652</v>
      </c>
      <c r="Y44" s="67" t="s">
        <v>654</v>
      </c>
      <c r="Z44" s="66" t="s">
        <v>655</v>
      </c>
      <c r="AA44" s="65" t="s">
        <v>656</v>
      </c>
    </row>
    <row r="45" spans="2:27" s="36" customFormat="1" ht="247.95" customHeight="1">
      <c r="B45" s="120" t="s">
        <v>1271</v>
      </c>
      <c r="C45" s="120" t="s">
        <v>1254</v>
      </c>
      <c r="D45" s="121" t="s">
        <v>637</v>
      </c>
      <c r="E45" s="120" t="s">
        <v>638</v>
      </c>
      <c r="F45" s="116" t="s">
        <v>73</v>
      </c>
      <c r="G45" s="116" t="s">
        <v>34</v>
      </c>
      <c r="H45" s="120" t="s">
        <v>450</v>
      </c>
      <c r="I45" s="120"/>
      <c r="J45" s="120" t="s">
        <v>1234</v>
      </c>
      <c r="K45" s="120" t="s">
        <v>1234</v>
      </c>
      <c r="L45" s="120" t="s">
        <v>638</v>
      </c>
      <c r="M45" s="154">
        <v>1</v>
      </c>
      <c r="N45" s="120"/>
      <c r="O45" s="214">
        <v>13804000</v>
      </c>
      <c r="P45" s="214">
        <v>13804000</v>
      </c>
      <c r="Q45" s="120"/>
      <c r="R45" s="127" t="s">
        <v>1255</v>
      </c>
      <c r="S45" s="124" t="s">
        <v>791</v>
      </c>
      <c r="T45" s="120" t="s">
        <v>1236</v>
      </c>
      <c r="U45" s="124"/>
      <c r="V45" s="116" t="s">
        <v>733</v>
      </c>
      <c r="W45" s="124" t="s">
        <v>728</v>
      </c>
      <c r="X45" s="124" t="s">
        <v>729</v>
      </c>
      <c r="Y45" s="124" t="s">
        <v>737</v>
      </c>
      <c r="Z45" s="124" t="s">
        <v>1237</v>
      </c>
      <c r="AA45" s="216">
        <v>0.14280000000000001</v>
      </c>
    </row>
    <row r="46" spans="2:27" s="36" customFormat="1" ht="272.39999999999998" customHeight="1">
      <c r="B46" s="120" t="s">
        <v>1272</v>
      </c>
      <c r="C46" s="120" t="s">
        <v>1256</v>
      </c>
      <c r="D46" s="121" t="s">
        <v>639</v>
      </c>
      <c r="E46" s="120" t="s">
        <v>640</v>
      </c>
      <c r="F46" s="116" t="s">
        <v>73</v>
      </c>
      <c r="G46" s="116" t="s">
        <v>34</v>
      </c>
      <c r="H46" s="120" t="s">
        <v>450</v>
      </c>
      <c r="I46" s="120" t="s">
        <v>1248</v>
      </c>
      <c r="J46" s="120" t="s">
        <v>1234</v>
      </c>
      <c r="K46" s="120" t="s">
        <v>1234</v>
      </c>
      <c r="L46" s="120" t="s">
        <v>627</v>
      </c>
      <c r="M46" s="154">
        <v>0.5</v>
      </c>
      <c r="N46" s="154">
        <v>0.5</v>
      </c>
      <c r="O46" s="214">
        <v>115051000</v>
      </c>
      <c r="P46" s="214">
        <v>57525500</v>
      </c>
      <c r="Q46" s="120" t="s">
        <v>1235</v>
      </c>
      <c r="R46" s="127" t="s">
        <v>11</v>
      </c>
      <c r="S46" s="124" t="s">
        <v>792</v>
      </c>
      <c r="T46" s="120" t="s">
        <v>1236</v>
      </c>
      <c r="U46" s="124"/>
      <c r="V46" s="116" t="s">
        <v>733</v>
      </c>
      <c r="W46" s="124" t="s">
        <v>728</v>
      </c>
      <c r="X46" s="124" t="s">
        <v>729</v>
      </c>
      <c r="Y46" s="124" t="s">
        <v>737</v>
      </c>
      <c r="Z46" s="124" t="s">
        <v>1237</v>
      </c>
      <c r="AA46" s="216">
        <v>0.14280000000000001</v>
      </c>
    </row>
    <row r="47" spans="2:27" s="36" customFormat="1" ht="408.6" customHeight="1">
      <c r="B47" s="120" t="s">
        <v>1273</v>
      </c>
      <c r="C47" s="120" t="s">
        <v>1257</v>
      </c>
      <c r="D47" s="121" t="s">
        <v>641</v>
      </c>
      <c r="E47" s="120" t="s">
        <v>640</v>
      </c>
      <c r="F47" s="116" t="s">
        <v>607</v>
      </c>
      <c r="G47" s="116" t="s">
        <v>34</v>
      </c>
      <c r="H47" s="120" t="s">
        <v>450</v>
      </c>
      <c r="I47" s="120" t="s">
        <v>1248</v>
      </c>
      <c r="J47" s="120" t="s">
        <v>1234</v>
      </c>
      <c r="K47" s="120" t="s">
        <v>1234</v>
      </c>
      <c r="L47" s="120" t="s">
        <v>642</v>
      </c>
      <c r="M47" s="154">
        <v>0.5</v>
      </c>
      <c r="N47" s="154">
        <v>0.5</v>
      </c>
      <c r="O47" s="214">
        <v>105397000</v>
      </c>
      <c r="P47" s="214">
        <v>52698500</v>
      </c>
      <c r="Q47" s="120" t="s">
        <v>1235</v>
      </c>
      <c r="R47" s="127" t="s">
        <v>11</v>
      </c>
      <c r="S47" s="124" t="s">
        <v>793</v>
      </c>
      <c r="T47" s="120" t="s">
        <v>1236</v>
      </c>
      <c r="U47" s="124"/>
      <c r="V47" s="116" t="s">
        <v>733</v>
      </c>
      <c r="W47" s="124" t="s">
        <v>728</v>
      </c>
      <c r="X47" s="124" t="s">
        <v>729</v>
      </c>
      <c r="Y47" s="124" t="s">
        <v>737</v>
      </c>
      <c r="Z47" s="124" t="s">
        <v>1237</v>
      </c>
      <c r="AA47" s="216">
        <v>0.14280000000000001</v>
      </c>
    </row>
    <row r="48" spans="2:27" s="36" customFormat="1" ht="175.2" customHeight="1">
      <c r="B48" s="120" t="s">
        <v>1275</v>
      </c>
      <c r="C48" s="120" t="s">
        <v>1258</v>
      </c>
      <c r="D48" s="121" t="s">
        <v>643</v>
      </c>
      <c r="E48" s="120" t="s">
        <v>640</v>
      </c>
      <c r="F48" s="116" t="s">
        <v>73</v>
      </c>
      <c r="G48" s="116" t="s">
        <v>34</v>
      </c>
      <c r="H48" s="120" t="s">
        <v>450</v>
      </c>
      <c r="I48" s="120" t="s">
        <v>1248</v>
      </c>
      <c r="J48" s="120" t="s">
        <v>1234</v>
      </c>
      <c r="K48" s="120" t="s">
        <v>1234</v>
      </c>
      <c r="L48" s="120" t="s">
        <v>642</v>
      </c>
      <c r="M48" s="154">
        <v>0.5</v>
      </c>
      <c r="N48" s="154">
        <v>0.5</v>
      </c>
      <c r="O48" s="214">
        <v>59475000</v>
      </c>
      <c r="P48" s="214">
        <f>+O48/2</f>
        <v>29737500</v>
      </c>
      <c r="Q48" s="120" t="s">
        <v>1235</v>
      </c>
      <c r="R48" s="127" t="s">
        <v>11</v>
      </c>
      <c r="S48" s="124" t="s">
        <v>793</v>
      </c>
      <c r="T48" s="120" t="s">
        <v>1236</v>
      </c>
      <c r="U48" s="124"/>
      <c r="V48" s="116" t="s">
        <v>733</v>
      </c>
      <c r="W48" s="124" t="s">
        <v>728</v>
      </c>
      <c r="X48" s="124" t="s">
        <v>729</v>
      </c>
      <c r="Y48" s="124" t="s">
        <v>737</v>
      </c>
      <c r="Z48" s="124" t="s">
        <v>1237</v>
      </c>
      <c r="AA48" s="216">
        <v>0.14280000000000001</v>
      </c>
    </row>
    <row r="49" spans="2:27" s="36" customFormat="1" ht="190.95" customHeight="1">
      <c r="B49" s="120" t="s">
        <v>1274</v>
      </c>
      <c r="C49" s="120" t="s">
        <v>1259</v>
      </c>
      <c r="D49" s="121" t="s">
        <v>643</v>
      </c>
      <c r="E49" s="120" t="s">
        <v>640</v>
      </c>
      <c r="F49" s="116" t="s">
        <v>73</v>
      </c>
      <c r="G49" s="116" t="s">
        <v>34</v>
      </c>
      <c r="H49" s="120" t="s">
        <v>450</v>
      </c>
      <c r="I49" s="120" t="s">
        <v>1248</v>
      </c>
      <c r="J49" s="120" t="s">
        <v>1234</v>
      </c>
      <c r="K49" s="120" t="s">
        <v>1234</v>
      </c>
      <c r="L49" s="120" t="s">
        <v>642</v>
      </c>
      <c r="M49" s="154">
        <v>1</v>
      </c>
      <c r="N49" s="120"/>
      <c r="O49" s="214">
        <v>41546000</v>
      </c>
      <c r="P49" s="214">
        <v>41546000</v>
      </c>
      <c r="Q49" s="120" t="s">
        <v>1235</v>
      </c>
      <c r="R49" s="127" t="s">
        <v>11</v>
      </c>
      <c r="S49" s="124" t="s">
        <v>793</v>
      </c>
      <c r="T49" s="120" t="s">
        <v>1236</v>
      </c>
      <c r="U49" s="124"/>
      <c r="V49" s="116" t="s">
        <v>733</v>
      </c>
      <c r="W49" s="124" t="s">
        <v>728</v>
      </c>
      <c r="X49" s="124" t="s">
        <v>729</v>
      </c>
      <c r="Y49" s="124" t="s">
        <v>737</v>
      </c>
      <c r="Z49" s="124"/>
      <c r="AA49" s="216">
        <v>0.14280000000000001</v>
      </c>
    </row>
    <row r="50" spans="2:27" s="36" customFormat="1" ht="409.2" customHeight="1">
      <c r="B50" s="120" t="s">
        <v>1276</v>
      </c>
      <c r="C50" s="120" t="s">
        <v>1260</v>
      </c>
      <c r="D50" s="121" t="s">
        <v>643</v>
      </c>
      <c r="E50" s="120" t="s">
        <v>640</v>
      </c>
      <c r="F50" s="116" t="s">
        <v>73</v>
      </c>
      <c r="G50" s="116" t="s">
        <v>34</v>
      </c>
      <c r="H50" s="120" t="s">
        <v>450</v>
      </c>
      <c r="I50" s="120" t="s">
        <v>1248</v>
      </c>
      <c r="J50" s="120" t="s">
        <v>1234</v>
      </c>
      <c r="K50" s="120" t="s">
        <v>1234</v>
      </c>
      <c r="L50" s="120" t="s">
        <v>642</v>
      </c>
      <c r="M50" s="154">
        <v>0.5</v>
      </c>
      <c r="N50" s="154">
        <v>0.5</v>
      </c>
      <c r="O50" s="214">
        <v>108659000</v>
      </c>
      <c r="P50" s="214">
        <f>+O50/2</f>
        <v>54329500</v>
      </c>
      <c r="Q50" s="120" t="s">
        <v>1235</v>
      </c>
      <c r="R50" s="127" t="s">
        <v>11</v>
      </c>
      <c r="S50" s="124" t="s">
        <v>793</v>
      </c>
      <c r="T50" s="120" t="s">
        <v>1236</v>
      </c>
      <c r="U50" s="124"/>
      <c r="V50" s="116" t="s">
        <v>733</v>
      </c>
      <c r="W50" s="124" t="s">
        <v>728</v>
      </c>
      <c r="X50" s="124" t="s">
        <v>729</v>
      </c>
      <c r="Y50" s="124" t="s">
        <v>737</v>
      </c>
      <c r="Z50" s="124" t="s">
        <v>1237</v>
      </c>
      <c r="AA50" s="216">
        <v>0.14280000000000001</v>
      </c>
    </row>
    <row r="51" spans="2:27" s="36" customFormat="1" ht="182.4" customHeight="1">
      <c r="B51" s="120" t="s">
        <v>1277</v>
      </c>
      <c r="C51" s="120" t="s">
        <v>1261</v>
      </c>
      <c r="D51" s="121" t="s">
        <v>644</v>
      </c>
      <c r="E51" s="120" t="s">
        <v>640</v>
      </c>
      <c r="F51" s="116" t="s">
        <v>73</v>
      </c>
      <c r="G51" s="116" t="s">
        <v>34</v>
      </c>
      <c r="H51" s="120" t="s">
        <v>450</v>
      </c>
      <c r="I51" s="120" t="s">
        <v>1248</v>
      </c>
      <c r="J51" s="120" t="s">
        <v>1234</v>
      </c>
      <c r="K51" s="120" t="s">
        <v>1234</v>
      </c>
      <c r="L51" s="120" t="s">
        <v>642</v>
      </c>
      <c r="M51" s="154">
        <v>0.5</v>
      </c>
      <c r="N51" s="154">
        <v>0.5</v>
      </c>
      <c r="O51" s="214">
        <v>156392000</v>
      </c>
      <c r="P51" s="214">
        <f>+O51/2</f>
        <v>78196000</v>
      </c>
      <c r="Q51" s="120" t="s">
        <v>1235</v>
      </c>
      <c r="R51" s="127" t="s">
        <v>11</v>
      </c>
      <c r="S51" s="124" t="s">
        <v>793</v>
      </c>
      <c r="T51" s="120" t="s">
        <v>1236</v>
      </c>
      <c r="U51" s="124"/>
      <c r="V51" s="116" t="s">
        <v>733</v>
      </c>
      <c r="W51" s="124" t="s">
        <v>728</v>
      </c>
      <c r="X51" s="124" t="s">
        <v>729</v>
      </c>
      <c r="Y51" s="124" t="s">
        <v>737</v>
      </c>
      <c r="Z51" s="124" t="s">
        <v>1237</v>
      </c>
      <c r="AA51" s="216">
        <v>0.14280000000000001</v>
      </c>
    </row>
  </sheetData>
  <sheetProtection password="CC65" sheet="1"/>
  <mergeCells count="46">
    <mergeCell ref="S11:AA11"/>
    <mergeCell ref="C26:C27"/>
    <mergeCell ref="I26:K26"/>
    <mergeCell ref="O26:Q26"/>
    <mergeCell ref="S26:AA26"/>
    <mergeCell ref="C11:C12"/>
    <mergeCell ref="I11:K11"/>
    <mergeCell ref="O11:Q11"/>
    <mergeCell ref="B21:R21"/>
    <mergeCell ref="C43:C44"/>
    <mergeCell ref="I43:K43"/>
    <mergeCell ref="O43:Q43"/>
    <mergeCell ref="S43:AA43"/>
    <mergeCell ref="B42:R42"/>
    <mergeCell ref="B43:B44"/>
    <mergeCell ref="D43:H43"/>
    <mergeCell ref="L43:L44"/>
    <mergeCell ref="R43:R44"/>
    <mergeCell ref="B19:R19"/>
    <mergeCell ref="B20:R20"/>
    <mergeCell ref="B41:R41"/>
    <mergeCell ref="B22:R22"/>
    <mergeCell ref="B23:R23"/>
    <mergeCell ref="B24:R24"/>
    <mergeCell ref="B25:R25"/>
    <mergeCell ref="B26:B27"/>
    <mergeCell ref="D26:H26"/>
    <mergeCell ref="L26:L27"/>
    <mergeCell ref="R26:R27"/>
    <mergeCell ref="B36:R36"/>
    <mergeCell ref="B37:R37"/>
    <mergeCell ref="B38:R38"/>
    <mergeCell ref="B39:R39"/>
    <mergeCell ref="B40:R40"/>
    <mergeCell ref="B2:R2"/>
    <mergeCell ref="B10:R10"/>
    <mergeCell ref="B11:B12"/>
    <mergeCell ref="D11:H11"/>
    <mergeCell ref="L11:L12"/>
    <mergeCell ref="R11:R12"/>
    <mergeCell ref="B4:R4"/>
    <mergeCell ref="B5:R5"/>
    <mergeCell ref="B6:R6"/>
    <mergeCell ref="B7:R7"/>
    <mergeCell ref="B8:R8"/>
    <mergeCell ref="B9:R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pageSetUpPr fitToPage="1"/>
  </sheetPr>
  <dimension ref="A1:H30"/>
  <sheetViews>
    <sheetView topLeftCell="A4" zoomScaleNormal="100" zoomScaleSheetLayoutView="100" workbookViewId="0">
      <selection activeCell="E12" sqref="E12"/>
    </sheetView>
  </sheetViews>
  <sheetFormatPr baseColWidth="10" defaultColWidth="12.44140625" defaultRowHeight="10.199999999999999"/>
  <cols>
    <col min="1" max="1" width="39.44140625" style="8" customWidth="1"/>
    <col min="2" max="2" width="29" style="8" customWidth="1"/>
    <col min="3" max="3" width="10.33203125" style="8" bestFit="1" customWidth="1"/>
    <col min="4" max="4" width="7.44140625" style="8" bestFit="1" customWidth="1"/>
    <col min="5" max="5" width="6.33203125" style="8" bestFit="1" customWidth="1"/>
    <col min="6" max="6" width="9.44140625" style="8" bestFit="1" customWidth="1"/>
    <col min="7" max="7" width="5.6640625" style="8" bestFit="1" customWidth="1"/>
    <col min="8" max="16384" width="12.44140625" style="8"/>
  </cols>
  <sheetData>
    <row r="1" spans="1:8" ht="10.8" thickBot="1"/>
    <row r="2" spans="1:8" ht="12.6" thickBot="1">
      <c r="A2" s="237" t="s">
        <v>19</v>
      </c>
      <c r="B2" s="239" t="s">
        <v>18</v>
      </c>
      <c r="C2" s="241" t="s">
        <v>29</v>
      </c>
      <c r="D2" s="242"/>
      <c r="E2" s="242"/>
      <c r="F2" s="242"/>
      <c r="G2" s="243"/>
    </row>
    <row r="3" spans="1:8" ht="12.6" thickBot="1">
      <c r="A3" s="238"/>
      <c r="B3" s="240"/>
      <c r="C3" s="33" t="s">
        <v>28</v>
      </c>
      <c r="D3" s="34" t="s">
        <v>27</v>
      </c>
      <c r="E3" s="34" t="s">
        <v>26</v>
      </c>
      <c r="F3" s="34" t="s">
        <v>25</v>
      </c>
      <c r="G3" s="35" t="s">
        <v>24</v>
      </c>
    </row>
    <row r="4" spans="1:8" ht="12" thickBot="1">
      <c r="A4" s="244" t="s">
        <v>36</v>
      </c>
      <c r="B4" s="245"/>
      <c r="C4" s="245"/>
      <c r="D4" s="245"/>
      <c r="E4" s="245"/>
      <c r="F4" s="245"/>
      <c r="G4" s="246"/>
    </row>
    <row r="5" spans="1:8" ht="10.8" thickBot="1">
      <c r="A5" s="250" t="s">
        <v>3</v>
      </c>
      <c r="B5" s="251"/>
      <c r="C5" s="251"/>
      <c r="D5" s="251"/>
      <c r="E5" s="251"/>
      <c r="F5" s="251"/>
      <c r="G5" s="252"/>
    </row>
    <row r="6" spans="1:8" ht="10.8" thickBot="1">
      <c r="A6" s="253" t="s">
        <v>39</v>
      </c>
      <c r="B6" s="254"/>
      <c r="C6" s="254"/>
      <c r="D6" s="254"/>
      <c r="E6" s="254"/>
      <c r="F6" s="254"/>
      <c r="G6" s="255"/>
    </row>
    <row r="7" spans="1:8" ht="10.8" thickBot="1">
      <c r="A7" s="247" t="s">
        <v>23</v>
      </c>
      <c r="B7" s="248"/>
      <c r="C7" s="248"/>
      <c r="D7" s="248"/>
      <c r="E7" s="248"/>
      <c r="F7" s="248"/>
      <c r="G7" s="249"/>
    </row>
    <row r="8" spans="1:8" ht="10.8" thickBot="1">
      <c r="A8" s="253" t="s">
        <v>38</v>
      </c>
      <c r="B8" s="256"/>
      <c r="C8" s="256"/>
      <c r="D8" s="256"/>
      <c r="E8" s="256"/>
      <c r="F8" s="256"/>
      <c r="G8" s="257"/>
    </row>
    <row r="9" spans="1:8" ht="10.8" thickBot="1">
      <c r="A9" s="258" t="s">
        <v>13</v>
      </c>
      <c r="B9" s="259"/>
      <c r="C9" s="259"/>
      <c r="D9" s="259"/>
      <c r="E9" s="259"/>
      <c r="F9" s="259"/>
      <c r="G9" s="260"/>
    </row>
    <row r="10" spans="1:8" ht="115.5" customHeight="1" thickBot="1">
      <c r="A10" s="231" t="s">
        <v>71</v>
      </c>
      <c r="B10" s="232"/>
      <c r="C10" s="232"/>
      <c r="D10" s="232"/>
      <c r="E10" s="232"/>
      <c r="F10" s="232"/>
      <c r="G10" s="233"/>
    </row>
    <row r="11" spans="1:8" ht="10.8" thickBot="1">
      <c r="A11" s="247" t="s">
        <v>0</v>
      </c>
      <c r="B11" s="248"/>
      <c r="C11" s="248"/>
      <c r="D11" s="248"/>
      <c r="E11" s="248"/>
      <c r="F11" s="248"/>
      <c r="G11" s="249"/>
    </row>
    <row r="12" spans="1:8" ht="61.2">
      <c r="A12" s="7" t="s">
        <v>57</v>
      </c>
      <c r="B12" s="4" t="s">
        <v>69</v>
      </c>
      <c r="C12" s="21" t="s">
        <v>21</v>
      </c>
      <c r="D12" s="21" t="s">
        <v>22</v>
      </c>
      <c r="E12" s="21" t="s">
        <v>22</v>
      </c>
      <c r="F12" s="21" t="s">
        <v>22</v>
      </c>
      <c r="G12" s="21" t="s">
        <v>22</v>
      </c>
      <c r="H12" s="22"/>
    </row>
    <row r="13" spans="1:8" ht="111" customHeight="1">
      <c r="A13" s="31" t="s">
        <v>58</v>
      </c>
      <c r="B13" s="9" t="s">
        <v>70</v>
      </c>
      <c r="C13" s="23" t="s">
        <v>20</v>
      </c>
      <c r="D13" s="23" t="s">
        <v>22</v>
      </c>
      <c r="E13" s="23" t="s">
        <v>22</v>
      </c>
      <c r="F13" s="23" t="s">
        <v>22</v>
      </c>
      <c r="G13" s="23" t="s">
        <v>22</v>
      </c>
      <c r="H13" s="22"/>
    </row>
    <row r="14" spans="1:8" ht="72" thickBot="1">
      <c r="A14" s="31" t="s">
        <v>59</v>
      </c>
      <c r="B14" s="9" t="s">
        <v>51</v>
      </c>
      <c r="C14" s="23" t="s">
        <v>20</v>
      </c>
      <c r="D14" s="23" t="s">
        <v>21</v>
      </c>
      <c r="E14" s="23" t="s">
        <v>20</v>
      </c>
      <c r="F14" s="23" t="s">
        <v>22</v>
      </c>
      <c r="G14" s="23" t="s">
        <v>22</v>
      </c>
      <c r="H14" s="22"/>
    </row>
    <row r="15" spans="1:8" ht="12.6" thickBot="1">
      <c r="A15" s="237" t="s">
        <v>19</v>
      </c>
      <c r="B15" s="239" t="s">
        <v>18</v>
      </c>
      <c r="C15" s="241" t="s">
        <v>29</v>
      </c>
      <c r="D15" s="242"/>
      <c r="E15" s="242"/>
      <c r="F15" s="242"/>
      <c r="G15" s="243"/>
    </row>
    <row r="16" spans="1:8" ht="12.6" thickBot="1">
      <c r="A16" s="238"/>
      <c r="B16" s="240"/>
      <c r="C16" s="33" t="s">
        <v>28</v>
      </c>
      <c r="D16" s="34" t="s">
        <v>27</v>
      </c>
      <c r="E16" s="34" t="s">
        <v>26</v>
      </c>
      <c r="F16" s="34" t="s">
        <v>25</v>
      </c>
      <c r="G16" s="35" t="s">
        <v>24</v>
      </c>
    </row>
    <row r="17" spans="1:8" ht="12" thickBot="1">
      <c r="A17" s="244" t="s">
        <v>36</v>
      </c>
      <c r="B17" s="245"/>
      <c r="C17" s="245"/>
      <c r="D17" s="245"/>
      <c r="E17" s="245"/>
      <c r="F17" s="245"/>
      <c r="G17" s="246"/>
    </row>
    <row r="18" spans="1:8" ht="51">
      <c r="A18" s="31" t="s">
        <v>64</v>
      </c>
      <c r="B18" s="9" t="s">
        <v>52</v>
      </c>
      <c r="C18" s="23" t="s">
        <v>22</v>
      </c>
      <c r="D18" s="23" t="s">
        <v>22</v>
      </c>
      <c r="E18" s="23" t="s">
        <v>22</v>
      </c>
      <c r="F18" s="23" t="s">
        <v>22</v>
      </c>
      <c r="G18" s="24" t="s">
        <v>22</v>
      </c>
      <c r="H18" s="22"/>
    </row>
    <row r="19" spans="1:8" ht="20.399999999999999">
      <c r="A19" s="11" t="s">
        <v>65</v>
      </c>
      <c r="B19" s="9" t="s">
        <v>53</v>
      </c>
      <c r="C19" s="25" t="s">
        <v>21</v>
      </c>
      <c r="D19" s="25" t="s">
        <v>22</v>
      </c>
      <c r="E19" s="25" t="s">
        <v>22</v>
      </c>
      <c r="F19" s="25" t="s">
        <v>22</v>
      </c>
      <c r="G19" s="25" t="s">
        <v>22</v>
      </c>
    </row>
    <row r="20" spans="1:8" ht="51.6" thickBot="1">
      <c r="A20" s="16" t="s">
        <v>66</v>
      </c>
      <c r="B20" s="17" t="s">
        <v>44</v>
      </c>
      <c r="C20" s="26" t="s">
        <v>20</v>
      </c>
      <c r="D20" s="26" t="s">
        <v>20</v>
      </c>
      <c r="E20" s="26" t="s">
        <v>21</v>
      </c>
      <c r="F20" s="26" t="s">
        <v>35</v>
      </c>
      <c r="G20" s="26" t="s">
        <v>49</v>
      </c>
    </row>
    <row r="21" spans="1:8" ht="12" thickBot="1">
      <c r="A21" s="244" t="s">
        <v>40</v>
      </c>
      <c r="B21" s="245"/>
      <c r="C21" s="245"/>
      <c r="D21" s="245"/>
      <c r="E21" s="245"/>
      <c r="F21" s="245"/>
      <c r="G21" s="246"/>
    </row>
    <row r="22" spans="1:8" ht="10.8" thickBot="1">
      <c r="A22" s="250" t="s">
        <v>3</v>
      </c>
      <c r="B22" s="251"/>
      <c r="C22" s="251"/>
      <c r="D22" s="251"/>
      <c r="E22" s="251"/>
      <c r="F22" s="251"/>
      <c r="G22" s="252"/>
    </row>
    <row r="23" spans="1:8" ht="10.8" thickBot="1">
      <c r="A23" s="253" t="s">
        <v>39</v>
      </c>
      <c r="B23" s="254"/>
      <c r="C23" s="254"/>
      <c r="D23" s="254"/>
      <c r="E23" s="254"/>
      <c r="F23" s="254"/>
      <c r="G23" s="255"/>
    </row>
    <row r="24" spans="1:8" ht="10.8" thickBot="1">
      <c r="A24" s="247" t="s">
        <v>23</v>
      </c>
      <c r="B24" s="248"/>
      <c r="C24" s="248"/>
      <c r="D24" s="248"/>
      <c r="E24" s="248"/>
      <c r="F24" s="248"/>
      <c r="G24" s="249"/>
    </row>
    <row r="25" spans="1:8" ht="10.8" thickBot="1">
      <c r="A25" s="253" t="s">
        <v>38</v>
      </c>
      <c r="B25" s="256"/>
      <c r="C25" s="256"/>
      <c r="D25" s="256"/>
      <c r="E25" s="256"/>
      <c r="F25" s="256"/>
      <c r="G25" s="257"/>
    </row>
    <row r="26" spans="1:8" ht="10.8" thickBot="1">
      <c r="A26" s="258" t="s">
        <v>13</v>
      </c>
      <c r="B26" s="259"/>
      <c r="C26" s="259"/>
      <c r="D26" s="259"/>
      <c r="E26" s="259"/>
      <c r="F26" s="259"/>
      <c r="G26" s="260"/>
    </row>
    <row r="27" spans="1:8" ht="10.8" thickBot="1">
      <c r="A27" s="261" t="s">
        <v>60</v>
      </c>
      <c r="B27" s="262"/>
      <c r="C27" s="262"/>
      <c r="D27" s="262"/>
      <c r="E27" s="262"/>
      <c r="F27" s="262"/>
      <c r="G27" s="263"/>
    </row>
    <row r="28" spans="1:8" ht="10.8" thickBot="1">
      <c r="A28" s="247" t="s">
        <v>0</v>
      </c>
      <c r="B28" s="248"/>
      <c r="C28" s="248"/>
      <c r="D28" s="248"/>
      <c r="E28" s="248"/>
      <c r="F28" s="248"/>
      <c r="G28" s="249"/>
    </row>
    <row r="29" spans="1:8" ht="23.25" customHeight="1">
      <c r="A29" s="27" t="s">
        <v>61</v>
      </c>
      <c r="B29" s="4" t="s">
        <v>54</v>
      </c>
      <c r="C29" s="28" t="s">
        <v>22</v>
      </c>
      <c r="D29" s="28" t="s">
        <v>22</v>
      </c>
      <c r="E29" s="28" t="s">
        <v>22</v>
      </c>
      <c r="F29" s="28" t="s">
        <v>22</v>
      </c>
      <c r="G29" s="28" t="s">
        <v>22</v>
      </c>
    </row>
    <row r="30" spans="1:8" ht="21" thickBot="1">
      <c r="A30" s="29" t="s">
        <v>62</v>
      </c>
      <c r="B30" s="6" t="s">
        <v>55</v>
      </c>
      <c r="C30" s="30" t="s">
        <v>21</v>
      </c>
      <c r="D30" s="30" t="s">
        <v>22</v>
      </c>
      <c r="E30" s="30" t="s">
        <v>21</v>
      </c>
      <c r="F30" s="30" t="s">
        <v>22</v>
      </c>
      <c r="G30" s="30" t="s">
        <v>22</v>
      </c>
    </row>
  </sheetData>
  <mergeCells count="23">
    <mergeCell ref="A22:G22"/>
    <mergeCell ref="A23:G23"/>
    <mergeCell ref="A24:G24"/>
    <mergeCell ref="A25:G25"/>
    <mergeCell ref="A28:G28"/>
    <mergeCell ref="A27:G27"/>
    <mergeCell ref="A26:G26"/>
    <mergeCell ref="A2:A3"/>
    <mergeCell ref="B2:B3"/>
    <mergeCell ref="C2:G2"/>
    <mergeCell ref="A21:G21"/>
    <mergeCell ref="A15:A16"/>
    <mergeCell ref="B15:B16"/>
    <mergeCell ref="C15:G15"/>
    <mergeCell ref="A17:G17"/>
    <mergeCell ref="A10:G10"/>
    <mergeCell ref="A4:G4"/>
    <mergeCell ref="A11:G11"/>
    <mergeCell ref="A5:G5"/>
    <mergeCell ref="A6:G6"/>
    <mergeCell ref="A7:G7"/>
    <mergeCell ref="A8:G8"/>
    <mergeCell ref="A9:G9"/>
  </mergeCells>
  <pageMargins left="0.7" right="0.7" top="0.75" bottom="0.75" header="0.3" footer="0.3"/>
  <pageSetup fitToHeight="0" orientation="landscape" r:id="rId1"/>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5"/>
    <pageSetUpPr fitToPage="1"/>
  </sheetPr>
  <dimension ref="B2:AE56"/>
  <sheetViews>
    <sheetView showGridLines="0" tabSelected="1" view="pageBreakPreview" zoomScale="80" zoomScaleNormal="110" zoomScaleSheetLayoutView="80" workbookViewId="0">
      <selection activeCell="A14" sqref="A14"/>
    </sheetView>
  </sheetViews>
  <sheetFormatPr baseColWidth="10" defaultColWidth="11.44140625" defaultRowHeight="13.8"/>
  <cols>
    <col min="1" max="1" width="5.5546875" style="36" customWidth="1"/>
    <col min="2" max="2" width="27.5546875" style="36" customWidth="1"/>
    <col min="3" max="3" width="41.44140625" style="36" customWidth="1"/>
    <col min="4" max="4" width="12.33203125" style="36" customWidth="1"/>
    <col min="5" max="5" width="20.5546875" style="36" customWidth="1"/>
    <col min="6" max="7" width="11.44140625" style="36"/>
    <col min="8" max="8" width="19.33203125" style="36" customWidth="1"/>
    <col min="9" max="9" width="31.6640625" style="36" customWidth="1"/>
    <col min="10" max="11" width="19.33203125" style="36" customWidth="1"/>
    <col min="12" max="12" width="29.33203125" style="36" customWidth="1"/>
    <col min="13" max="17" width="20.5546875" style="36" customWidth="1"/>
    <col min="18" max="18" width="17.5546875" style="38" customWidth="1"/>
    <col min="19" max="19" width="14.44140625" style="36" customWidth="1"/>
    <col min="20" max="20" width="14.44140625" style="37" customWidth="1"/>
    <col min="21" max="21" width="16" style="36" customWidth="1"/>
    <col min="22" max="22" width="14.44140625" style="36" customWidth="1"/>
    <col min="23" max="25" width="11.44140625" style="36"/>
    <col min="26" max="26" width="15.33203125" style="36" customWidth="1"/>
    <col min="27" max="27" width="16.5546875" style="36" customWidth="1"/>
    <col min="28" max="28" width="11.44140625" style="36"/>
    <col min="29" max="29" width="24.88671875" style="36" customWidth="1"/>
    <col min="30" max="30" width="48.33203125" style="36" customWidth="1"/>
    <col min="31" max="31" width="34.44140625" style="36" customWidth="1"/>
    <col min="32" max="16384" width="11.44140625" style="36"/>
  </cols>
  <sheetData>
    <row r="2" spans="2:31" s="37" customFormat="1" ht="17.399999999999999">
      <c r="B2" s="41"/>
      <c r="C2" s="41"/>
      <c r="D2" s="41"/>
      <c r="E2" s="41"/>
      <c r="R2" s="39"/>
    </row>
    <row r="3" spans="2:31">
      <c r="B3" s="305" t="s">
        <v>78</v>
      </c>
      <c r="C3" s="305"/>
      <c r="D3" s="305"/>
      <c r="E3" s="305"/>
      <c r="F3" s="305"/>
      <c r="G3" s="305"/>
      <c r="H3" s="305"/>
      <c r="I3" s="305"/>
      <c r="J3" s="305"/>
      <c r="K3" s="305"/>
      <c r="L3" s="305"/>
      <c r="M3" s="305"/>
      <c r="N3" s="305"/>
      <c r="O3" s="305"/>
      <c r="P3" s="305"/>
      <c r="Q3" s="305"/>
      <c r="R3" s="305"/>
    </row>
    <row r="4" spans="2:31" ht="14.4" thickBot="1"/>
    <row r="5" spans="2:31" ht="19.95" customHeight="1">
      <c r="B5" s="298" t="s">
        <v>79</v>
      </c>
      <c r="C5" s="299"/>
      <c r="D5" s="299"/>
      <c r="E5" s="299"/>
      <c r="F5" s="299"/>
      <c r="G5" s="299"/>
      <c r="H5" s="299"/>
      <c r="I5" s="299"/>
      <c r="J5" s="299"/>
      <c r="K5" s="299"/>
      <c r="L5" s="299"/>
      <c r="M5" s="299"/>
      <c r="N5" s="299"/>
      <c r="O5" s="299"/>
      <c r="P5" s="299"/>
      <c r="Q5" s="299"/>
      <c r="R5" s="300"/>
      <c r="AD5" s="36">
        <v>1</v>
      </c>
      <c r="AE5" s="36">
        <v>2</v>
      </c>
    </row>
    <row r="6" spans="2:31" ht="15.75" customHeight="1">
      <c r="B6" s="267" t="s">
        <v>3</v>
      </c>
      <c r="C6" s="268"/>
      <c r="D6" s="268"/>
      <c r="E6" s="268"/>
      <c r="F6" s="268"/>
      <c r="G6" s="268"/>
      <c r="H6" s="268"/>
      <c r="I6" s="268"/>
      <c r="J6" s="268"/>
      <c r="K6" s="268"/>
      <c r="L6" s="268"/>
      <c r="M6" s="268"/>
      <c r="N6" s="268"/>
      <c r="O6" s="268"/>
      <c r="P6" s="268"/>
      <c r="Q6" s="268"/>
      <c r="R6" s="269"/>
      <c r="AB6" s="36">
        <v>1</v>
      </c>
      <c r="AC6" s="45" t="s">
        <v>674</v>
      </c>
      <c r="AD6" s="45" t="s">
        <v>678</v>
      </c>
      <c r="AE6" s="46" t="s">
        <v>679</v>
      </c>
    </row>
    <row r="7" spans="2:31" ht="15.75" customHeight="1">
      <c r="B7" s="292" t="s">
        <v>80</v>
      </c>
      <c r="C7" s="293"/>
      <c r="D7" s="293"/>
      <c r="E7" s="293"/>
      <c r="F7" s="293"/>
      <c r="G7" s="293"/>
      <c r="H7" s="293"/>
      <c r="I7" s="293"/>
      <c r="J7" s="293"/>
      <c r="K7" s="293"/>
      <c r="L7" s="293"/>
      <c r="M7" s="293"/>
      <c r="N7" s="293"/>
      <c r="O7" s="293"/>
      <c r="P7" s="293"/>
      <c r="Q7" s="293"/>
      <c r="R7" s="294"/>
      <c r="AB7" s="36">
        <v>2</v>
      </c>
      <c r="AC7" s="45" t="s">
        <v>675</v>
      </c>
      <c r="AD7" s="36" t="s">
        <v>680</v>
      </c>
      <c r="AE7" s="36" t="s">
        <v>681</v>
      </c>
    </row>
    <row r="8" spans="2:31" ht="15.75" customHeight="1">
      <c r="B8" s="267" t="s">
        <v>2</v>
      </c>
      <c r="C8" s="268"/>
      <c r="D8" s="268"/>
      <c r="E8" s="268"/>
      <c r="F8" s="268"/>
      <c r="G8" s="268"/>
      <c r="H8" s="268"/>
      <c r="I8" s="268"/>
      <c r="J8" s="268"/>
      <c r="K8" s="268"/>
      <c r="L8" s="268"/>
      <c r="M8" s="268"/>
      <c r="N8" s="268"/>
      <c r="O8" s="268"/>
      <c r="P8" s="268"/>
      <c r="Q8" s="268"/>
      <c r="R8" s="269"/>
      <c r="AB8" s="36">
        <v>3</v>
      </c>
      <c r="AC8" s="45" t="s">
        <v>676</v>
      </c>
      <c r="AD8" s="45" t="s">
        <v>682</v>
      </c>
    </row>
    <row r="9" spans="2:31" ht="15" customHeight="1">
      <c r="B9" s="292" t="s">
        <v>81</v>
      </c>
      <c r="C9" s="293"/>
      <c r="D9" s="293"/>
      <c r="E9" s="293"/>
      <c r="F9" s="293"/>
      <c r="G9" s="293"/>
      <c r="H9" s="293"/>
      <c r="I9" s="293"/>
      <c r="J9" s="293"/>
      <c r="K9" s="293"/>
      <c r="L9" s="293"/>
      <c r="M9" s="293"/>
      <c r="N9" s="293"/>
      <c r="O9" s="293"/>
      <c r="P9" s="293"/>
      <c r="Q9" s="293"/>
      <c r="R9" s="294"/>
    </row>
    <row r="10" spans="2:31" ht="15.75" customHeight="1">
      <c r="B10" s="267" t="s">
        <v>1</v>
      </c>
      <c r="C10" s="268"/>
      <c r="D10" s="268"/>
      <c r="E10" s="268"/>
      <c r="F10" s="268"/>
      <c r="G10" s="268"/>
      <c r="H10" s="268"/>
      <c r="I10" s="268"/>
      <c r="J10" s="268"/>
      <c r="K10" s="268"/>
      <c r="L10" s="268"/>
      <c r="M10" s="268"/>
      <c r="N10" s="268"/>
      <c r="O10" s="268"/>
      <c r="P10" s="268"/>
      <c r="Q10" s="268"/>
      <c r="R10" s="269"/>
    </row>
    <row r="11" spans="2:31" ht="14.4" thickBot="1">
      <c r="B11" s="281" t="s">
        <v>82</v>
      </c>
      <c r="C11" s="282"/>
      <c r="D11" s="282"/>
      <c r="E11" s="282"/>
      <c r="F11" s="282"/>
      <c r="G11" s="282"/>
      <c r="H11" s="282"/>
      <c r="I11" s="282"/>
      <c r="J11" s="282"/>
      <c r="K11" s="282"/>
      <c r="L11" s="282"/>
      <c r="M11" s="282"/>
      <c r="N11" s="282"/>
      <c r="O11" s="282"/>
      <c r="P11" s="282"/>
      <c r="Q11" s="282"/>
      <c r="R11" s="283"/>
    </row>
    <row r="12" spans="2:31" s="40" customFormat="1" ht="33.75" customHeight="1">
      <c r="B12" s="270" t="s">
        <v>0</v>
      </c>
      <c r="C12" s="272" t="s">
        <v>820</v>
      </c>
      <c r="D12" s="306" t="s">
        <v>10</v>
      </c>
      <c r="E12" s="307"/>
      <c r="F12" s="307"/>
      <c r="G12" s="307"/>
      <c r="H12" s="308"/>
      <c r="I12" s="271" t="s">
        <v>821</v>
      </c>
      <c r="J12" s="271"/>
      <c r="K12" s="277"/>
      <c r="L12" s="286" t="s">
        <v>9</v>
      </c>
      <c r="M12" s="59" t="s">
        <v>825</v>
      </c>
      <c r="N12" s="59" t="s">
        <v>826</v>
      </c>
      <c r="O12" s="274" t="s">
        <v>827</v>
      </c>
      <c r="P12" s="275"/>
      <c r="Q12" s="301"/>
      <c r="R12" s="284" t="s">
        <v>649</v>
      </c>
      <c r="S12" s="264" t="s">
        <v>832</v>
      </c>
      <c r="T12" s="265"/>
      <c r="U12" s="265"/>
      <c r="V12" s="265"/>
      <c r="W12" s="265"/>
      <c r="X12" s="265"/>
      <c r="Y12" s="265"/>
      <c r="Z12" s="265"/>
      <c r="AA12" s="266"/>
    </row>
    <row r="13" spans="2:31" s="40" customFormat="1" ht="90.75" customHeight="1">
      <c r="B13" s="289"/>
      <c r="C13" s="309"/>
      <c r="D13" s="69" t="s">
        <v>8</v>
      </c>
      <c r="E13" s="70" t="s">
        <v>7</v>
      </c>
      <c r="F13" s="70" t="s">
        <v>6</v>
      </c>
      <c r="G13" s="70" t="s">
        <v>5</v>
      </c>
      <c r="H13" s="71" t="s">
        <v>4</v>
      </c>
      <c r="I13" s="62" t="s">
        <v>822</v>
      </c>
      <c r="J13" s="62" t="s">
        <v>823</v>
      </c>
      <c r="K13" s="62" t="s">
        <v>824</v>
      </c>
      <c r="L13" s="287"/>
      <c r="M13" s="60" t="s">
        <v>828</v>
      </c>
      <c r="N13" s="60" t="s">
        <v>828</v>
      </c>
      <c r="O13" s="60" t="s">
        <v>829</v>
      </c>
      <c r="P13" s="60" t="s">
        <v>830</v>
      </c>
      <c r="Q13" s="60" t="s">
        <v>831</v>
      </c>
      <c r="R13" s="285"/>
      <c r="S13" s="61" t="s">
        <v>657</v>
      </c>
      <c r="T13" s="66" t="s">
        <v>650</v>
      </c>
      <c r="U13" s="66" t="s">
        <v>651</v>
      </c>
      <c r="V13" s="66" t="s">
        <v>658</v>
      </c>
      <c r="W13" s="67" t="s">
        <v>653</v>
      </c>
      <c r="X13" s="67" t="s">
        <v>652</v>
      </c>
      <c r="Y13" s="67" t="s">
        <v>654</v>
      </c>
      <c r="Z13" s="66" t="s">
        <v>655</v>
      </c>
      <c r="AA13" s="65" t="s">
        <v>656</v>
      </c>
    </row>
    <row r="14" spans="2:31" ht="162" customHeight="1">
      <c r="B14" s="72" t="s">
        <v>868</v>
      </c>
      <c r="C14" s="72" t="s">
        <v>833</v>
      </c>
      <c r="D14" s="73" t="s">
        <v>83</v>
      </c>
      <c r="E14" s="72" t="s">
        <v>84</v>
      </c>
      <c r="F14" s="74" t="s">
        <v>85</v>
      </c>
      <c r="G14" s="74" t="s">
        <v>34</v>
      </c>
      <c r="H14" s="75" t="s">
        <v>86</v>
      </c>
      <c r="I14" s="75" t="s">
        <v>834</v>
      </c>
      <c r="J14" s="75" t="s">
        <v>835</v>
      </c>
      <c r="K14" s="75" t="s">
        <v>836</v>
      </c>
      <c r="L14" s="72" t="s">
        <v>83</v>
      </c>
      <c r="M14" s="76">
        <v>0.3</v>
      </c>
      <c r="N14" s="76">
        <v>0.2</v>
      </c>
      <c r="O14" s="77">
        <v>6383000</v>
      </c>
      <c r="P14" s="77">
        <v>750000</v>
      </c>
      <c r="Q14" s="72"/>
      <c r="R14" s="78" t="s">
        <v>665</v>
      </c>
      <c r="S14" s="79" t="s">
        <v>666</v>
      </c>
      <c r="T14" s="80" t="s">
        <v>664</v>
      </c>
      <c r="U14" s="78" t="s">
        <v>667</v>
      </c>
      <c r="V14" s="79" t="s">
        <v>668</v>
      </c>
      <c r="W14" s="79" t="s">
        <v>677</v>
      </c>
      <c r="X14" s="81"/>
      <c r="Y14" s="79" t="s">
        <v>683</v>
      </c>
      <c r="Z14" s="79">
        <v>25</v>
      </c>
      <c r="AA14" s="79">
        <v>50</v>
      </c>
    </row>
    <row r="15" spans="2:31" ht="86.4" customHeight="1">
      <c r="B15" s="72" t="s">
        <v>869</v>
      </c>
      <c r="C15" s="72" t="s">
        <v>837</v>
      </c>
      <c r="D15" s="73" t="s">
        <v>87</v>
      </c>
      <c r="E15" s="72" t="s">
        <v>88</v>
      </c>
      <c r="F15" s="74" t="s">
        <v>85</v>
      </c>
      <c r="G15" s="74" t="s">
        <v>34</v>
      </c>
      <c r="H15" s="75" t="s">
        <v>86</v>
      </c>
      <c r="I15" s="75"/>
      <c r="J15" s="75"/>
      <c r="K15" s="75"/>
      <c r="L15" s="72" t="s">
        <v>87</v>
      </c>
      <c r="M15" s="76">
        <v>0</v>
      </c>
      <c r="N15" s="72"/>
      <c r="O15" s="77">
        <v>1436000</v>
      </c>
      <c r="P15" s="77">
        <v>0</v>
      </c>
      <c r="Q15" s="72"/>
      <c r="R15" s="78" t="s">
        <v>665</v>
      </c>
      <c r="S15" s="79" t="s">
        <v>83</v>
      </c>
      <c r="T15" s="80" t="s">
        <v>664</v>
      </c>
      <c r="U15" s="78" t="s">
        <v>667</v>
      </c>
      <c r="V15" s="79" t="s">
        <v>668</v>
      </c>
      <c r="W15" s="79" t="s">
        <v>677</v>
      </c>
      <c r="X15" s="81"/>
      <c r="Y15" s="79" t="s">
        <v>683</v>
      </c>
      <c r="Z15" s="79">
        <v>25</v>
      </c>
      <c r="AA15" s="79">
        <v>50</v>
      </c>
    </row>
    <row r="16" spans="2:31" ht="14.4" thickBot="1"/>
    <row r="17" spans="2:27" ht="17.399999999999999" customHeight="1">
      <c r="B17" s="298" t="s">
        <v>89</v>
      </c>
      <c r="C17" s="299"/>
      <c r="D17" s="299"/>
      <c r="E17" s="299"/>
      <c r="F17" s="299"/>
      <c r="G17" s="299"/>
      <c r="H17" s="299"/>
      <c r="I17" s="299"/>
      <c r="J17" s="299"/>
      <c r="K17" s="299"/>
      <c r="L17" s="299"/>
      <c r="M17" s="299"/>
      <c r="N17" s="299"/>
      <c r="O17" s="299"/>
      <c r="P17" s="299"/>
      <c r="Q17" s="299"/>
      <c r="R17" s="300"/>
    </row>
    <row r="18" spans="2:27" ht="15.75" customHeight="1">
      <c r="B18" s="267" t="s">
        <v>3</v>
      </c>
      <c r="C18" s="268"/>
      <c r="D18" s="268"/>
      <c r="E18" s="268"/>
      <c r="F18" s="268"/>
      <c r="G18" s="268"/>
      <c r="H18" s="268"/>
      <c r="I18" s="268"/>
      <c r="J18" s="268"/>
      <c r="K18" s="268"/>
      <c r="L18" s="268"/>
      <c r="M18" s="268"/>
      <c r="N18" s="268"/>
      <c r="O18" s="268"/>
      <c r="P18" s="268"/>
      <c r="Q18" s="268"/>
      <c r="R18" s="269"/>
    </row>
    <row r="19" spans="2:27" ht="15.75" customHeight="1">
      <c r="B19" s="292" t="s">
        <v>90</v>
      </c>
      <c r="C19" s="293"/>
      <c r="D19" s="293"/>
      <c r="E19" s="293"/>
      <c r="F19" s="293"/>
      <c r="G19" s="293"/>
      <c r="H19" s="293"/>
      <c r="I19" s="293"/>
      <c r="J19" s="293"/>
      <c r="K19" s="293"/>
      <c r="L19" s="293"/>
      <c r="M19" s="293"/>
      <c r="N19" s="293"/>
      <c r="O19" s="293"/>
      <c r="P19" s="293"/>
      <c r="Q19" s="293"/>
      <c r="R19" s="294"/>
    </row>
    <row r="20" spans="2:27" ht="15.75" customHeight="1">
      <c r="B20" s="267" t="s">
        <v>2</v>
      </c>
      <c r="C20" s="268"/>
      <c r="D20" s="268"/>
      <c r="E20" s="268"/>
      <c r="F20" s="268"/>
      <c r="G20" s="268"/>
      <c r="H20" s="268"/>
      <c r="I20" s="268"/>
      <c r="J20" s="268"/>
      <c r="K20" s="268"/>
      <c r="L20" s="268"/>
      <c r="M20" s="268"/>
      <c r="N20" s="268"/>
      <c r="O20" s="268"/>
      <c r="P20" s="268"/>
      <c r="Q20" s="268"/>
      <c r="R20" s="269"/>
    </row>
    <row r="21" spans="2:27" ht="15" customHeight="1">
      <c r="B21" s="292" t="s">
        <v>91</v>
      </c>
      <c r="C21" s="293"/>
      <c r="D21" s="293"/>
      <c r="E21" s="293"/>
      <c r="F21" s="293"/>
      <c r="G21" s="293"/>
      <c r="H21" s="293"/>
      <c r="I21" s="293"/>
      <c r="J21" s="293"/>
      <c r="K21" s="293"/>
      <c r="L21" s="293"/>
      <c r="M21" s="293"/>
      <c r="N21" s="293"/>
      <c r="O21" s="293"/>
      <c r="P21" s="293"/>
      <c r="Q21" s="293"/>
      <c r="R21" s="294"/>
    </row>
    <row r="22" spans="2:27" ht="15.75" customHeight="1">
      <c r="B22" s="267" t="s">
        <v>1</v>
      </c>
      <c r="C22" s="268"/>
      <c r="D22" s="268"/>
      <c r="E22" s="268"/>
      <c r="F22" s="268"/>
      <c r="G22" s="268"/>
      <c r="H22" s="268"/>
      <c r="I22" s="268"/>
      <c r="J22" s="268"/>
      <c r="K22" s="268"/>
      <c r="L22" s="268"/>
      <c r="M22" s="268"/>
      <c r="N22" s="268"/>
      <c r="O22" s="268"/>
      <c r="P22" s="268"/>
      <c r="Q22" s="268"/>
      <c r="R22" s="269"/>
    </row>
    <row r="23" spans="2:27" ht="44.25" customHeight="1" thickBot="1">
      <c r="B23" s="281" t="s">
        <v>211</v>
      </c>
      <c r="C23" s="282"/>
      <c r="D23" s="282"/>
      <c r="E23" s="282"/>
      <c r="F23" s="282"/>
      <c r="G23" s="282"/>
      <c r="H23" s="282"/>
      <c r="I23" s="282"/>
      <c r="J23" s="282"/>
      <c r="K23" s="282"/>
      <c r="L23" s="282"/>
      <c r="M23" s="282"/>
      <c r="N23" s="282"/>
      <c r="O23" s="282"/>
      <c r="P23" s="282"/>
      <c r="Q23" s="282"/>
      <c r="R23" s="283"/>
    </row>
    <row r="24" spans="2:27" s="42" customFormat="1" ht="33.75" customHeight="1">
      <c r="B24" s="270" t="s">
        <v>0</v>
      </c>
      <c r="C24" s="272" t="s">
        <v>820</v>
      </c>
      <c r="D24" s="306" t="s">
        <v>10</v>
      </c>
      <c r="E24" s="307"/>
      <c r="F24" s="307"/>
      <c r="G24" s="307"/>
      <c r="H24" s="308"/>
      <c r="I24" s="271" t="s">
        <v>821</v>
      </c>
      <c r="J24" s="271"/>
      <c r="K24" s="277"/>
      <c r="L24" s="286" t="s">
        <v>9</v>
      </c>
      <c r="M24" s="59" t="s">
        <v>825</v>
      </c>
      <c r="N24" s="59" t="s">
        <v>826</v>
      </c>
      <c r="O24" s="274" t="s">
        <v>827</v>
      </c>
      <c r="P24" s="275"/>
      <c r="Q24" s="301"/>
      <c r="R24" s="284" t="s">
        <v>649</v>
      </c>
      <c r="S24" s="264" t="s">
        <v>832</v>
      </c>
      <c r="T24" s="265"/>
      <c r="U24" s="265"/>
      <c r="V24" s="265"/>
      <c r="W24" s="265"/>
      <c r="X24" s="265"/>
      <c r="Y24" s="265"/>
      <c r="Z24" s="265"/>
      <c r="AA24" s="266"/>
    </row>
    <row r="25" spans="2:27" s="42" customFormat="1" ht="90.75" customHeight="1">
      <c r="B25" s="289"/>
      <c r="C25" s="309"/>
      <c r="D25" s="69" t="s">
        <v>8</v>
      </c>
      <c r="E25" s="70" t="s">
        <v>7</v>
      </c>
      <c r="F25" s="70" t="s">
        <v>6</v>
      </c>
      <c r="G25" s="70" t="s">
        <v>5</v>
      </c>
      <c r="H25" s="71" t="s">
        <v>4</v>
      </c>
      <c r="I25" s="62" t="s">
        <v>822</v>
      </c>
      <c r="J25" s="62" t="s">
        <v>823</v>
      </c>
      <c r="K25" s="62" t="s">
        <v>824</v>
      </c>
      <c r="L25" s="287"/>
      <c r="M25" s="60" t="s">
        <v>828</v>
      </c>
      <c r="N25" s="60" t="s">
        <v>828</v>
      </c>
      <c r="O25" s="60" t="s">
        <v>829</v>
      </c>
      <c r="P25" s="60" t="s">
        <v>830</v>
      </c>
      <c r="Q25" s="60" t="s">
        <v>831</v>
      </c>
      <c r="R25" s="288"/>
      <c r="S25" s="61" t="s">
        <v>657</v>
      </c>
      <c r="T25" s="66" t="s">
        <v>650</v>
      </c>
      <c r="U25" s="66" t="s">
        <v>651</v>
      </c>
      <c r="V25" s="66" t="s">
        <v>658</v>
      </c>
      <c r="W25" s="67" t="s">
        <v>653</v>
      </c>
      <c r="X25" s="67" t="s">
        <v>652</v>
      </c>
      <c r="Y25" s="67" t="s">
        <v>654</v>
      </c>
      <c r="Z25" s="66" t="s">
        <v>655</v>
      </c>
      <c r="AA25" s="65" t="s">
        <v>656</v>
      </c>
    </row>
    <row r="26" spans="2:27" s="37" customFormat="1" ht="109.95" customHeight="1">
      <c r="B26" s="82" t="s">
        <v>859</v>
      </c>
      <c r="C26" s="82" t="s">
        <v>838</v>
      </c>
      <c r="D26" s="83" t="s">
        <v>92</v>
      </c>
      <c r="E26" s="82" t="s">
        <v>93</v>
      </c>
      <c r="F26" s="84" t="s">
        <v>85</v>
      </c>
      <c r="G26" s="84" t="s">
        <v>34</v>
      </c>
      <c r="H26" s="85" t="s">
        <v>86</v>
      </c>
      <c r="I26" s="85" t="s">
        <v>839</v>
      </c>
      <c r="J26" s="85" t="s">
        <v>840</v>
      </c>
      <c r="K26" s="85" t="s">
        <v>840</v>
      </c>
      <c r="L26" s="82" t="s">
        <v>92</v>
      </c>
      <c r="M26" s="82" t="s">
        <v>841</v>
      </c>
      <c r="N26" s="82" t="s">
        <v>841</v>
      </c>
      <c r="O26" s="82" t="s">
        <v>841</v>
      </c>
      <c r="P26" s="82" t="s">
        <v>841</v>
      </c>
      <c r="Q26" s="82" t="s">
        <v>840</v>
      </c>
      <c r="R26" s="154" t="s">
        <v>669</v>
      </c>
      <c r="S26" s="82" t="s">
        <v>92</v>
      </c>
      <c r="T26" s="80" t="s">
        <v>119</v>
      </c>
      <c r="U26" s="80" t="s">
        <v>673</v>
      </c>
      <c r="V26" s="80" t="s">
        <v>668</v>
      </c>
      <c r="W26" s="80" t="s">
        <v>677</v>
      </c>
      <c r="X26" s="86"/>
      <c r="Y26" s="80" t="s">
        <v>683</v>
      </c>
      <c r="Z26" s="80">
        <v>25</v>
      </c>
      <c r="AA26" s="80">
        <v>25</v>
      </c>
    </row>
    <row r="27" spans="2:27" s="37" customFormat="1" ht="117.6" customHeight="1">
      <c r="B27" s="72" t="s">
        <v>860</v>
      </c>
      <c r="C27" s="72" t="s">
        <v>845</v>
      </c>
      <c r="D27" s="73" t="s">
        <v>846</v>
      </c>
      <c r="E27" s="87" t="s">
        <v>847</v>
      </c>
      <c r="F27" s="74" t="s">
        <v>423</v>
      </c>
      <c r="G27" s="74" t="s">
        <v>34</v>
      </c>
      <c r="H27" s="75" t="s">
        <v>86</v>
      </c>
      <c r="I27" s="75" t="s">
        <v>848</v>
      </c>
      <c r="J27" s="75" t="s">
        <v>849</v>
      </c>
      <c r="K27" s="75" t="s">
        <v>849</v>
      </c>
      <c r="L27" s="87" t="s">
        <v>847</v>
      </c>
      <c r="M27" s="76">
        <v>0.5</v>
      </c>
      <c r="N27" s="76">
        <v>0.5</v>
      </c>
      <c r="O27" s="77">
        <v>52225000</v>
      </c>
      <c r="P27" s="77">
        <v>1298182</v>
      </c>
      <c r="Q27" s="72"/>
      <c r="R27" s="218" t="s">
        <v>669</v>
      </c>
      <c r="S27" s="73" t="s">
        <v>846</v>
      </c>
      <c r="T27" s="79" t="s">
        <v>688</v>
      </c>
      <c r="U27" s="79" t="s">
        <v>684</v>
      </c>
      <c r="V27" s="79" t="s">
        <v>668</v>
      </c>
      <c r="W27" s="79" t="s">
        <v>850</v>
      </c>
      <c r="X27" s="81"/>
      <c r="Y27" s="79" t="s">
        <v>851</v>
      </c>
      <c r="Z27" s="79">
        <v>25</v>
      </c>
      <c r="AA27" s="79">
        <v>25</v>
      </c>
    </row>
    <row r="28" spans="2:27" s="37" customFormat="1" ht="295.2" customHeight="1">
      <c r="B28" s="82" t="s">
        <v>858</v>
      </c>
      <c r="C28" s="82" t="s">
        <v>844</v>
      </c>
      <c r="D28" s="83" t="s">
        <v>94</v>
      </c>
      <c r="E28" s="82" t="s">
        <v>95</v>
      </c>
      <c r="F28" s="84" t="s">
        <v>85</v>
      </c>
      <c r="G28" s="84" t="s">
        <v>34</v>
      </c>
      <c r="H28" s="85" t="s">
        <v>86</v>
      </c>
      <c r="I28" s="88" t="s">
        <v>842</v>
      </c>
      <c r="J28" s="88" t="s">
        <v>840</v>
      </c>
      <c r="K28" s="88" t="s">
        <v>840</v>
      </c>
      <c r="L28" s="82" t="s">
        <v>843</v>
      </c>
      <c r="M28" s="82" t="s">
        <v>863</v>
      </c>
      <c r="N28" s="89" t="s">
        <v>840</v>
      </c>
      <c r="O28" s="89" t="s">
        <v>840</v>
      </c>
      <c r="P28" s="90">
        <v>23415148712</v>
      </c>
      <c r="Q28" s="89" t="s">
        <v>840</v>
      </c>
      <c r="R28" s="154" t="s">
        <v>670</v>
      </c>
      <c r="S28" s="82" t="s">
        <v>94</v>
      </c>
      <c r="T28" s="80" t="s">
        <v>119</v>
      </c>
      <c r="U28" s="80" t="s">
        <v>673</v>
      </c>
      <c r="V28" s="80" t="s">
        <v>668</v>
      </c>
      <c r="W28" s="80" t="s">
        <v>677</v>
      </c>
      <c r="X28" s="86"/>
      <c r="Y28" s="80" t="s">
        <v>683</v>
      </c>
      <c r="Z28" s="80">
        <v>25</v>
      </c>
      <c r="AA28" s="80">
        <v>25</v>
      </c>
    </row>
    <row r="29" spans="2:27" s="37" customFormat="1" ht="139.19999999999999" customHeight="1">
      <c r="B29" s="82" t="s">
        <v>857</v>
      </c>
      <c r="C29" s="82" t="s">
        <v>852</v>
      </c>
      <c r="D29" s="83" t="s">
        <v>94</v>
      </c>
      <c r="E29" s="82" t="s">
        <v>95</v>
      </c>
      <c r="F29" s="84" t="s">
        <v>853</v>
      </c>
      <c r="G29" s="84" t="s">
        <v>34</v>
      </c>
      <c r="H29" s="85" t="s">
        <v>86</v>
      </c>
      <c r="I29" s="93" t="s">
        <v>854</v>
      </c>
      <c r="J29" s="85" t="s">
        <v>849</v>
      </c>
      <c r="K29" s="85" t="s">
        <v>849</v>
      </c>
      <c r="L29" s="82" t="s">
        <v>95</v>
      </c>
      <c r="M29" s="82">
        <v>1</v>
      </c>
      <c r="N29" s="82">
        <v>1</v>
      </c>
      <c r="O29" s="92">
        <v>47873000</v>
      </c>
      <c r="P29" s="82">
        <v>0</v>
      </c>
      <c r="Q29" s="82"/>
      <c r="R29" s="154" t="s">
        <v>670</v>
      </c>
      <c r="S29" s="82" t="s">
        <v>94</v>
      </c>
      <c r="T29" s="80" t="s">
        <v>688</v>
      </c>
      <c r="U29" s="80" t="s">
        <v>684</v>
      </c>
      <c r="V29" s="80" t="s">
        <v>668</v>
      </c>
      <c r="W29" s="80" t="s">
        <v>855</v>
      </c>
      <c r="X29" s="86"/>
      <c r="Y29" s="80" t="s">
        <v>856</v>
      </c>
      <c r="Z29" s="80">
        <v>25</v>
      </c>
      <c r="AA29" s="80">
        <v>25</v>
      </c>
    </row>
    <row r="30" spans="2:27" ht="88.2" customHeight="1">
      <c r="B30" s="82" t="s">
        <v>866</v>
      </c>
      <c r="C30" s="82" t="s">
        <v>861</v>
      </c>
      <c r="D30" s="83" t="s">
        <v>96</v>
      </c>
      <c r="E30" s="82" t="s">
        <v>97</v>
      </c>
      <c r="F30" s="84" t="s">
        <v>85</v>
      </c>
      <c r="G30" s="84" t="s">
        <v>34</v>
      </c>
      <c r="H30" s="85" t="s">
        <v>86</v>
      </c>
      <c r="I30" s="85" t="s">
        <v>862</v>
      </c>
      <c r="J30" s="85" t="s">
        <v>849</v>
      </c>
      <c r="K30" s="85" t="s">
        <v>849</v>
      </c>
      <c r="L30" s="82" t="s">
        <v>83</v>
      </c>
      <c r="M30" s="91">
        <v>0.5</v>
      </c>
      <c r="N30" s="91">
        <v>2</v>
      </c>
      <c r="O30" s="92">
        <v>19149000</v>
      </c>
      <c r="P30" s="92">
        <v>0</v>
      </c>
      <c r="Q30" s="82"/>
      <c r="R30" s="154" t="s">
        <v>671</v>
      </c>
      <c r="S30" s="82" t="s">
        <v>83</v>
      </c>
      <c r="T30" s="80" t="s">
        <v>688</v>
      </c>
      <c r="U30" s="80" t="s">
        <v>684</v>
      </c>
      <c r="V30" s="80" t="s">
        <v>668</v>
      </c>
      <c r="W30" s="80" t="s">
        <v>677</v>
      </c>
      <c r="X30" s="86"/>
      <c r="Y30" s="80" t="s">
        <v>683</v>
      </c>
      <c r="Z30" s="80">
        <v>25</v>
      </c>
      <c r="AA30" s="80">
        <v>25</v>
      </c>
    </row>
    <row r="31" spans="2:27" ht="163.19999999999999" customHeight="1">
      <c r="B31" s="82" t="s">
        <v>867</v>
      </c>
      <c r="C31" s="82" t="s">
        <v>864</v>
      </c>
      <c r="D31" s="83" t="s">
        <v>96</v>
      </c>
      <c r="E31" s="82" t="s">
        <v>97</v>
      </c>
      <c r="F31" s="84" t="s">
        <v>85</v>
      </c>
      <c r="G31" s="84" t="s">
        <v>34</v>
      </c>
      <c r="H31" s="85" t="s">
        <v>86</v>
      </c>
      <c r="I31" s="85" t="s">
        <v>865</v>
      </c>
      <c r="J31" s="85" t="s">
        <v>316</v>
      </c>
      <c r="K31" s="85" t="s">
        <v>316</v>
      </c>
      <c r="L31" s="82" t="s">
        <v>83</v>
      </c>
      <c r="M31" s="83">
        <v>0.25</v>
      </c>
      <c r="N31" s="83">
        <v>0.25</v>
      </c>
      <c r="O31" s="82"/>
      <c r="P31" s="82"/>
      <c r="Q31" s="82"/>
      <c r="R31" s="154" t="s">
        <v>671</v>
      </c>
      <c r="S31" s="82" t="s">
        <v>83</v>
      </c>
      <c r="T31" s="80" t="s">
        <v>688</v>
      </c>
      <c r="U31" s="80" t="s">
        <v>684</v>
      </c>
      <c r="V31" s="80" t="s">
        <v>668</v>
      </c>
      <c r="W31" s="80" t="s">
        <v>677</v>
      </c>
      <c r="X31" s="86"/>
      <c r="Y31" s="80" t="s">
        <v>683</v>
      </c>
      <c r="Z31" s="80">
        <v>25</v>
      </c>
      <c r="AA31" s="80">
        <v>25</v>
      </c>
    </row>
    <row r="32" spans="2:27" ht="79.2" customHeight="1">
      <c r="B32" s="82" t="s">
        <v>876</v>
      </c>
      <c r="C32" s="82" t="s">
        <v>875</v>
      </c>
      <c r="D32" s="83" t="s">
        <v>98</v>
      </c>
      <c r="E32" s="82" t="s">
        <v>99</v>
      </c>
      <c r="F32" s="84" t="s">
        <v>100</v>
      </c>
      <c r="G32" s="84" t="s">
        <v>101</v>
      </c>
      <c r="H32" s="85" t="s">
        <v>86</v>
      </c>
      <c r="I32" s="85" t="s">
        <v>316</v>
      </c>
      <c r="J32" s="85" t="s">
        <v>316</v>
      </c>
      <c r="K32" s="85" t="s">
        <v>316</v>
      </c>
      <c r="L32" s="82" t="s">
        <v>102</v>
      </c>
      <c r="M32" s="82"/>
      <c r="N32" s="82"/>
      <c r="O32" s="82"/>
      <c r="P32" s="82"/>
      <c r="Q32" s="82"/>
      <c r="R32" s="154" t="s">
        <v>672</v>
      </c>
      <c r="S32" s="82" t="s">
        <v>102</v>
      </c>
      <c r="T32" s="80" t="s">
        <v>688</v>
      </c>
      <c r="U32" s="80" t="s">
        <v>684</v>
      </c>
      <c r="V32" s="80" t="s">
        <v>668</v>
      </c>
      <c r="W32" s="80" t="s">
        <v>677</v>
      </c>
      <c r="X32" s="86"/>
      <c r="Y32" s="80" t="s">
        <v>683</v>
      </c>
      <c r="Z32" s="80">
        <v>25</v>
      </c>
      <c r="AA32" s="80">
        <v>25</v>
      </c>
    </row>
    <row r="33" spans="2:27" ht="14.4" thickBot="1"/>
    <row r="34" spans="2:27" ht="15.75" customHeight="1">
      <c r="B34" s="298" t="s">
        <v>103</v>
      </c>
      <c r="C34" s="299"/>
      <c r="D34" s="299"/>
      <c r="E34" s="299"/>
      <c r="F34" s="299"/>
      <c r="G34" s="299"/>
      <c r="H34" s="299"/>
      <c r="I34" s="299"/>
      <c r="J34" s="299"/>
      <c r="K34" s="299"/>
      <c r="L34" s="299"/>
      <c r="M34" s="299"/>
      <c r="N34" s="299"/>
      <c r="O34" s="299"/>
      <c r="P34" s="299"/>
      <c r="Q34" s="299"/>
      <c r="R34" s="300"/>
    </row>
    <row r="35" spans="2:27" ht="15.75" customHeight="1">
      <c r="B35" s="267" t="s">
        <v>3</v>
      </c>
      <c r="C35" s="268"/>
      <c r="D35" s="268"/>
      <c r="E35" s="268"/>
      <c r="F35" s="268"/>
      <c r="G35" s="268"/>
      <c r="H35" s="268"/>
      <c r="I35" s="268"/>
      <c r="J35" s="268"/>
      <c r="K35" s="268"/>
      <c r="L35" s="268"/>
      <c r="M35" s="268"/>
      <c r="N35" s="268"/>
      <c r="O35" s="268"/>
      <c r="P35" s="268"/>
      <c r="Q35" s="268"/>
      <c r="R35" s="269"/>
    </row>
    <row r="36" spans="2:27" ht="15.75" customHeight="1">
      <c r="B36" s="292" t="s">
        <v>104</v>
      </c>
      <c r="C36" s="293"/>
      <c r="D36" s="293"/>
      <c r="E36" s="293"/>
      <c r="F36" s="293"/>
      <c r="G36" s="293"/>
      <c r="H36" s="293"/>
      <c r="I36" s="293"/>
      <c r="J36" s="293"/>
      <c r="K36" s="293"/>
      <c r="L36" s="293"/>
      <c r="M36" s="293"/>
      <c r="N36" s="293"/>
      <c r="O36" s="293"/>
      <c r="P36" s="293"/>
      <c r="Q36" s="293"/>
      <c r="R36" s="294"/>
    </row>
    <row r="37" spans="2:27" ht="15.75" customHeight="1">
      <c r="B37" s="267" t="s">
        <v>2</v>
      </c>
      <c r="C37" s="268"/>
      <c r="D37" s="268"/>
      <c r="E37" s="268"/>
      <c r="F37" s="268"/>
      <c r="G37" s="268"/>
      <c r="H37" s="268"/>
      <c r="I37" s="268"/>
      <c r="J37" s="268"/>
      <c r="K37" s="268"/>
      <c r="L37" s="268"/>
      <c r="M37" s="268"/>
      <c r="N37" s="268"/>
      <c r="O37" s="268"/>
      <c r="P37" s="268"/>
      <c r="Q37" s="268"/>
      <c r="R37" s="269"/>
    </row>
    <row r="38" spans="2:27" ht="15" customHeight="1">
      <c r="B38" s="292" t="s">
        <v>105</v>
      </c>
      <c r="C38" s="293"/>
      <c r="D38" s="293"/>
      <c r="E38" s="293"/>
      <c r="F38" s="293"/>
      <c r="G38" s="293"/>
      <c r="H38" s="293"/>
      <c r="I38" s="293"/>
      <c r="J38" s="293"/>
      <c r="K38" s="293"/>
      <c r="L38" s="293"/>
      <c r="M38" s="293"/>
      <c r="N38" s="293"/>
      <c r="O38" s="293"/>
      <c r="P38" s="293"/>
      <c r="Q38" s="293"/>
      <c r="R38" s="294"/>
    </row>
    <row r="39" spans="2:27" ht="15.75" customHeight="1">
      <c r="B39" s="267" t="s">
        <v>1</v>
      </c>
      <c r="C39" s="268"/>
      <c r="D39" s="268"/>
      <c r="E39" s="268"/>
      <c r="F39" s="268"/>
      <c r="G39" s="268"/>
      <c r="H39" s="268"/>
      <c r="I39" s="268"/>
      <c r="J39" s="268"/>
      <c r="K39" s="268"/>
      <c r="L39" s="268"/>
      <c r="M39" s="268"/>
      <c r="N39" s="268"/>
      <c r="O39" s="268"/>
      <c r="P39" s="268"/>
      <c r="Q39" s="268"/>
      <c r="R39" s="269"/>
    </row>
    <row r="40" spans="2:27" ht="14.4" customHeight="1" thickBot="1">
      <c r="B40" s="281" t="s">
        <v>106</v>
      </c>
      <c r="C40" s="282"/>
      <c r="D40" s="282"/>
      <c r="E40" s="282"/>
      <c r="F40" s="282"/>
      <c r="G40" s="282"/>
      <c r="H40" s="282"/>
      <c r="I40" s="282"/>
      <c r="J40" s="282"/>
      <c r="K40" s="282"/>
      <c r="L40" s="282"/>
      <c r="M40" s="282"/>
      <c r="N40" s="282"/>
      <c r="O40" s="282"/>
      <c r="P40" s="282"/>
      <c r="Q40" s="282"/>
      <c r="R40" s="283"/>
    </row>
    <row r="41" spans="2:27" s="42" customFormat="1" ht="33.75" customHeight="1">
      <c r="B41" s="272" t="s">
        <v>0</v>
      </c>
      <c r="C41" s="272" t="s">
        <v>820</v>
      </c>
      <c r="D41" s="270" t="s">
        <v>10</v>
      </c>
      <c r="E41" s="271"/>
      <c r="F41" s="271"/>
      <c r="G41" s="271"/>
      <c r="H41" s="271"/>
      <c r="I41" s="271" t="s">
        <v>821</v>
      </c>
      <c r="J41" s="271"/>
      <c r="K41" s="277"/>
      <c r="L41" s="272" t="s">
        <v>9</v>
      </c>
      <c r="M41" s="59" t="s">
        <v>825</v>
      </c>
      <c r="N41" s="59" t="s">
        <v>826</v>
      </c>
      <c r="O41" s="274" t="s">
        <v>827</v>
      </c>
      <c r="P41" s="275"/>
      <c r="Q41" s="276"/>
      <c r="R41" s="290" t="s">
        <v>649</v>
      </c>
      <c r="S41" s="264" t="s">
        <v>832</v>
      </c>
      <c r="T41" s="265"/>
      <c r="U41" s="265"/>
      <c r="V41" s="265"/>
      <c r="W41" s="265"/>
      <c r="X41" s="265"/>
      <c r="Y41" s="265"/>
      <c r="Z41" s="265"/>
      <c r="AA41" s="266"/>
    </row>
    <row r="42" spans="2:27" s="42" customFormat="1" ht="90.75" customHeight="1">
      <c r="B42" s="273"/>
      <c r="C42" s="273"/>
      <c r="D42" s="69" t="s">
        <v>8</v>
      </c>
      <c r="E42" s="70" t="s">
        <v>7</v>
      </c>
      <c r="F42" s="70" t="s">
        <v>6</v>
      </c>
      <c r="G42" s="70" t="s">
        <v>5</v>
      </c>
      <c r="H42" s="71" t="s">
        <v>4</v>
      </c>
      <c r="I42" s="62" t="s">
        <v>822</v>
      </c>
      <c r="J42" s="62" t="s">
        <v>823</v>
      </c>
      <c r="K42" s="62" t="s">
        <v>824</v>
      </c>
      <c r="L42" s="273"/>
      <c r="M42" s="60" t="s">
        <v>828</v>
      </c>
      <c r="N42" s="60" t="s">
        <v>828</v>
      </c>
      <c r="O42" s="60" t="s">
        <v>829</v>
      </c>
      <c r="P42" s="60" t="s">
        <v>830</v>
      </c>
      <c r="Q42" s="60" t="s">
        <v>831</v>
      </c>
      <c r="R42" s="291"/>
      <c r="S42" s="61" t="s">
        <v>657</v>
      </c>
      <c r="T42" s="66" t="s">
        <v>650</v>
      </c>
      <c r="U42" s="66" t="s">
        <v>651</v>
      </c>
      <c r="V42" s="66" t="s">
        <v>658</v>
      </c>
      <c r="W42" s="67" t="s">
        <v>653</v>
      </c>
      <c r="X42" s="67" t="s">
        <v>652</v>
      </c>
      <c r="Y42" s="67" t="s">
        <v>654</v>
      </c>
      <c r="Z42" s="66" t="s">
        <v>655</v>
      </c>
      <c r="AA42" s="65" t="s">
        <v>656</v>
      </c>
    </row>
    <row r="43" spans="2:27" ht="111.6" customHeight="1">
      <c r="B43" s="82" t="s">
        <v>872</v>
      </c>
      <c r="C43" s="72" t="s">
        <v>837</v>
      </c>
      <c r="D43" s="73" t="s">
        <v>107</v>
      </c>
      <c r="E43" s="72" t="s">
        <v>108</v>
      </c>
      <c r="F43" s="74" t="s">
        <v>109</v>
      </c>
      <c r="G43" s="74" t="s">
        <v>34</v>
      </c>
      <c r="H43" s="75" t="s">
        <v>50</v>
      </c>
      <c r="I43" s="75"/>
      <c r="J43" s="75"/>
      <c r="K43" s="75"/>
      <c r="L43" s="72" t="s">
        <v>110</v>
      </c>
      <c r="M43" s="76">
        <v>0.5</v>
      </c>
      <c r="N43" s="76">
        <v>1</v>
      </c>
      <c r="O43" s="77">
        <v>78338000</v>
      </c>
      <c r="P43" s="77">
        <v>0</v>
      </c>
      <c r="Q43" s="72"/>
      <c r="R43" s="132" t="s">
        <v>11</v>
      </c>
      <c r="S43" s="73" t="s">
        <v>685</v>
      </c>
      <c r="T43" s="79" t="s">
        <v>687</v>
      </c>
      <c r="U43" s="79" t="s">
        <v>689</v>
      </c>
      <c r="V43" s="79" t="s">
        <v>668</v>
      </c>
      <c r="W43" s="79" t="s">
        <v>677</v>
      </c>
      <c r="X43" s="81"/>
      <c r="Y43" s="79" t="s">
        <v>683</v>
      </c>
      <c r="Z43" s="79">
        <v>25</v>
      </c>
      <c r="AA43" s="79">
        <v>33.299999999999997</v>
      </c>
    </row>
    <row r="44" spans="2:27" ht="105" customHeight="1">
      <c r="B44" s="82" t="s">
        <v>873</v>
      </c>
      <c r="C44" s="72" t="s">
        <v>870</v>
      </c>
      <c r="D44" s="73" t="s">
        <v>111</v>
      </c>
      <c r="E44" s="72" t="s">
        <v>112</v>
      </c>
      <c r="F44" s="74" t="s">
        <v>113</v>
      </c>
      <c r="G44" s="74" t="s">
        <v>34</v>
      </c>
      <c r="H44" s="75" t="s">
        <v>50</v>
      </c>
      <c r="I44" s="75" t="s">
        <v>871</v>
      </c>
      <c r="J44" s="75" t="s">
        <v>849</v>
      </c>
      <c r="K44" s="75" t="s">
        <v>849</v>
      </c>
      <c r="L44" s="72" t="s">
        <v>114</v>
      </c>
      <c r="M44" s="76">
        <v>0.5</v>
      </c>
      <c r="N44" s="76">
        <v>1</v>
      </c>
      <c r="O44" s="77">
        <v>78338000</v>
      </c>
      <c r="P44" s="77">
        <v>57927424</v>
      </c>
      <c r="Q44" s="72"/>
      <c r="R44" s="132" t="s">
        <v>11</v>
      </c>
      <c r="S44" s="73" t="s">
        <v>686</v>
      </c>
      <c r="T44" s="79" t="s">
        <v>688</v>
      </c>
      <c r="U44" s="79" t="s">
        <v>31</v>
      </c>
      <c r="V44" s="79" t="s">
        <v>668</v>
      </c>
      <c r="W44" s="79" t="s">
        <v>677</v>
      </c>
      <c r="X44" s="81"/>
      <c r="Y44" s="79" t="s">
        <v>683</v>
      </c>
      <c r="Z44" s="79">
        <v>25</v>
      </c>
      <c r="AA44" s="79">
        <v>33.299999999999997</v>
      </c>
    </row>
    <row r="46" spans="2:27" ht="14.4" thickBot="1"/>
    <row r="47" spans="2:27" ht="15.75" customHeight="1">
      <c r="B47" s="298" t="s">
        <v>115</v>
      </c>
      <c r="C47" s="299"/>
      <c r="D47" s="299"/>
      <c r="E47" s="299"/>
      <c r="F47" s="299"/>
      <c r="G47" s="299"/>
      <c r="H47" s="299"/>
      <c r="I47" s="299"/>
      <c r="J47" s="299"/>
      <c r="K47" s="299"/>
      <c r="L47" s="299"/>
      <c r="M47" s="299"/>
      <c r="N47" s="299"/>
      <c r="O47" s="299"/>
      <c r="P47" s="299"/>
      <c r="Q47" s="299"/>
      <c r="R47" s="300"/>
    </row>
    <row r="48" spans="2:27" ht="15.75" customHeight="1">
      <c r="B48" s="267" t="s">
        <v>3</v>
      </c>
      <c r="C48" s="268"/>
      <c r="D48" s="268"/>
      <c r="E48" s="268"/>
      <c r="F48" s="268"/>
      <c r="G48" s="268"/>
      <c r="H48" s="268"/>
      <c r="I48" s="268"/>
      <c r="J48" s="268"/>
      <c r="K48" s="268"/>
      <c r="L48" s="268"/>
      <c r="M48" s="268"/>
      <c r="N48" s="268"/>
      <c r="O48" s="268"/>
      <c r="P48" s="268"/>
      <c r="Q48" s="268"/>
      <c r="R48" s="269"/>
    </row>
    <row r="49" spans="2:27" ht="15.75" customHeight="1">
      <c r="B49" s="292" t="s">
        <v>116</v>
      </c>
      <c r="C49" s="293"/>
      <c r="D49" s="293"/>
      <c r="E49" s="293"/>
      <c r="F49" s="293"/>
      <c r="G49" s="293"/>
      <c r="H49" s="293"/>
      <c r="I49" s="293"/>
      <c r="J49" s="293"/>
      <c r="K49" s="293"/>
      <c r="L49" s="293"/>
      <c r="M49" s="293"/>
      <c r="N49" s="293"/>
      <c r="O49" s="293"/>
      <c r="P49" s="293"/>
      <c r="Q49" s="293"/>
      <c r="R49" s="294"/>
    </row>
    <row r="50" spans="2:27" ht="15.75" customHeight="1">
      <c r="B50" s="267" t="s">
        <v>2</v>
      </c>
      <c r="C50" s="268"/>
      <c r="D50" s="268"/>
      <c r="E50" s="268"/>
      <c r="F50" s="268"/>
      <c r="G50" s="268"/>
      <c r="H50" s="268"/>
      <c r="I50" s="268"/>
      <c r="J50" s="268"/>
      <c r="K50" s="268"/>
      <c r="L50" s="268"/>
      <c r="M50" s="268"/>
      <c r="N50" s="268"/>
      <c r="O50" s="268"/>
      <c r="P50" s="268"/>
      <c r="Q50" s="268"/>
      <c r="R50" s="269"/>
    </row>
    <row r="51" spans="2:27" ht="15" customHeight="1" thickBot="1">
      <c r="B51" s="302" t="s">
        <v>117</v>
      </c>
      <c r="C51" s="303"/>
      <c r="D51" s="303"/>
      <c r="E51" s="303"/>
      <c r="F51" s="303"/>
      <c r="G51" s="303"/>
      <c r="H51" s="303"/>
      <c r="I51" s="303"/>
      <c r="J51" s="303"/>
      <c r="K51" s="303"/>
      <c r="L51" s="303"/>
      <c r="M51" s="303"/>
      <c r="N51" s="303"/>
      <c r="O51" s="303"/>
      <c r="P51" s="303"/>
      <c r="Q51" s="303"/>
      <c r="R51" s="304"/>
    </row>
    <row r="52" spans="2:27" ht="15.75" customHeight="1" thickBot="1">
      <c r="B52" s="295" t="s">
        <v>1</v>
      </c>
      <c r="C52" s="296"/>
      <c r="D52" s="296"/>
      <c r="E52" s="296"/>
      <c r="F52" s="296"/>
      <c r="G52" s="296"/>
      <c r="H52" s="296"/>
      <c r="I52" s="296"/>
      <c r="J52" s="296"/>
      <c r="K52" s="296"/>
      <c r="L52" s="296"/>
      <c r="M52" s="296"/>
      <c r="N52" s="296"/>
      <c r="O52" s="296"/>
      <c r="P52" s="296"/>
      <c r="Q52" s="296"/>
      <c r="R52" s="297"/>
    </row>
    <row r="53" spans="2:27" ht="14.4" customHeight="1" thickBot="1">
      <c r="B53" s="278" t="s">
        <v>212</v>
      </c>
      <c r="C53" s="279"/>
      <c r="D53" s="279"/>
      <c r="E53" s="279"/>
      <c r="F53" s="279"/>
      <c r="G53" s="279"/>
      <c r="H53" s="279"/>
      <c r="I53" s="279"/>
      <c r="J53" s="279"/>
      <c r="K53" s="279"/>
      <c r="L53" s="279"/>
      <c r="M53" s="279"/>
      <c r="N53" s="279"/>
      <c r="O53" s="279"/>
      <c r="P53" s="279"/>
      <c r="Q53" s="279"/>
      <c r="R53" s="280"/>
    </row>
    <row r="54" spans="2:27" s="42" customFormat="1" ht="33.75" customHeight="1">
      <c r="B54" s="272" t="s">
        <v>0</v>
      </c>
      <c r="C54" s="272" t="s">
        <v>820</v>
      </c>
      <c r="D54" s="270" t="s">
        <v>10</v>
      </c>
      <c r="E54" s="271"/>
      <c r="F54" s="271"/>
      <c r="G54" s="271"/>
      <c r="H54" s="271"/>
      <c r="I54" s="271" t="s">
        <v>821</v>
      </c>
      <c r="J54" s="271"/>
      <c r="K54" s="277"/>
      <c r="L54" s="272" t="s">
        <v>9</v>
      </c>
      <c r="M54" s="59" t="s">
        <v>825</v>
      </c>
      <c r="N54" s="59" t="s">
        <v>826</v>
      </c>
      <c r="O54" s="274" t="s">
        <v>827</v>
      </c>
      <c r="P54" s="275"/>
      <c r="Q54" s="276"/>
      <c r="R54" s="290" t="s">
        <v>649</v>
      </c>
      <c r="S54" s="264" t="s">
        <v>832</v>
      </c>
      <c r="T54" s="265"/>
      <c r="U54" s="265"/>
      <c r="V54" s="265"/>
      <c r="W54" s="265"/>
      <c r="X54" s="265"/>
      <c r="Y54" s="265"/>
      <c r="Z54" s="265"/>
      <c r="AA54" s="266"/>
    </row>
    <row r="55" spans="2:27" s="42" customFormat="1" ht="90.75" customHeight="1">
      <c r="B55" s="273"/>
      <c r="C55" s="273"/>
      <c r="D55" s="69" t="s">
        <v>8</v>
      </c>
      <c r="E55" s="70" t="s">
        <v>7</v>
      </c>
      <c r="F55" s="70" t="s">
        <v>6</v>
      </c>
      <c r="G55" s="70" t="s">
        <v>5</v>
      </c>
      <c r="H55" s="71" t="s">
        <v>4</v>
      </c>
      <c r="I55" s="62" t="s">
        <v>822</v>
      </c>
      <c r="J55" s="62" t="s">
        <v>823</v>
      </c>
      <c r="K55" s="62" t="s">
        <v>824</v>
      </c>
      <c r="L55" s="273"/>
      <c r="M55" s="60" t="s">
        <v>828</v>
      </c>
      <c r="N55" s="60" t="s">
        <v>828</v>
      </c>
      <c r="O55" s="60" t="s">
        <v>829</v>
      </c>
      <c r="P55" s="60" t="s">
        <v>830</v>
      </c>
      <c r="Q55" s="60" t="s">
        <v>831</v>
      </c>
      <c r="R55" s="291"/>
      <c r="S55" s="61" t="s">
        <v>657</v>
      </c>
      <c r="T55" s="66" t="s">
        <v>650</v>
      </c>
      <c r="U55" s="66" t="s">
        <v>651</v>
      </c>
      <c r="V55" s="66" t="s">
        <v>658</v>
      </c>
      <c r="W55" s="67" t="s">
        <v>653</v>
      </c>
      <c r="X55" s="67" t="s">
        <v>652</v>
      </c>
      <c r="Y55" s="67" t="s">
        <v>654</v>
      </c>
      <c r="Z55" s="66" t="s">
        <v>655</v>
      </c>
      <c r="AA55" s="65" t="s">
        <v>656</v>
      </c>
    </row>
    <row r="56" spans="2:27" ht="88.2" customHeight="1">
      <c r="B56" s="94" t="s">
        <v>877</v>
      </c>
      <c r="C56" s="217" t="s">
        <v>1291</v>
      </c>
      <c r="D56" s="95" t="s">
        <v>83</v>
      </c>
      <c r="E56" s="94" t="s">
        <v>118</v>
      </c>
      <c r="F56" s="96" t="s">
        <v>85</v>
      </c>
      <c r="G56" s="96" t="s">
        <v>34</v>
      </c>
      <c r="H56" s="97" t="s">
        <v>86</v>
      </c>
      <c r="I56" s="97" t="s">
        <v>874</v>
      </c>
      <c r="J56" s="97" t="s">
        <v>849</v>
      </c>
      <c r="K56" s="97" t="s">
        <v>849</v>
      </c>
      <c r="L56" s="94" t="s">
        <v>83</v>
      </c>
      <c r="M56" s="98">
        <v>0.5</v>
      </c>
      <c r="N56" s="98">
        <v>1</v>
      </c>
      <c r="O56" s="99">
        <v>15758000</v>
      </c>
      <c r="P56" s="99">
        <v>750000</v>
      </c>
      <c r="Q56" s="94"/>
      <c r="R56" s="218" t="s">
        <v>690</v>
      </c>
      <c r="S56" s="94" t="s">
        <v>83</v>
      </c>
      <c r="T56" s="100" t="s">
        <v>688</v>
      </c>
      <c r="U56" s="100" t="s">
        <v>691</v>
      </c>
      <c r="V56" s="100" t="s">
        <v>668</v>
      </c>
      <c r="W56" s="100" t="s">
        <v>692</v>
      </c>
      <c r="X56" s="101"/>
      <c r="Y56" s="100" t="s">
        <v>693</v>
      </c>
      <c r="Z56" s="100">
        <v>25</v>
      </c>
      <c r="AA56" s="100">
        <v>100</v>
      </c>
    </row>
  </sheetData>
  <sheetProtection password="CC65" sheet="1"/>
  <mergeCells count="61">
    <mergeCell ref="B3:R3"/>
    <mergeCell ref="B17:R17"/>
    <mergeCell ref="B18:R18"/>
    <mergeCell ref="B19:R19"/>
    <mergeCell ref="B7:R7"/>
    <mergeCell ref="B6:R6"/>
    <mergeCell ref="B12:B13"/>
    <mergeCell ref="B9:R9"/>
    <mergeCell ref="B8:R8"/>
    <mergeCell ref="B10:R10"/>
    <mergeCell ref="D12:H12"/>
    <mergeCell ref="I12:K12"/>
    <mergeCell ref="B5:R5"/>
    <mergeCell ref="B11:R11"/>
    <mergeCell ref="O12:Q12"/>
    <mergeCell ref="C12:C13"/>
    <mergeCell ref="B20:R20"/>
    <mergeCell ref="B47:R47"/>
    <mergeCell ref="O24:Q24"/>
    <mergeCell ref="B39:R39"/>
    <mergeCell ref="B49:R49"/>
    <mergeCell ref="B21:R21"/>
    <mergeCell ref="C41:C42"/>
    <mergeCell ref="B34:R34"/>
    <mergeCell ref="B35:R35"/>
    <mergeCell ref="B36:R36"/>
    <mergeCell ref="D24:H24"/>
    <mergeCell ref="C24:C25"/>
    <mergeCell ref="I24:K24"/>
    <mergeCell ref="S12:AA12"/>
    <mergeCell ref="S24:AA24"/>
    <mergeCell ref="B53:R53"/>
    <mergeCell ref="B22:R22"/>
    <mergeCell ref="B23:R23"/>
    <mergeCell ref="B50:R50"/>
    <mergeCell ref="R12:R13"/>
    <mergeCell ref="L12:L13"/>
    <mergeCell ref="R24:R25"/>
    <mergeCell ref="B24:B25"/>
    <mergeCell ref="R41:R42"/>
    <mergeCell ref="B38:R38"/>
    <mergeCell ref="B52:R52"/>
    <mergeCell ref="B41:B42"/>
    <mergeCell ref="L24:L25"/>
    <mergeCell ref="B40:R40"/>
    <mergeCell ref="S54:AA54"/>
    <mergeCell ref="S41:AA41"/>
    <mergeCell ref="B37:R37"/>
    <mergeCell ref="D41:H41"/>
    <mergeCell ref="L41:L42"/>
    <mergeCell ref="O41:Q41"/>
    <mergeCell ref="I41:K41"/>
    <mergeCell ref="R54:R55"/>
    <mergeCell ref="B48:R48"/>
    <mergeCell ref="B51:R51"/>
    <mergeCell ref="B54:B55"/>
    <mergeCell ref="O54:Q54"/>
    <mergeCell ref="C54:C55"/>
    <mergeCell ref="I54:K54"/>
    <mergeCell ref="D54:H54"/>
    <mergeCell ref="L54:L55"/>
  </mergeCells>
  <printOptions horizontalCentered="1" verticalCentered="1"/>
  <pageMargins left="0.70866141732283472" right="0.70866141732283472" top="0.74803149606299213" bottom="0.74803149606299213" header="0.31496062992125984" footer="0.31496062992125984"/>
  <pageSetup paperSize="3" scale="27" fitToHeight="0" orientation="landscape" horizontalDpi="4294967295" verticalDpi="4294967295"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7" tint="0.39997558519241921"/>
  </sheetPr>
  <dimension ref="B2:AA30"/>
  <sheetViews>
    <sheetView showGridLines="0" zoomScale="80" zoomScaleNormal="80" workbookViewId="0">
      <selection activeCell="A13" sqref="A13"/>
    </sheetView>
  </sheetViews>
  <sheetFormatPr baseColWidth="10" defaultRowHeight="14.4"/>
  <cols>
    <col min="1" max="1" width="3.109375" customWidth="1"/>
    <col min="2" max="2" width="25.44140625" customWidth="1"/>
    <col min="3" max="3" width="37.33203125" customWidth="1"/>
    <col min="4" max="4" width="16.33203125" customWidth="1"/>
    <col min="5" max="5" width="21" customWidth="1"/>
    <col min="7" max="7" width="12.5546875" customWidth="1"/>
    <col min="8" max="8" width="17.44140625" customWidth="1"/>
    <col min="9" max="9" width="19.6640625" customWidth="1"/>
    <col min="10" max="10" width="20.5546875" customWidth="1"/>
    <col min="11" max="11" width="17.44140625" customWidth="1"/>
    <col min="12" max="14" width="14.33203125" customWidth="1"/>
    <col min="15" max="15" width="15.88671875" customWidth="1"/>
    <col min="16" max="17" width="14.33203125" customWidth="1"/>
    <col min="18" max="18" width="14.44140625" customWidth="1"/>
    <col min="19" max="20" width="14.6640625" customWidth="1"/>
    <col min="21" max="21" width="17.44140625" customWidth="1"/>
    <col min="25" max="25" width="14.44140625" customWidth="1"/>
    <col min="26" max="27" width="16.6640625" customWidth="1"/>
  </cols>
  <sheetData>
    <row r="2" spans="2:27">
      <c r="B2" s="305" t="s">
        <v>120</v>
      </c>
      <c r="C2" s="305"/>
      <c r="D2" s="305"/>
      <c r="E2" s="305"/>
      <c r="F2" s="305"/>
      <c r="G2" s="305"/>
      <c r="H2" s="305"/>
      <c r="I2" s="305"/>
      <c r="J2" s="305"/>
      <c r="K2" s="305"/>
      <c r="L2" s="305"/>
      <c r="M2" s="305"/>
      <c r="N2" s="305"/>
      <c r="O2" s="305"/>
      <c r="P2" s="305"/>
      <c r="Q2" s="305"/>
      <c r="R2" s="305"/>
    </row>
    <row r="3" spans="2:27" ht="15" thickBot="1"/>
    <row r="4" spans="2:27" s="36" customFormat="1" ht="13.8">
      <c r="B4" s="298" t="s">
        <v>121</v>
      </c>
      <c r="C4" s="299"/>
      <c r="D4" s="299"/>
      <c r="E4" s="299"/>
      <c r="F4" s="299"/>
      <c r="G4" s="299"/>
      <c r="H4" s="299"/>
      <c r="I4" s="299"/>
      <c r="J4" s="299"/>
      <c r="K4" s="299"/>
      <c r="L4" s="299"/>
      <c r="M4" s="299"/>
      <c r="N4" s="299"/>
      <c r="O4" s="299"/>
      <c r="P4" s="299"/>
      <c r="Q4" s="299"/>
      <c r="R4" s="300"/>
    </row>
    <row r="5" spans="2:27" s="36" customFormat="1" ht="13.8">
      <c r="B5" s="267" t="s">
        <v>3</v>
      </c>
      <c r="C5" s="268"/>
      <c r="D5" s="268"/>
      <c r="E5" s="268"/>
      <c r="F5" s="268"/>
      <c r="G5" s="268"/>
      <c r="H5" s="268"/>
      <c r="I5" s="268"/>
      <c r="J5" s="268"/>
      <c r="K5" s="268"/>
      <c r="L5" s="268"/>
      <c r="M5" s="268"/>
      <c r="N5" s="268"/>
      <c r="O5" s="268"/>
      <c r="P5" s="268"/>
      <c r="Q5" s="268"/>
      <c r="R5" s="269"/>
    </row>
    <row r="6" spans="2:27" s="36" customFormat="1" ht="13.8">
      <c r="B6" s="292" t="s">
        <v>122</v>
      </c>
      <c r="C6" s="293"/>
      <c r="D6" s="293"/>
      <c r="E6" s="293"/>
      <c r="F6" s="293"/>
      <c r="G6" s="293"/>
      <c r="H6" s="293"/>
      <c r="I6" s="293"/>
      <c r="J6" s="293"/>
      <c r="K6" s="293"/>
      <c r="L6" s="293"/>
      <c r="M6" s="293"/>
      <c r="N6" s="293"/>
      <c r="O6" s="293"/>
      <c r="P6" s="293"/>
      <c r="Q6" s="293"/>
      <c r="R6" s="294"/>
    </row>
    <row r="7" spans="2:27" s="36" customFormat="1" ht="13.8">
      <c r="B7" s="267" t="s">
        <v>2</v>
      </c>
      <c r="C7" s="268"/>
      <c r="D7" s="268"/>
      <c r="E7" s="268"/>
      <c r="F7" s="268"/>
      <c r="G7" s="268"/>
      <c r="H7" s="268"/>
      <c r="I7" s="268"/>
      <c r="J7" s="268"/>
      <c r="K7" s="268"/>
      <c r="L7" s="268"/>
      <c r="M7" s="268"/>
      <c r="N7" s="268"/>
      <c r="O7" s="268"/>
      <c r="P7" s="268"/>
      <c r="Q7" s="268"/>
      <c r="R7" s="269"/>
    </row>
    <row r="8" spans="2:27" s="36" customFormat="1" ht="13.8">
      <c r="B8" s="292" t="s">
        <v>123</v>
      </c>
      <c r="C8" s="293"/>
      <c r="D8" s="293"/>
      <c r="E8" s="293"/>
      <c r="F8" s="293"/>
      <c r="G8" s="293"/>
      <c r="H8" s="293"/>
      <c r="I8" s="293"/>
      <c r="J8" s="293"/>
      <c r="K8" s="293"/>
      <c r="L8" s="293"/>
      <c r="M8" s="293"/>
      <c r="N8" s="293"/>
      <c r="O8" s="293"/>
      <c r="P8" s="293"/>
      <c r="Q8" s="293"/>
      <c r="R8" s="294"/>
    </row>
    <row r="9" spans="2:27" s="36" customFormat="1" ht="13.8">
      <c r="B9" s="267" t="s">
        <v>1</v>
      </c>
      <c r="C9" s="268"/>
      <c r="D9" s="268"/>
      <c r="E9" s="268"/>
      <c r="F9" s="268"/>
      <c r="G9" s="268"/>
      <c r="H9" s="268"/>
      <c r="I9" s="268"/>
      <c r="J9" s="268"/>
      <c r="K9" s="268"/>
      <c r="L9" s="268"/>
      <c r="M9" s="268"/>
      <c r="N9" s="268"/>
      <c r="O9" s="268"/>
      <c r="P9" s="268"/>
      <c r="Q9" s="268"/>
      <c r="R9" s="269"/>
    </row>
    <row r="10" spans="2:27" s="36" customFormat="1" ht="44.25" customHeight="1" thickBot="1">
      <c r="B10" s="281" t="s">
        <v>213</v>
      </c>
      <c r="C10" s="282"/>
      <c r="D10" s="282"/>
      <c r="E10" s="282"/>
      <c r="F10" s="282"/>
      <c r="G10" s="282"/>
      <c r="H10" s="282"/>
      <c r="I10" s="282"/>
      <c r="J10" s="282"/>
      <c r="K10" s="282"/>
      <c r="L10" s="282"/>
      <c r="M10" s="282"/>
      <c r="N10" s="282"/>
      <c r="O10" s="282"/>
      <c r="P10" s="282"/>
      <c r="Q10" s="282"/>
      <c r="R10" s="283"/>
    </row>
    <row r="11" spans="2:27" s="42" customFormat="1" ht="12"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93" customHeight="1" thickBot="1">
      <c r="B12" s="313"/>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256.95" customHeight="1">
      <c r="B13" s="103" t="s">
        <v>883</v>
      </c>
      <c r="C13" s="217" t="s">
        <v>1292</v>
      </c>
      <c r="D13" s="95" t="s">
        <v>124</v>
      </c>
      <c r="E13" s="94" t="s">
        <v>125</v>
      </c>
      <c r="F13" s="96" t="s">
        <v>126</v>
      </c>
      <c r="G13" s="96" t="s">
        <v>127</v>
      </c>
      <c r="H13" s="97" t="s">
        <v>86</v>
      </c>
      <c r="I13" s="97" t="s">
        <v>878</v>
      </c>
      <c r="J13" s="97" t="s">
        <v>879</v>
      </c>
      <c r="K13" s="97" t="s">
        <v>880</v>
      </c>
      <c r="L13" s="94" t="s">
        <v>128</v>
      </c>
      <c r="M13" s="98">
        <v>0.25</v>
      </c>
      <c r="N13" s="98">
        <v>1</v>
      </c>
      <c r="O13" s="99">
        <v>270918000</v>
      </c>
      <c r="P13" s="99">
        <v>13753662</v>
      </c>
      <c r="Q13" s="94"/>
      <c r="R13" s="132" t="s">
        <v>155</v>
      </c>
      <c r="S13" s="95" t="s">
        <v>124</v>
      </c>
      <c r="T13" s="100" t="s">
        <v>687</v>
      </c>
      <c r="U13" s="100" t="s">
        <v>694</v>
      </c>
      <c r="V13" s="100" t="s">
        <v>668</v>
      </c>
      <c r="W13" s="100" t="s">
        <v>677</v>
      </c>
      <c r="X13" s="101">
        <v>7569</v>
      </c>
      <c r="Y13" s="100" t="s">
        <v>683</v>
      </c>
      <c r="Z13" s="102">
        <v>20</v>
      </c>
      <c r="AA13" s="100">
        <f>100/8</f>
        <v>12.5</v>
      </c>
    </row>
    <row r="14" spans="2:27" s="36" customFormat="1" ht="175.95" customHeight="1">
      <c r="B14" s="104" t="s">
        <v>884</v>
      </c>
      <c r="C14" s="217" t="s">
        <v>1293</v>
      </c>
      <c r="D14" s="95" t="s">
        <v>129</v>
      </c>
      <c r="E14" s="94" t="s">
        <v>130</v>
      </c>
      <c r="F14" s="96" t="s">
        <v>131</v>
      </c>
      <c r="G14" s="96" t="s">
        <v>34</v>
      </c>
      <c r="H14" s="97" t="s">
        <v>132</v>
      </c>
      <c r="I14" s="97" t="s">
        <v>881</v>
      </c>
      <c r="J14" s="97" t="s">
        <v>882</v>
      </c>
      <c r="K14" s="97"/>
      <c r="L14" s="94" t="s">
        <v>133</v>
      </c>
      <c r="M14" s="98">
        <v>0.5</v>
      </c>
      <c r="N14" s="98">
        <v>1</v>
      </c>
      <c r="O14" s="99">
        <v>662244000</v>
      </c>
      <c r="P14" s="99">
        <v>1238615</v>
      </c>
      <c r="Q14" s="94"/>
      <c r="R14" s="218" t="s">
        <v>695</v>
      </c>
      <c r="S14" s="95" t="s">
        <v>129</v>
      </c>
      <c r="T14" s="100" t="s">
        <v>687</v>
      </c>
      <c r="U14" s="100" t="s">
        <v>694</v>
      </c>
      <c r="V14" s="100" t="s">
        <v>668</v>
      </c>
      <c r="W14" s="100" t="s">
        <v>677</v>
      </c>
      <c r="X14" s="101">
        <v>7569</v>
      </c>
      <c r="Y14" s="100" t="s">
        <v>683</v>
      </c>
      <c r="Z14" s="102">
        <v>20</v>
      </c>
      <c r="AA14" s="100">
        <f>100/8</f>
        <v>12.5</v>
      </c>
    </row>
    <row r="15" spans="2:27" s="36" customFormat="1" ht="103.95" customHeight="1">
      <c r="B15" s="104" t="s">
        <v>885</v>
      </c>
      <c r="C15" s="94" t="s">
        <v>837</v>
      </c>
      <c r="D15" s="95" t="s">
        <v>134</v>
      </c>
      <c r="E15" s="94" t="s">
        <v>135</v>
      </c>
      <c r="F15" s="96" t="s">
        <v>136</v>
      </c>
      <c r="G15" s="96" t="s">
        <v>34</v>
      </c>
      <c r="H15" s="97" t="s">
        <v>86</v>
      </c>
      <c r="I15" s="97"/>
      <c r="J15" s="97"/>
      <c r="K15" s="97"/>
      <c r="L15" s="94" t="s">
        <v>137</v>
      </c>
      <c r="M15" s="98">
        <v>0</v>
      </c>
      <c r="N15" s="94"/>
      <c r="O15" s="99">
        <v>1332285</v>
      </c>
      <c r="P15" s="94">
        <v>0</v>
      </c>
      <c r="Q15" s="94"/>
      <c r="R15" s="132" t="s">
        <v>157</v>
      </c>
      <c r="S15" s="95" t="s">
        <v>134</v>
      </c>
      <c r="T15" s="100" t="s">
        <v>687</v>
      </c>
      <c r="U15" s="100" t="s">
        <v>696</v>
      </c>
      <c r="V15" s="100" t="s">
        <v>668</v>
      </c>
      <c r="W15" s="100" t="s">
        <v>677</v>
      </c>
      <c r="X15" s="101">
        <v>7569</v>
      </c>
      <c r="Y15" s="100" t="s">
        <v>683</v>
      </c>
      <c r="Z15" s="102">
        <v>20</v>
      </c>
      <c r="AA15" s="100">
        <f>100/8</f>
        <v>12.5</v>
      </c>
    </row>
    <row r="16" spans="2:27" s="36" customFormat="1" ht="100.2" customHeight="1" thickBot="1">
      <c r="B16" s="105" t="s">
        <v>886</v>
      </c>
      <c r="C16" s="94" t="s">
        <v>837</v>
      </c>
      <c r="D16" s="95" t="s">
        <v>138</v>
      </c>
      <c r="E16" s="94" t="s">
        <v>139</v>
      </c>
      <c r="F16" s="96" t="s">
        <v>140</v>
      </c>
      <c r="G16" s="96" t="s">
        <v>34</v>
      </c>
      <c r="H16" s="97" t="s">
        <v>86</v>
      </c>
      <c r="I16" s="97"/>
      <c r="J16" s="97"/>
      <c r="K16" s="97"/>
      <c r="L16" s="94" t="s">
        <v>141</v>
      </c>
      <c r="M16" s="98">
        <v>0</v>
      </c>
      <c r="N16" s="94"/>
      <c r="O16" s="99">
        <v>133646000</v>
      </c>
      <c r="P16" s="94">
        <v>0</v>
      </c>
      <c r="Q16" s="94"/>
      <c r="R16" s="132" t="s">
        <v>155</v>
      </c>
      <c r="S16" s="95" t="s">
        <v>138</v>
      </c>
      <c r="T16" s="100" t="s">
        <v>687</v>
      </c>
      <c r="U16" s="100" t="s">
        <v>694</v>
      </c>
      <c r="V16" s="100" t="s">
        <v>668</v>
      </c>
      <c r="W16" s="100" t="s">
        <v>677</v>
      </c>
      <c r="X16" s="101">
        <v>7569</v>
      </c>
      <c r="Y16" s="100" t="s">
        <v>683</v>
      </c>
      <c r="Z16" s="102">
        <v>20</v>
      </c>
      <c r="AA16" s="100">
        <f>100/8</f>
        <v>12.5</v>
      </c>
    </row>
    <row r="18" spans="2:27" ht="15" thickBot="1"/>
    <row r="19" spans="2:27" s="36" customFormat="1" ht="13.8">
      <c r="B19" s="298" t="s">
        <v>142</v>
      </c>
      <c r="C19" s="299"/>
      <c r="D19" s="299"/>
      <c r="E19" s="299"/>
      <c r="F19" s="299"/>
      <c r="G19" s="299"/>
      <c r="H19" s="299"/>
      <c r="I19" s="299"/>
      <c r="J19" s="299"/>
      <c r="K19" s="299"/>
      <c r="L19" s="299"/>
      <c r="M19" s="299"/>
      <c r="N19" s="299"/>
      <c r="O19" s="299"/>
      <c r="P19" s="299"/>
      <c r="Q19" s="299"/>
      <c r="R19" s="300"/>
    </row>
    <row r="20" spans="2:27" s="36" customFormat="1" ht="13.8">
      <c r="B20" s="267" t="s">
        <v>3</v>
      </c>
      <c r="C20" s="268"/>
      <c r="D20" s="268"/>
      <c r="E20" s="268"/>
      <c r="F20" s="268"/>
      <c r="G20" s="268"/>
      <c r="H20" s="268"/>
      <c r="I20" s="268"/>
      <c r="J20" s="268"/>
      <c r="K20" s="268"/>
      <c r="L20" s="268"/>
      <c r="M20" s="268"/>
      <c r="N20" s="268"/>
      <c r="O20" s="268"/>
      <c r="P20" s="268"/>
      <c r="Q20" s="268"/>
      <c r="R20" s="269"/>
    </row>
    <row r="21" spans="2:27" s="36" customFormat="1" ht="13.8">
      <c r="B21" s="292" t="s">
        <v>143</v>
      </c>
      <c r="C21" s="293"/>
      <c r="D21" s="293"/>
      <c r="E21" s="293"/>
      <c r="F21" s="293"/>
      <c r="G21" s="293"/>
      <c r="H21" s="293"/>
      <c r="I21" s="293"/>
      <c r="J21" s="293"/>
      <c r="K21" s="293"/>
      <c r="L21" s="293"/>
      <c r="M21" s="293"/>
      <c r="N21" s="293"/>
      <c r="O21" s="293"/>
      <c r="P21" s="293"/>
      <c r="Q21" s="293"/>
      <c r="R21" s="294"/>
    </row>
    <row r="22" spans="2:27" s="36" customFormat="1" ht="13.8">
      <c r="B22" s="267" t="s">
        <v>2</v>
      </c>
      <c r="C22" s="268"/>
      <c r="D22" s="268"/>
      <c r="E22" s="268"/>
      <c r="F22" s="268"/>
      <c r="G22" s="268"/>
      <c r="H22" s="268"/>
      <c r="I22" s="268"/>
      <c r="J22" s="268"/>
      <c r="K22" s="268"/>
      <c r="L22" s="268"/>
      <c r="M22" s="268"/>
      <c r="N22" s="268"/>
      <c r="O22" s="268"/>
      <c r="P22" s="268"/>
      <c r="Q22" s="268"/>
      <c r="R22" s="269"/>
    </row>
    <row r="23" spans="2:27" s="36" customFormat="1" ht="13.8">
      <c r="B23" s="292" t="s">
        <v>144</v>
      </c>
      <c r="C23" s="293"/>
      <c r="D23" s="293"/>
      <c r="E23" s="293"/>
      <c r="F23" s="293"/>
      <c r="G23" s="293"/>
      <c r="H23" s="293"/>
      <c r="I23" s="293"/>
      <c r="J23" s="293"/>
      <c r="K23" s="293"/>
      <c r="L23" s="293"/>
      <c r="M23" s="293"/>
      <c r="N23" s="293"/>
      <c r="O23" s="293"/>
      <c r="P23" s="293"/>
      <c r="Q23" s="293"/>
      <c r="R23" s="294"/>
    </row>
    <row r="24" spans="2:27" s="36" customFormat="1" ht="13.8">
      <c r="B24" s="267" t="s">
        <v>1</v>
      </c>
      <c r="C24" s="268"/>
      <c r="D24" s="268"/>
      <c r="E24" s="268"/>
      <c r="F24" s="268"/>
      <c r="G24" s="268"/>
      <c r="H24" s="268"/>
      <c r="I24" s="268"/>
      <c r="J24" s="268"/>
      <c r="K24" s="268"/>
      <c r="L24" s="268"/>
      <c r="M24" s="268"/>
      <c r="N24" s="268"/>
      <c r="O24" s="268"/>
      <c r="P24" s="268"/>
      <c r="Q24" s="268"/>
      <c r="R24" s="269"/>
    </row>
    <row r="25" spans="2:27" s="36" customFormat="1" ht="47.25" customHeight="1" thickBot="1">
      <c r="B25" s="281" t="s">
        <v>214</v>
      </c>
      <c r="C25" s="282"/>
      <c r="D25" s="282"/>
      <c r="E25" s="282"/>
      <c r="F25" s="282"/>
      <c r="G25" s="282"/>
      <c r="H25" s="282"/>
      <c r="I25" s="282"/>
      <c r="J25" s="282"/>
      <c r="K25" s="282"/>
      <c r="L25" s="282"/>
      <c r="M25" s="282"/>
      <c r="N25" s="282"/>
      <c r="O25" s="282"/>
      <c r="P25" s="282"/>
      <c r="Q25" s="282"/>
      <c r="R25" s="283"/>
    </row>
    <row r="26" spans="2:27" s="42" customFormat="1" ht="34.200000000000003" customHeight="1">
      <c r="B26" s="270" t="s">
        <v>0</v>
      </c>
      <c r="C26" s="272" t="s">
        <v>820</v>
      </c>
      <c r="D26" s="306" t="s">
        <v>10</v>
      </c>
      <c r="E26" s="307"/>
      <c r="F26" s="307"/>
      <c r="G26" s="307"/>
      <c r="H26" s="308"/>
      <c r="I26" s="271" t="s">
        <v>821</v>
      </c>
      <c r="J26" s="271"/>
      <c r="K26" s="277"/>
      <c r="L26" s="286" t="s">
        <v>9</v>
      </c>
      <c r="M26" s="59" t="s">
        <v>825</v>
      </c>
      <c r="N26" s="59" t="s">
        <v>826</v>
      </c>
      <c r="O26" s="274" t="s">
        <v>827</v>
      </c>
      <c r="P26" s="275"/>
      <c r="Q26" s="301"/>
      <c r="R26" s="284" t="s">
        <v>649</v>
      </c>
      <c r="S26" s="310" t="s">
        <v>832</v>
      </c>
      <c r="T26" s="311"/>
      <c r="U26" s="311"/>
      <c r="V26" s="311"/>
      <c r="W26" s="311"/>
      <c r="X26" s="311"/>
      <c r="Y26" s="311"/>
      <c r="Z26" s="311"/>
      <c r="AA26" s="312"/>
    </row>
    <row r="27" spans="2:27" s="42" customFormat="1" ht="64.2" customHeight="1">
      <c r="B27" s="289"/>
      <c r="C27" s="309"/>
      <c r="D27" s="69" t="s">
        <v>8</v>
      </c>
      <c r="E27" s="70" t="s">
        <v>7</v>
      </c>
      <c r="F27" s="70" t="s">
        <v>6</v>
      </c>
      <c r="G27" s="70" t="s">
        <v>5</v>
      </c>
      <c r="H27" s="71" t="s">
        <v>4</v>
      </c>
      <c r="I27" s="62" t="s">
        <v>822</v>
      </c>
      <c r="J27" s="62" t="s">
        <v>823</v>
      </c>
      <c r="K27" s="62" t="s">
        <v>824</v>
      </c>
      <c r="L27" s="287"/>
      <c r="M27" s="60" t="s">
        <v>828</v>
      </c>
      <c r="N27" s="60" t="s">
        <v>828</v>
      </c>
      <c r="O27" s="60" t="s">
        <v>829</v>
      </c>
      <c r="P27" s="60" t="s">
        <v>830</v>
      </c>
      <c r="Q27" s="60" t="s">
        <v>831</v>
      </c>
      <c r="R27" s="288"/>
      <c r="S27" s="61" t="s">
        <v>657</v>
      </c>
      <c r="T27" s="66" t="s">
        <v>650</v>
      </c>
      <c r="U27" s="66" t="s">
        <v>651</v>
      </c>
      <c r="V27" s="66" t="s">
        <v>658</v>
      </c>
      <c r="W27" s="67" t="s">
        <v>653</v>
      </c>
      <c r="X27" s="67" t="s">
        <v>652</v>
      </c>
      <c r="Y27" s="67" t="s">
        <v>654</v>
      </c>
      <c r="Z27" s="66" t="s">
        <v>655</v>
      </c>
      <c r="AA27" s="65" t="s">
        <v>656</v>
      </c>
    </row>
    <row r="28" spans="2:27" s="36" customFormat="1" ht="90" customHeight="1">
      <c r="B28" s="82" t="s">
        <v>894</v>
      </c>
      <c r="C28" s="72" t="s">
        <v>887</v>
      </c>
      <c r="D28" s="73" t="s">
        <v>145</v>
      </c>
      <c r="E28" s="72" t="s">
        <v>146</v>
      </c>
      <c r="F28" s="74" t="s">
        <v>147</v>
      </c>
      <c r="G28" s="74" t="s">
        <v>34</v>
      </c>
      <c r="H28" s="75" t="s">
        <v>86</v>
      </c>
      <c r="I28" s="75" t="s">
        <v>888</v>
      </c>
      <c r="J28" s="75"/>
      <c r="K28" s="75"/>
      <c r="L28" s="72" t="s">
        <v>148</v>
      </c>
      <c r="M28" s="76">
        <v>0.5</v>
      </c>
      <c r="N28" s="76">
        <v>1</v>
      </c>
      <c r="O28" s="72" t="s">
        <v>889</v>
      </c>
      <c r="P28" s="77">
        <v>5793681</v>
      </c>
      <c r="Q28" s="72"/>
      <c r="R28" s="147" t="s">
        <v>156</v>
      </c>
      <c r="S28" s="79" t="s">
        <v>697</v>
      </c>
      <c r="T28" s="79" t="s">
        <v>687</v>
      </c>
      <c r="U28" s="79" t="s">
        <v>700</v>
      </c>
      <c r="V28" s="79" t="s">
        <v>702</v>
      </c>
      <c r="W28" s="79" t="s">
        <v>703</v>
      </c>
      <c r="X28" s="79"/>
      <c r="Y28" s="79"/>
      <c r="Z28" s="79">
        <v>20</v>
      </c>
      <c r="AA28" s="79">
        <v>33.299999999999997</v>
      </c>
    </row>
    <row r="29" spans="2:27" s="36" customFormat="1" ht="118.2" customHeight="1">
      <c r="B29" s="82" t="s">
        <v>895</v>
      </c>
      <c r="C29" s="72" t="s">
        <v>890</v>
      </c>
      <c r="D29" s="73" t="s">
        <v>149</v>
      </c>
      <c r="E29" s="72" t="s">
        <v>150</v>
      </c>
      <c r="F29" s="74" t="s">
        <v>147</v>
      </c>
      <c r="G29" s="74" t="s">
        <v>34</v>
      </c>
      <c r="H29" s="75" t="s">
        <v>86</v>
      </c>
      <c r="I29" s="75" t="s">
        <v>891</v>
      </c>
      <c r="J29" s="75"/>
      <c r="K29" s="75"/>
      <c r="L29" s="72" t="s">
        <v>151</v>
      </c>
      <c r="M29" s="76">
        <v>0.5</v>
      </c>
      <c r="N29" s="76">
        <v>0.84</v>
      </c>
      <c r="O29" s="72" t="s">
        <v>889</v>
      </c>
      <c r="P29" s="77">
        <v>3031795</v>
      </c>
      <c r="Q29" s="72"/>
      <c r="R29" s="132" t="s">
        <v>11</v>
      </c>
      <c r="S29" s="79" t="s">
        <v>698</v>
      </c>
      <c r="T29" s="79" t="s">
        <v>687</v>
      </c>
      <c r="U29" s="79" t="s">
        <v>700</v>
      </c>
      <c r="V29" s="79" t="s">
        <v>668</v>
      </c>
      <c r="W29" s="79">
        <v>3</v>
      </c>
      <c r="X29" s="79">
        <v>7596</v>
      </c>
      <c r="Y29" s="79">
        <v>3.1</v>
      </c>
      <c r="Z29" s="79">
        <v>20</v>
      </c>
      <c r="AA29" s="79">
        <v>33.299999999999997</v>
      </c>
    </row>
    <row r="30" spans="2:27" s="36" customFormat="1" ht="170.4" customHeight="1">
      <c r="B30" s="82" t="s">
        <v>896</v>
      </c>
      <c r="C30" s="72" t="s">
        <v>892</v>
      </c>
      <c r="D30" s="73" t="s">
        <v>152</v>
      </c>
      <c r="E30" s="72" t="s">
        <v>154</v>
      </c>
      <c r="F30" s="74" t="s">
        <v>147</v>
      </c>
      <c r="G30" s="74" t="s">
        <v>34</v>
      </c>
      <c r="H30" s="75" t="s">
        <v>86</v>
      </c>
      <c r="I30" s="75" t="s">
        <v>893</v>
      </c>
      <c r="J30" s="75"/>
      <c r="K30" s="75"/>
      <c r="L30" s="72" t="s">
        <v>153</v>
      </c>
      <c r="M30" s="76">
        <v>0.5</v>
      </c>
      <c r="N30" s="76">
        <v>1</v>
      </c>
      <c r="O30" s="72" t="s">
        <v>889</v>
      </c>
      <c r="P30" s="77">
        <v>4829238</v>
      </c>
      <c r="Q30" s="72"/>
      <c r="R30" s="132" t="s">
        <v>11</v>
      </c>
      <c r="S30" s="79" t="s">
        <v>699</v>
      </c>
      <c r="T30" s="79" t="s">
        <v>687</v>
      </c>
      <c r="U30" s="79" t="s">
        <v>701</v>
      </c>
      <c r="V30" s="79" t="s">
        <v>668</v>
      </c>
      <c r="W30" s="79">
        <v>3</v>
      </c>
      <c r="X30" s="79">
        <v>7596</v>
      </c>
      <c r="Y30" s="79">
        <v>3.1</v>
      </c>
      <c r="Z30" s="79">
        <v>20</v>
      </c>
      <c r="AA30" s="79">
        <v>33.299999999999997</v>
      </c>
    </row>
  </sheetData>
  <sheetProtection password="CC65" sheet="1"/>
  <mergeCells count="31">
    <mergeCell ref="B4:R4"/>
    <mergeCell ref="B9:R9"/>
    <mergeCell ref="B10:R10"/>
    <mergeCell ref="B2:R2"/>
    <mergeCell ref="B19:R19"/>
    <mergeCell ref="C11:C12"/>
    <mergeCell ref="I11:K11"/>
    <mergeCell ref="O11:Q11"/>
    <mergeCell ref="B6:R6"/>
    <mergeCell ref="B23:R23"/>
    <mergeCell ref="B8:R8"/>
    <mergeCell ref="B21:R21"/>
    <mergeCell ref="C26:C27"/>
    <mergeCell ref="I26:K26"/>
    <mergeCell ref="O26:Q26"/>
    <mergeCell ref="S26:AA26"/>
    <mergeCell ref="B24:R24"/>
    <mergeCell ref="B25:R25"/>
    <mergeCell ref="B5:R5"/>
    <mergeCell ref="R11:R12"/>
    <mergeCell ref="B7:R7"/>
    <mergeCell ref="B26:B27"/>
    <mergeCell ref="D26:H26"/>
    <mergeCell ref="S11:AA11"/>
    <mergeCell ref="B11:B12"/>
    <mergeCell ref="D11:H11"/>
    <mergeCell ref="L11:L12"/>
    <mergeCell ref="B20:R20"/>
    <mergeCell ref="B22:R22"/>
    <mergeCell ref="L26:L27"/>
    <mergeCell ref="R26:R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9" tint="0.39997558519241921"/>
  </sheetPr>
  <dimension ref="B2:AA30"/>
  <sheetViews>
    <sheetView showGridLines="0" zoomScale="80" zoomScaleNormal="80" workbookViewId="0">
      <selection activeCell="A13" sqref="A13"/>
    </sheetView>
  </sheetViews>
  <sheetFormatPr baseColWidth="10" defaultRowHeight="14.4"/>
  <cols>
    <col min="1" max="1" width="3.109375" customWidth="1"/>
    <col min="2" max="2" width="17.88671875" customWidth="1"/>
    <col min="3" max="3" width="33" customWidth="1"/>
    <col min="5" max="5" width="14.44140625" customWidth="1"/>
    <col min="9" max="9" width="13.109375" customWidth="1"/>
    <col min="10" max="11" width="15.5546875" customWidth="1"/>
    <col min="12" max="17" width="20.44140625" customWidth="1"/>
    <col min="18" max="18" width="15.33203125" customWidth="1"/>
    <col min="19" max="20" width="14.88671875" customWidth="1"/>
    <col min="21" max="21" width="14.44140625" customWidth="1"/>
    <col min="26" max="26" width="15.44140625" customWidth="1"/>
    <col min="27" max="27" width="16" customWidth="1"/>
  </cols>
  <sheetData>
    <row r="2" spans="2:27">
      <c r="B2" s="305" t="s">
        <v>158</v>
      </c>
      <c r="C2" s="305"/>
      <c r="D2" s="305"/>
      <c r="E2" s="305"/>
      <c r="F2" s="305"/>
      <c r="G2" s="305"/>
      <c r="H2" s="305"/>
      <c r="I2" s="305"/>
      <c r="J2" s="305"/>
      <c r="K2" s="305"/>
      <c r="L2" s="305"/>
      <c r="M2" s="305"/>
      <c r="N2" s="305"/>
      <c r="O2" s="305"/>
      <c r="P2" s="305"/>
      <c r="Q2" s="305"/>
      <c r="R2" s="305"/>
    </row>
    <row r="3" spans="2:27" ht="15" thickBot="1"/>
    <row r="4" spans="2:27" s="36" customFormat="1" ht="13.8">
      <c r="B4" s="298" t="s">
        <v>159</v>
      </c>
      <c r="C4" s="299"/>
      <c r="D4" s="299"/>
      <c r="E4" s="299"/>
      <c r="F4" s="299"/>
      <c r="G4" s="299"/>
      <c r="H4" s="299"/>
      <c r="I4" s="299"/>
      <c r="J4" s="299"/>
      <c r="K4" s="299"/>
      <c r="L4" s="299"/>
      <c r="M4" s="299"/>
      <c r="N4" s="299"/>
      <c r="O4" s="299"/>
      <c r="P4" s="299"/>
      <c r="Q4" s="299"/>
      <c r="R4" s="300"/>
    </row>
    <row r="5" spans="2:27" s="36" customFormat="1" ht="13.8">
      <c r="B5" s="267" t="s">
        <v>3</v>
      </c>
      <c r="C5" s="268"/>
      <c r="D5" s="268"/>
      <c r="E5" s="268"/>
      <c r="F5" s="268"/>
      <c r="G5" s="268"/>
      <c r="H5" s="268"/>
      <c r="I5" s="268"/>
      <c r="J5" s="268"/>
      <c r="K5" s="268"/>
      <c r="L5" s="268"/>
      <c r="M5" s="268"/>
      <c r="N5" s="268"/>
      <c r="O5" s="268"/>
      <c r="P5" s="268"/>
      <c r="Q5" s="268"/>
      <c r="R5" s="269"/>
    </row>
    <row r="6" spans="2:27" s="36" customFormat="1" ht="13.8">
      <c r="B6" s="292" t="s">
        <v>160</v>
      </c>
      <c r="C6" s="293"/>
      <c r="D6" s="293"/>
      <c r="E6" s="293"/>
      <c r="F6" s="293"/>
      <c r="G6" s="293"/>
      <c r="H6" s="293"/>
      <c r="I6" s="293"/>
      <c r="J6" s="293"/>
      <c r="K6" s="293"/>
      <c r="L6" s="293"/>
      <c r="M6" s="293"/>
      <c r="N6" s="293"/>
      <c r="O6" s="293"/>
      <c r="P6" s="293"/>
      <c r="Q6" s="293"/>
      <c r="R6" s="294"/>
    </row>
    <row r="7" spans="2:27" s="36" customFormat="1" ht="13.8">
      <c r="B7" s="267" t="s">
        <v>2</v>
      </c>
      <c r="C7" s="268"/>
      <c r="D7" s="268"/>
      <c r="E7" s="268"/>
      <c r="F7" s="268"/>
      <c r="G7" s="268"/>
      <c r="H7" s="268"/>
      <c r="I7" s="268"/>
      <c r="J7" s="268"/>
      <c r="K7" s="268"/>
      <c r="L7" s="268"/>
      <c r="M7" s="268"/>
      <c r="N7" s="268"/>
      <c r="O7" s="268"/>
      <c r="P7" s="268"/>
      <c r="Q7" s="268"/>
      <c r="R7" s="269"/>
    </row>
    <row r="8" spans="2:27" s="36" customFormat="1" ht="13.8">
      <c r="B8" s="292" t="s">
        <v>161</v>
      </c>
      <c r="C8" s="293"/>
      <c r="D8" s="293"/>
      <c r="E8" s="293"/>
      <c r="F8" s="293"/>
      <c r="G8" s="293"/>
      <c r="H8" s="293"/>
      <c r="I8" s="293"/>
      <c r="J8" s="293"/>
      <c r="K8" s="293"/>
      <c r="L8" s="293"/>
      <c r="M8" s="293"/>
      <c r="N8" s="293"/>
      <c r="O8" s="293"/>
      <c r="P8" s="293"/>
      <c r="Q8" s="293"/>
      <c r="R8" s="294"/>
    </row>
    <row r="9" spans="2:27" s="36" customFormat="1" ht="13.8">
      <c r="B9" s="267" t="s">
        <v>1</v>
      </c>
      <c r="C9" s="268"/>
      <c r="D9" s="268"/>
      <c r="E9" s="268"/>
      <c r="F9" s="268"/>
      <c r="G9" s="268"/>
      <c r="H9" s="268"/>
      <c r="I9" s="268"/>
      <c r="J9" s="268"/>
      <c r="K9" s="268"/>
      <c r="L9" s="268"/>
      <c r="M9" s="268"/>
      <c r="N9" s="268"/>
      <c r="O9" s="268"/>
      <c r="P9" s="268"/>
      <c r="Q9" s="268"/>
      <c r="R9" s="269"/>
    </row>
    <row r="10" spans="2:27" s="36" customFormat="1" ht="63" customHeight="1" thickBot="1">
      <c r="B10" s="281" t="s">
        <v>162</v>
      </c>
      <c r="C10" s="282"/>
      <c r="D10" s="282"/>
      <c r="E10" s="282"/>
      <c r="F10" s="282"/>
      <c r="G10" s="282"/>
      <c r="H10" s="282"/>
      <c r="I10" s="282"/>
      <c r="J10" s="282"/>
      <c r="K10" s="282"/>
      <c r="L10" s="282"/>
      <c r="M10" s="282"/>
      <c r="N10" s="282"/>
      <c r="O10" s="282"/>
      <c r="P10" s="282"/>
      <c r="Q10" s="282"/>
      <c r="R10" s="283"/>
    </row>
    <row r="11" spans="2:27" s="42" customFormat="1" ht="30"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84"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197.4" customHeight="1">
      <c r="B13" s="82" t="s">
        <v>916</v>
      </c>
      <c r="C13" s="72" t="s">
        <v>897</v>
      </c>
      <c r="D13" s="73" t="s">
        <v>163</v>
      </c>
      <c r="E13" s="72" t="s">
        <v>164</v>
      </c>
      <c r="F13" s="74" t="s">
        <v>165</v>
      </c>
      <c r="G13" s="74" t="s">
        <v>34</v>
      </c>
      <c r="H13" s="75" t="s">
        <v>50</v>
      </c>
      <c r="I13" s="75" t="s">
        <v>898</v>
      </c>
      <c r="J13" s="75" t="s">
        <v>899</v>
      </c>
      <c r="K13" s="75" t="s">
        <v>900</v>
      </c>
      <c r="L13" s="72" t="s">
        <v>166</v>
      </c>
      <c r="M13" s="73">
        <v>1</v>
      </c>
      <c r="N13" s="73">
        <v>1</v>
      </c>
      <c r="O13" s="77">
        <v>45679000</v>
      </c>
      <c r="P13" s="77">
        <v>1409692</v>
      </c>
      <c r="Q13" s="72"/>
      <c r="R13" s="130" t="s">
        <v>704</v>
      </c>
      <c r="S13" s="73" t="s">
        <v>163</v>
      </c>
      <c r="T13" s="79" t="s">
        <v>687</v>
      </c>
      <c r="U13" s="219" t="s">
        <v>704</v>
      </c>
      <c r="V13" s="79" t="s">
        <v>668</v>
      </c>
      <c r="W13" s="79" t="s">
        <v>677</v>
      </c>
      <c r="X13" s="106">
        <v>7569</v>
      </c>
      <c r="Y13" s="79" t="s">
        <v>683</v>
      </c>
      <c r="Z13" s="79">
        <v>50</v>
      </c>
      <c r="AA13" s="79">
        <v>25</v>
      </c>
    </row>
    <row r="15" spans="2:27" ht="15" thickBot="1"/>
    <row r="16" spans="2:27" s="36" customFormat="1" ht="13.8">
      <c r="B16" s="298" t="s">
        <v>167</v>
      </c>
      <c r="C16" s="299"/>
      <c r="D16" s="299"/>
      <c r="E16" s="299"/>
      <c r="F16" s="299"/>
      <c r="G16" s="299"/>
      <c r="H16" s="299"/>
      <c r="I16" s="299"/>
      <c r="J16" s="299"/>
      <c r="K16" s="299"/>
      <c r="L16" s="299"/>
      <c r="M16" s="299"/>
      <c r="N16" s="299"/>
      <c r="O16" s="299"/>
      <c r="P16" s="299"/>
      <c r="Q16" s="299"/>
      <c r="R16" s="300"/>
    </row>
    <row r="17" spans="2:27" s="36" customFormat="1" ht="13.8">
      <c r="B17" s="267" t="s">
        <v>3</v>
      </c>
      <c r="C17" s="268"/>
      <c r="D17" s="268"/>
      <c r="E17" s="268"/>
      <c r="F17" s="268"/>
      <c r="G17" s="268"/>
      <c r="H17" s="268"/>
      <c r="I17" s="268"/>
      <c r="J17" s="268"/>
      <c r="K17" s="268"/>
      <c r="L17" s="268"/>
      <c r="M17" s="268"/>
      <c r="N17" s="268"/>
      <c r="O17" s="268"/>
      <c r="P17" s="268"/>
      <c r="Q17" s="268"/>
      <c r="R17" s="269"/>
    </row>
    <row r="18" spans="2:27" s="36" customFormat="1" ht="13.8">
      <c r="B18" s="292" t="s">
        <v>168</v>
      </c>
      <c r="C18" s="293"/>
      <c r="D18" s="293"/>
      <c r="E18" s="293"/>
      <c r="F18" s="293"/>
      <c r="G18" s="293"/>
      <c r="H18" s="293"/>
      <c r="I18" s="293"/>
      <c r="J18" s="293"/>
      <c r="K18" s="293"/>
      <c r="L18" s="293"/>
      <c r="M18" s="293"/>
      <c r="N18" s="293"/>
      <c r="O18" s="293"/>
      <c r="P18" s="293"/>
      <c r="Q18" s="293"/>
      <c r="R18" s="294"/>
    </row>
    <row r="19" spans="2:27" s="36" customFormat="1" ht="13.8">
      <c r="B19" s="267" t="s">
        <v>2</v>
      </c>
      <c r="C19" s="268"/>
      <c r="D19" s="268"/>
      <c r="E19" s="268"/>
      <c r="F19" s="268"/>
      <c r="G19" s="268"/>
      <c r="H19" s="268"/>
      <c r="I19" s="268"/>
      <c r="J19" s="268"/>
      <c r="K19" s="268"/>
      <c r="L19" s="268"/>
      <c r="M19" s="268"/>
      <c r="N19" s="268"/>
      <c r="O19" s="268"/>
      <c r="P19" s="268"/>
      <c r="Q19" s="268"/>
      <c r="R19" s="269"/>
    </row>
    <row r="20" spans="2:27" s="36" customFormat="1" ht="13.8">
      <c r="B20" s="292" t="s">
        <v>169</v>
      </c>
      <c r="C20" s="293"/>
      <c r="D20" s="293"/>
      <c r="E20" s="293"/>
      <c r="F20" s="293"/>
      <c r="G20" s="293"/>
      <c r="H20" s="293"/>
      <c r="I20" s="293"/>
      <c r="J20" s="293"/>
      <c r="K20" s="293"/>
      <c r="L20" s="293"/>
      <c r="M20" s="293"/>
      <c r="N20" s="293"/>
      <c r="O20" s="293"/>
      <c r="P20" s="293"/>
      <c r="Q20" s="293"/>
      <c r="R20" s="294"/>
    </row>
    <row r="21" spans="2:27" s="36" customFormat="1" ht="13.8">
      <c r="B21" s="267" t="s">
        <v>1</v>
      </c>
      <c r="C21" s="268"/>
      <c r="D21" s="268"/>
      <c r="E21" s="268"/>
      <c r="F21" s="268"/>
      <c r="G21" s="268"/>
      <c r="H21" s="268"/>
      <c r="I21" s="268"/>
      <c r="J21" s="268"/>
      <c r="K21" s="268"/>
      <c r="L21" s="268"/>
      <c r="M21" s="268"/>
      <c r="N21" s="268"/>
      <c r="O21" s="268"/>
      <c r="P21" s="268"/>
      <c r="Q21" s="268"/>
      <c r="R21" s="269"/>
    </row>
    <row r="22" spans="2:27" s="36" customFormat="1" thickBot="1">
      <c r="B22" s="281" t="s">
        <v>169</v>
      </c>
      <c r="C22" s="282"/>
      <c r="D22" s="282"/>
      <c r="E22" s="282"/>
      <c r="F22" s="282"/>
      <c r="G22" s="282"/>
      <c r="H22" s="282"/>
      <c r="I22" s="282"/>
      <c r="J22" s="282"/>
      <c r="K22" s="282"/>
      <c r="L22" s="282"/>
      <c r="M22" s="282"/>
      <c r="N22" s="282"/>
      <c r="O22" s="282"/>
      <c r="P22" s="282"/>
      <c r="Q22" s="282"/>
      <c r="R22" s="283"/>
    </row>
    <row r="23" spans="2:27" s="42" customFormat="1" ht="31.2" customHeight="1">
      <c r="B23" s="270" t="s">
        <v>0</v>
      </c>
      <c r="C23" s="272" t="s">
        <v>820</v>
      </c>
      <c r="D23" s="306" t="s">
        <v>10</v>
      </c>
      <c r="E23" s="307"/>
      <c r="F23" s="307"/>
      <c r="G23" s="307"/>
      <c r="H23" s="308"/>
      <c r="I23" s="271" t="s">
        <v>821</v>
      </c>
      <c r="J23" s="271"/>
      <c r="K23" s="277"/>
      <c r="L23" s="286" t="s">
        <v>9</v>
      </c>
      <c r="M23" s="59" t="s">
        <v>825</v>
      </c>
      <c r="N23" s="59" t="s">
        <v>826</v>
      </c>
      <c r="O23" s="274" t="s">
        <v>827</v>
      </c>
      <c r="P23" s="275"/>
      <c r="Q23" s="301"/>
      <c r="R23" s="284" t="s">
        <v>649</v>
      </c>
      <c r="S23" s="310" t="s">
        <v>832</v>
      </c>
      <c r="T23" s="311"/>
      <c r="U23" s="311"/>
      <c r="V23" s="311"/>
      <c r="W23" s="311"/>
      <c r="X23" s="311"/>
      <c r="Y23" s="311"/>
      <c r="Z23" s="311"/>
      <c r="AA23" s="312"/>
    </row>
    <row r="24" spans="2:27" s="42" customFormat="1" ht="42">
      <c r="B24" s="289"/>
      <c r="C24" s="309"/>
      <c r="D24" s="69" t="s">
        <v>8</v>
      </c>
      <c r="E24" s="70" t="s">
        <v>7</v>
      </c>
      <c r="F24" s="70" t="s">
        <v>6</v>
      </c>
      <c r="G24" s="70" t="s">
        <v>5</v>
      </c>
      <c r="H24" s="71" t="s">
        <v>4</v>
      </c>
      <c r="I24" s="62" t="s">
        <v>822</v>
      </c>
      <c r="J24" s="62" t="s">
        <v>823</v>
      </c>
      <c r="K24" s="62" t="s">
        <v>824</v>
      </c>
      <c r="L24" s="287"/>
      <c r="M24" s="60" t="s">
        <v>828</v>
      </c>
      <c r="N24" s="60" t="s">
        <v>828</v>
      </c>
      <c r="O24" s="60" t="s">
        <v>829</v>
      </c>
      <c r="P24" s="60" t="s">
        <v>830</v>
      </c>
      <c r="Q24" s="60" t="s">
        <v>831</v>
      </c>
      <c r="R24" s="288"/>
      <c r="S24" s="61" t="s">
        <v>657</v>
      </c>
      <c r="T24" s="66" t="s">
        <v>650</v>
      </c>
      <c r="U24" s="66" t="s">
        <v>651</v>
      </c>
      <c r="V24" s="66" t="s">
        <v>658</v>
      </c>
      <c r="W24" s="67" t="s">
        <v>653</v>
      </c>
      <c r="X24" s="67" t="s">
        <v>652</v>
      </c>
      <c r="Y24" s="67" t="s">
        <v>654</v>
      </c>
      <c r="Z24" s="66" t="s">
        <v>655</v>
      </c>
      <c r="AA24" s="65" t="s">
        <v>656</v>
      </c>
    </row>
    <row r="25" spans="2:27" s="36" customFormat="1" ht="185.4" customHeight="1">
      <c r="B25" s="82" t="s">
        <v>917</v>
      </c>
      <c r="C25" s="72" t="s">
        <v>901</v>
      </c>
      <c r="D25" s="73" t="s">
        <v>163</v>
      </c>
      <c r="E25" s="72" t="s">
        <v>164</v>
      </c>
      <c r="F25" s="74" t="s">
        <v>165</v>
      </c>
      <c r="G25" s="74" t="s">
        <v>34</v>
      </c>
      <c r="H25" s="75" t="s">
        <v>50</v>
      </c>
      <c r="I25" s="75" t="s">
        <v>902</v>
      </c>
      <c r="J25" s="75" t="s">
        <v>903</v>
      </c>
      <c r="K25" s="75" t="s">
        <v>904</v>
      </c>
      <c r="L25" s="72" t="s">
        <v>166</v>
      </c>
      <c r="M25" s="76">
        <v>0.1</v>
      </c>
      <c r="N25" s="76">
        <v>1</v>
      </c>
      <c r="O25" s="77">
        <v>6528000</v>
      </c>
      <c r="P25" s="72">
        <v>0</v>
      </c>
      <c r="Q25" s="72" t="s">
        <v>905</v>
      </c>
      <c r="R25" s="119" t="s">
        <v>705</v>
      </c>
      <c r="S25" s="130" t="s">
        <v>170</v>
      </c>
      <c r="T25" s="119" t="s">
        <v>687</v>
      </c>
      <c r="U25" s="119" t="s">
        <v>705</v>
      </c>
      <c r="V25" s="79" t="s">
        <v>668</v>
      </c>
      <c r="W25" s="79" t="s">
        <v>677</v>
      </c>
      <c r="X25" s="81">
        <v>7569</v>
      </c>
      <c r="Y25" s="79" t="s">
        <v>683</v>
      </c>
      <c r="Z25" s="79">
        <v>50</v>
      </c>
      <c r="AA25" s="79">
        <v>20</v>
      </c>
    </row>
    <row r="26" spans="2:27" s="36" customFormat="1" ht="171.6" customHeight="1">
      <c r="B26" s="82" t="s">
        <v>918</v>
      </c>
      <c r="C26" s="72" t="s">
        <v>906</v>
      </c>
      <c r="D26" s="73" t="s">
        <v>37</v>
      </c>
      <c r="E26" s="72" t="s">
        <v>172</v>
      </c>
      <c r="F26" s="74">
        <v>2021</v>
      </c>
      <c r="G26" s="74" t="s">
        <v>34</v>
      </c>
      <c r="H26" s="75" t="s">
        <v>50</v>
      </c>
      <c r="I26" s="75" t="s">
        <v>907</v>
      </c>
      <c r="J26" s="75" t="s">
        <v>908</v>
      </c>
      <c r="K26" s="75" t="s">
        <v>909</v>
      </c>
      <c r="L26" s="72" t="s">
        <v>173</v>
      </c>
      <c r="M26" s="76">
        <v>0.1</v>
      </c>
      <c r="N26" s="76">
        <v>1</v>
      </c>
      <c r="O26" s="77">
        <v>29123000</v>
      </c>
      <c r="P26" s="77">
        <v>3570000</v>
      </c>
      <c r="Q26" s="72"/>
      <c r="R26" s="130" t="s">
        <v>706</v>
      </c>
      <c r="S26" s="130" t="s">
        <v>37</v>
      </c>
      <c r="T26" s="220" t="s">
        <v>687</v>
      </c>
      <c r="U26" s="130" t="s">
        <v>706</v>
      </c>
      <c r="V26" s="79" t="s">
        <v>668</v>
      </c>
      <c r="W26" s="79" t="s">
        <v>677</v>
      </c>
      <c r="X26" s="81">
        <v>7569</v>
      </c>
      <c r="Y26" s="79" t="s">
        <v>683</v>
      </c>
      <c r="Z26" s="79">
        <v>50</v>
      </c>
      <c r="AA26" s="79">
        <v>20</v>
      </c>
    </row>
    <row r="27" spans="2:27" s="36" customFormat="1" ht="174.6" customHeight="1">
      <c r="B27" s="82" t="s">
        <v>919</v>
      </c>
      <c r="C27" s="82" t="s">
        <v>1294</v>
      </c>
      <c r="D27" s="73" t="s">
        <v>37</v>
      </c>
      <c r="E27" s="72" t="s">
        <v>174</v>
      </c>
      <c r="F27" s="74">
        <v>2021</v>
      </c>
      <c r="G27" s="74" t="s">
        <v>34</v>
      </c>
      <c r="H27" s="75" t="s">
        <v>50</v>
      </c>
      <c r="I27" s="75" t="s">
        <v>910</v>
      </c>
      <c r="J27" s="75" t="s">
        <v>911</v>
      </c>
      <c r="K27" s="75" t="s">
        <v>912</v>
      </c>
      <c r="L27" s="72" t="s">
        <v>175</v>
      </c>
      <c r="M27" s="76">
        <v>0.1</v>
      </c>
      <c r="N27" s="76">
        <v>1</v>
      </c>
      <c r="O27" s="77">
        <v>97242000</v>
      </c>
      <c r="P27" s="72">
        <v>0</v>
      </c>
      <c r="Q27" s="72"/>
      <c r="R27" s="130" t="s">
        <v>707</v>
      </c>
      <c r="S27" s="130" t="s">
        <v>37</v>
      </c>
      <c r="T27" s="220" t="s">
        <v>687</v>
      </c>
      <c r="U27" s="130" t="s">
        <v>707</v>
      </c>
      <c r="V27" s="79" t="s">
        <v>668</v>
      </c>
      <c r="W27" s="79" t="s">
        <v>677</v>
      </c>
      <c r="X27" s="81">
        <v>7569</v>
      </c>
      <c r="Y27" s="79" t="s">
        <v>683</v>
      </c>
      <c r="Z27" s="79">
        <v>50</v>
      </c>
      <c r="AA27" s="79">
        <v>20</v>
      </c>
    </row>
    <row r="28" spans="2:27" s="36" customFormat="1" ht="102.6">
      <c r="B28" s="82" t="s">
        <v>920</v>
      </c>
      <c r="C28" s="72" t="s">
        <v>913</v>
      </c>
      <c r="D28" s="73" t="s">
        <v>37</v>
      </c>
      <c r="E28" s="72" t="s">
        <v>176</v>
      </c>
      <c r="F28" s="74" t="s">
        <v>177</v>
      </c>
      <c r="G28" s="74" t="s">
        <v>34</v>
      </c>
      <c r="H28" s="75" t="s">
        <v>50</v>
      </c>
      <c r="I28" s="75" t="s">
        <v>898</v>
      </c>
      <c r="J28" s="75" t="s">
        <v>914</v>
      </c>
      <c r="K28" s="75" t="s">
        <v>915</v>
      </c>
      <c r="L28" s="72" t="s">
        <v>178</v>
      </c>
      <c r="M28" s="76">
        <v>0.1</v>
      </c>
      <c r="N28" s="76">
        <v>1</v>
      </c>
      <c r="O28" s="77">
        <v>17992000</v>
      </c>
      <c r="P28" s="72">
        <v>0</v>
      </c>
      <c r="Q28" s="72"/>
      <c r="R28" s="130" t="s">
        <v>707</v>
      </c>
      <c r="S28" s="130" t="s">
        <v>37</v>
      </c>
      <c r="T28" s="220" t="s">
        <v>687</v>
      </c>
      <c r="U28" s="130" t="s">
        <v>707</v>
      </c>
      <c r="V28" s="79" t="s">
        <v>668</v>
      </c>
      <c r="W28" s="79" t="s">
        <v>677</v>
      </c>
      <c r="X28" s="81">
        <v>7569</v>
      </c>
      <c r="Y28" s="79" t="s">
        <v>683</v>
      </c>
      <c r="Z28" s="79">
        <v>50</v>
      </c>
      <c r="AA28" s="79">
        <v>20</v>
      </c>
    </row>
    <row r="29" spans="2:27">
      <c r="R29" s="221"/>
      <c r="S29" s="221"/>
      <c r="T29" s="221"/>
      <c r="U29" s="221"/>
    </row>
    <row r="30" spans="2:27">
      <c r="R30" s="221"/>
      <c r="S30" s="221"/>
      <c r="T30" s="221"/>
      <c r="U30" s="221"/>
    </row>
  </sheetData>
  <sheetProtection password="CC65" sheet="1"/>
  <mergeCells count="31">
    <mergeCell ref="B7:R7"/>
    <mergeCell ref="B23:B24"/>
    <mergeCell ref="B2:R2"/>
    <mergeCell ref="B16:R16"/>
    <mergeCell ref="B17:R17"/>
    <mergeCell ref="B9:R9"/>
    <mergeCell ref="I11:K11"/>
    <mergeCell ref="B4:R4"/>
    <mergeCell ref="B5:R5"/>
    <mergeCell ref="B10:R10"/>
    <mergeCell ref="B6:R6"/>
    <mergeCell ref="B11:B12"/>
    <mergeCell ref="B8:R8"/>
    <mergeCell ref="B22:R22"/>
    <mergeCell ref="C11:C12"/>
    <mergeCell ref="S11:AA11"/>
    <mergeCell ref="C23:C24"/>
    <mergeCell ref="I23:K23"/>
    <mergeCell ref="O23:Q23"/>
    <mergeCell ref="S23:AA23"/>
    <mergeCell ref="B20:R20"/>
    <mergeCell ref="B21:R21"/>
    <mergeCell ref="B18:R18"/>
    <mergeCell ref="B19:R19"/>
    <mergeCell ref="O11:Q11"/>
    <mergeCell ref="D23:H23"/>
    <mergeCell ref="R23:R24"/>
    <mergeCell ref="L23:L24"/>
    <mergeCell ref="D11:H11"/>
    <mergeCell ref="R11:R12"/>
    <mergeCell ref="L11:L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8" tint="-0.249977111117893"/>
  </sheetPr>
  <dimension ref="B2:AA28"/>
  <sheetViews>
    <sheetView showGridLines="0" zoomScale="80" zoomScaleNormal="80" workbookViewId="0">
      <selection activeCell="A27" sqref="A27"/>
    </sheetView>
  </sheetViews>
  <sheetFormatPr baseColWidth="10" defaultRowHeight="14.4"/>
  <cols>
    <col min="1" max="1" width="3.109375" customWidth="1"/>
    <col min="2" max="2" width="26.33203125" customWidth="1"/>
    <col min="3" max="3" width="33" customWidth="1"/>
    <col min="5" max="5" width="18.88671875" customWidth="1"/>
    <col min="9" max="9" width="46.88671875" customWidth="1"/>
    <col min="10" max="10" width="16" customWidth="1"/>
    <col min="11" max="11" width="16.5546875" customWidth="1"/>
    <col min="12" max="17" width="19.33203125" customWidth="1"/>
    <col min="21" max="21" width="13.5546875" customWidth="1"/>
    <col min="26" max="26" width="15.5546875" customWidth="1"/>
    <col min="27" max="27" width="16.5546875" customWidth="1"/>
  </cols>
  <sheetData>
    <row r="2" spans="2:27">
      <c r="B2" s="305" t="s">
        <v>179</v>
      </c>
      <c r="C2" s="305"/>
      <c r="D2" s="305"/>
      <c r="E2" s="305"/>
      <c r="F2" s="305"/>
      <c r="G2" s="305"/>
      <c r="H2" s="305"/>
      <c r="I2" s="305"/>
      <c r="J2" s="305"/>
      <c r="K2" s="305"/>
      <c r="L2" s="305"/>
      <c r="M2" s="305"/>
      <c r="N2" s="305"/>
      <c r="O2" s="305"/>
      <c r="P2" s="305"/>
      <c r="Q2" s="305"/>
      <c r="R2" s="305"/>
    </row>
    <row r="3" spans="2:27" ht="15" thickBot="1"/>
    <row r="4" spans="2:27" s="36" customFormat="1" ht="13.8">
      <c r="B4" s="298" t="s">
        <v>180</v>
      </c>
      <c r="C4" s="299"/>
      <c r="D4" s="299"/>
      <c r="E4" s="299"/>
      <c r="F4" s="299"/>
      <c r="G4" s="299"/>
      <c r="H4" s="299"/>
      <c r="I4" s="299"/>
      <c r="J4" s="299"/>
      <c r="K4" s="299"/>
      <c r="L4" s="299"/>
      <c r="M4" s="299"/>
      <c r="N4" s="299"/>
      <c r="O4" s="299"/>
      <c r="P4" s="299"/>
      <c r="Q4" s="299"/>
      <c r="R4" s="300"/>
    </row>
    <row r="5" spans="2:27" s="36" customFormat="1" ht="13.8">
      <c r="B5" s="267" t="s">
        <v>3</v>
      </c>
      <c r="C5" s="268"/>
      <c r="D5" s="268"/>
      <c r="E5" s="268"/>
      <c r="F5" s="268"/>
      <c r="G5" s="268"/>
      <c r="H5" s="268"/>
      <c r="I5" s="268"/>
      <c r="J5" s="268"/>
      <c r="K5" s="268"/>
      <c r="L5" s="268"/>
      <c r="M5" s="268"/>
      <c r="N5" s="268"/>
      <c r="O5" s="268"/>
      <c r="P5" s="268"/>
      <c r="Q5" s="268"/>
      <c r="R5" s="269"/>
    </row>
    <row r="6" spans="2:27" s="36" customFormat="1" ht="13.8">
      <c r="B6" s="292" t="s">
        <v>181</v>
      </c>
      <c r="C6" s="293"/>
      <c r="D6" s="293"/>
      <c r="E6" s="293"/>
      <c r="F6" s="293"/>
      <c r="G6" s="293"/>
      <c r="H6" s="293"/>
      <c r="I6" s="293"/>
      <c r="J6" s="293"/>
      <c r="K6" s="293"/>
      <c r="L6" s="293"/>
      <c r="M6" s="293"/>
      <c r="N6" s="293"/>
      <c r="O6" s="293"/>
      <c r="P6" s="293"/>
      <c r="Q6" s="293"/>
      <c r="R6" s="294"/>
    </row>
    <row r="7" spans="2:27" s="36" customFormat="1" ht="13.8">
      <c r="B7" s="267" t="s">
        <v>2</v>
      </c>
      <c r="C7" s="268"/>
      <c r="D7" s="268"/>
      <c r="E7" s="268"/>
      <c r="F7" s="268"/>
      <c r="G7" s="268"/>
      <c r="H7" s="268"/>
      <c r="I7" s="268"/>
      <c r="J7" s="268"/>
      <c r="K7" s="268"/>
      <c r="L7" s="268"/>
      <c r="M7" s="268"/>
      <c r="N7" s="268"/>
      <c r="O7" s="268"/>
      <c r="P7" s="268"/>
      <c r="Q7" s="268"/>
      <c r="R7" s="269"/>
    </row>
    <row r="8" spans="2:27" s="36" customFormat="1" ht="13.8">
      <c r="B8" s="292" t="s">
        <v>182</v>
      </c>
      <c r="C8" s="293"/>
      <c r="D8" s="293"/>
      <c r="E8" s="293"/>
      <c r="F8" s="293"/>
      <c r="G8" s="293"/>
      <c r="H8" s="293"/>
      <c r="I8" s="293"/>
      <c r="J8" s="293"/>
      <c r="K8" s="293"/>
      <c r="L8" s="293"/>
      <c r="M8" s="293"/>
      <c r="N8" s="293"/>
      <c r="O8" s="293"/>
      <c r="P8" s="293"/>
      <c r="Q8" s="293"/>
      <c r="R8" s="294"/>
    </row>
    <row r="9" spans="2:27" s="36" customFormat="1" ht="13.8">
      <c r="B9" s="267" t="s">
        <v>1</v>
      </c>
      <c r="C9" s="268"/>
      <c r="D9" s="268"/>
      <c r="E9" s="268"/>
      <c r="F9" s="268"/>
      <c r="G9" s="268"/>
      <c r="H9" s="268"/>
      <c r="I9" s="268"/>
      <c r="J9" s="268"/>
      <c r="K9" s="268"/>
      <c r="L9" s="268"/>
      <c r="M9" s="268"/>
      <c r="N9" s="268"/>
      <c r="O9" s="268"/>
      <c r="P9" s="268"/>
      <c r="Q9" s="268"/>
      <c r="R9" s="269"/>
    </row>
    <row r="10" spans="2:27" s="36" customFormat="1" ht="51.75" customHeight="1" thickBot="1">
      <c r="B10" s="281" t="s">
        <v>183</v>
      </c>
      <c r="C10" s="282"/>
      <c r="D10" s="282"/>
      <c r="E10" s="282"/>
      <c r="F10" s="282"/>
      <c r="G10" s="282"/>
      <c r="H10" s="282"/>
      <c r="I10" s="282"/>
      <c r="J10" s="282"/>
      <c r="K10" s="282"/>
      <c r="L10" s="282"/>
      <c r="M10" s="282"/>
      <c r="N10" s="282"/>
      <c r="O10" s="282"/>
      <c r="P10" s="282"/>
      <c r="Q10" s="282"/>
      <c r="R10" s="283"/>
    </row>
    <row r="11" spans="2:27" s="42" customFormat="1" ht="12.6"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81"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342">
      <c r="B13" s="94" t="s">
        <v>937</v>
      </c>
      <c r="C13" s="94" t="s">
        <v>921</v>
      </c>
      <c r="D13" s="95" t="s">
        <v>171</v>
      </c>
      <c r="E13" s="94" t="s">
        <v>184</v>
      </c>
      <c r="F13" s="96" t="s">
        <v>185</v>
      </c>
      <c r="G13" s="96" t="s">
        <v>34</v>
      </c>
      <c r="H13" s="97" t="s">
        <v>186</v>
      </c>
      <c r="I13" s="97" t="s">
        <v>922</v>
      </c>
      <c r="J13" s="97" t="s">
        <v>923</v>
      </c>
      <c r="K13" s="97" t="s">
        <v>924</v>
      </c>
      <c r="L13" s="94" t="s">
        <v>187</v>
      </c>
      <c r="M13" s="94">
        <v>50</v>
      </c>
      <c r="N13" s="94">
        <v>100</v>
      </c>
      <c r="O13" s="99">
        <v>823000</v>
      </c>
      <c r="P13" s="99">
        <v>4282692</v>
      </c>
      <c r="Q13" s="94"/>
      <c r="R13" s="107" t="s">
        <v>11</v>
      </c>
      <c r="S13" s="95" t="s">
        <v>708</v>
      </c>
      <c r="T13" s="100" t="s">
        <v>687</v>
      </c>
      <c r="U13" s="100" t="s">
        <v>709</v>
      </c>
      <c r="V13" s="100" t="s">
        <v>668</v>
      </c>
      <c r="W13" s="100" t="s">
        <v>677</v>
      </c>
      <c r="X13" s="101">
        <v>7569</v>
      </c>
      <c r="Y13" s="100" t="s">
        <v>683</v>
      </c>
      <c r="Z13" s="100">
        <v>50</v>
      </c>
      <c r="AA13" s="100">
        <v>20</v>
      </c>
    </row>
    <row r="14" spans="2:27" s="36" customFormat="1" ht="145.19999999999999" customHeight="1">
      <c r="B14" s="94" t="s">
        <v>936</v>
      </c>
      <c r="C14" s="94" t="s">
        <v>837</v>
      </c>
      <c r="D14" s="95" t="s">
        <v>188</v>
      </c>
      <c r="E14" s="94" t="s">
        <v>189</v>
      </c>
      <c r="F14" s="96" t="s">
        <v>190</v>
      </c>
      <c r="G14" s="96" t="s">
        <v>34</v>
      </c>
      <c r="H14" s="97" t="s">
        <v>186</v>
      </c>
      <c r="I14" s="97" t="s">
        <v>691</v>
      </c>
      <c r="J14" s="97" t="s">
        <v>691</v>
      </c>
      <c r="K14" s="97" t="s">
        <v>691</v>
      </c>
      <c r="L14" s="94" t="s">
        <v>191</v>
      </c>
      <c r="M14" s="94">
        <v>0</v>
      </c>
      <c r="N14" s="94">
        <v>0</v>
      </c>
      <c r="O14" s="99">
        <v>1975000</v>
      </c>
      <c r="P14" s="99">
        <v>467500</v>
      </c>
      <c r="Q14" s="94"/>
      <c r="R14" s="78" t="s">
        <v>710</v>
      </c>
      <c r="S14" s="95" t="s">
        <v>188</v>
      </c>
      <c r="T14" s="100" t="s">
        <v>687</v>
      </c>
      <c r="U14" s="100" t="s">
        <v>711</v>
      </c>
      <c r="V14" s="100" t="s">
        <v>668</v>
      </c>
      <c r="W14" s="100" t="s">
        <v>677</v>
      </c>
      <c r="X14" s="101">
        <v>7569</v>
      </c>
      <c r="Y14" s="100" t="s">
        <v>683</v>
      </c>
      <c r="Z14" s="100">
        <v>50</v>
      </c>
      <c r="AA14" s="100">
        <v>20</v>
      </c>
    </row>
    <row r="15" spans="2:27" s="36" customFormat="1" ht="121.95" customHeight="1">
      <c r="B15" s="94" t="s">
        <v>935</v>
      </c>
      <c r="C15" s="94" t="s">
        <v>925</v>
      </c>
      <c r="D15" s="95" t="s">
        <v>192</v>
      </c>
      <c r="E15" s="94" t="s">
        <v>193</v>
      </c>
      <c r="F15" s="96" t="s">
        <v>194</v>
      </c>
      <c r="G15" s="96" t="s">
        <v>34</v>
      </c>
      <c r="H15" s="97" t="s">
        <v>186</v>
      </c>
      <c r="I15" s="97" t="s">
        <v>926</v>
      </c>
      <c r="J15" s="97" t="s">
        <v>927</v>
      </c>
      <c r="K15" s="97" t="s">
        <v>928</v>
      </c>
      <c r="L15" s="94" t="s">
        <v>195</v>
      </c>
      <c r="M15" s="94">
        <v>50</v>
      </c>
      <c r="N15" s="94">
        <v>100</v>
      </c>
      <c r="O15" s="99">
        <v>2962000</v>
      </c>
      <c r="P15" s="99">
        <v>3893284</v>
      </c>
      <c r="Q15" s="94"/>
      <c r="R15" s="78" t="s">
        <v>710</v>
      </c>
      <c r="S15" s="95" t="s">
        <v>192</v>
      </c>
      <c r="T15" s="100" t="s">
        <v>687</v>
      </c>
      <c r="U15" s="100" t="s">
        <v>712</v>
      </c>
      <c r="V15" s="100" t="s">
        <v>668</v>
      </c>
      <c r="W15" s="100" t="s">
        <v>677</v>
      </c>
      <c r="X15" s="101">
        <v>7569</v>
      </c>
      <c r="Y15" s="100" t="s">
        <v>683</v>
      </c>
      <c r="Z15" s="100">
        <v>50</v>
      </c>
      <c r="AA15" s="100">
        <v>20</v>
      </c>
    </row>
    <row r="17" spans="2:27" ht="15" thickBot="1"/>
    <row r="18" spans="2:27" s="36" customFormat="1" ht="13.8">
      <c r="B18" s="298" t="s">
        <v>196</v>
      </c>
      <c r="C18" s="299"/>
      <c r="D18" s="299"/>
      <c r="E18" s="299"/>
      <c r="F18" s="299"/>
      <c r="G18" s="299"/>
      <c r="H18" s="299"/>
      <c r="I18" s="299"/>
      <c r="J18" s="299"/>
      <c r="K18" s="299"/>
      <c r="L18" s="299"/>
      <c r="M18" s="299"/>
      <c r="N18" s="299"/>
      <c r="O18" s="299"/>
      <c r="P18" s="299"/>
      <c r="Q18" s="299"/>
      <c r="R18" s="300"/>
    </row>
    <row r="19" spans="2:27" s="36" customFormat="1" ht="13.8">
      <c r="B19" s="267" t="s">
        <v>3</v>
      </c>
      <c r="C19" s="268"/>
      <c r="D19" s="268"/>
      <c r="E19" s="268"/>
      <c r="F19" s="268"/>
      <c r="G19" s="268"/>
      <c r="H19" s="268"/>
      <c r="I19" s="268"/>
      <c r="J19" s="268"/>
      <c r="K19" s="268"/>
      <c r="L19" s="268"/>
      <c r="M19" s="268"/>
      <c r="N19" s="268"/>
      <c r="O19" s="268"/>
      <c r="P19" s="268"/>
      <c r="Q19" s="268"/>
      <c r="R19" s="269"/>
    </row>
    <row r="20" spans="2:27" s="36" customFormat="1" ht="13.8">
      <c r="B20" s="292" t="s">
        <v>197</v>
      </c>
      <c r="C20" s="293"/>
      <c r="D20" s="293"/>
      <c r="E20" s="293"/>
      <c r="F20" s="293"/>
      <c r="G20" s="293"/>
      <c r="H20" s="293"/>
      <c r="I20" s="293"/>
      <c r="J20" s="293"/>
      <c r="K20" s="293"/>
      <c r="L20" s="293"/>
      <c r="M20" s="293"/>
      <c r="N20" s="293"/>
      <c r="O20" s="293"/>
      <c r="P20" s="293"/>
      <c r="Q20" s="293"/>
      <c r="R20" s="294"/>
    </row>
    <row r="21" spans="2:27" s="36" customFormat="1" ht="13.8">
      <c r="B21" s="267" t="s">
        <v>2</v>
      </c>
      <c r="C21" s="268"/>
      <c r="D21" s="268"/>
      <c r="E21" s="268"/>
      <c r="F21" s="268"/>
      <c r="G21" s="268"/>
      <c r="H21" s="268"/>
      <c r="I21" s="268"/>
      <c r="J21" s="268"/>
      <c r="K21" s="268"/>
      <c r="L21" s="268"/>
      <c r="M21" s="268"/>
      <c r="N21" s="268"/>
      <c r="O21" s="268"/>
      <c r="P21" s="268"/>
      <c r="Q21" s="268"/>
      <c r="R21" s="269"/>
    </row>
    <row r="22" spans="2:27" s="36" customFormat="1" ht="13.8">
      <c r="B22" s="292" t="s">
        <v>198</v>
      </c>
      <c r="C22" s="293"/>
      <c r="D22" s="293"/>
      <c r="E22" s="293"/>
      <c r="F22" s="293"/>
      <c r="G22" s="293"/>
      <c r="H22" s="293"/>
      <c r="I22" s="293"/>
      <c r="J22" s="293"/>
      <c r="K22" s="293"/>
      <c r="L22" s="293"/>
      <c r="M22" s="293"/>
      <c r="N22" s="293"/>
      <c r="O22" s="293"/>
      <c r="P22" s="293"/>
      <c r="Q22" s="293"/>
      <c r="R22" s="294"/>
    </row>
    <row r="23" spans="2:27" s="36" customFormat="1" ht="13.8">
      <c r="B23" s="267" t="s">
        <v>1</v>
      </c>
      <c r="C23" s="268"/>
      <c r="D23" s="268"/>
      <c r="E23" s="268"/>
      <c r="F23" s="268"/>
      <c r="G23" s="268"/>
      <c r="H23" s="268"/>
      <c r="I23" s="268"/>
      <c r="J23" s="268"/>
      <c r="K23" s="268"/>
      <c r="L23" s="268"/>
      <c r="M23" s="268"/>
      <c r="N23" s="268"/>
      <c r="O23" s="268"/>
      <c r="P23" s="268"/>
      <c r="Q23" s="268"/>
      <c r="R23" s="269"/>
    </row>
    <row r="24" spans="2:27" s="36" customFormat="1" ht="16.5" customHeight="1" thickBot="1">
      <c r="B24" s="281" t="s">
        <v>199</v>
      </c>
      <c r="C24" s="282"/>
      <c r="D24" s="282"/>
      <c r="E24" s="282"/>
      <c r="F24" s="282"/>
      <c r="G24" s="282"/>
      <c r="H24" s="282"/>
      <c r="I24" s="282"/>
      <c r="J24" s="282"/>
      <c r="K24" s="282"/>
      <c r="L24" s="282"/>
      <c r="M24" s="282"/>
      <c r="N24" s="282"/>
      <c r="O24" s="282"/>
      <c r="P24" s="282"/>
      <c r="Q24" s="282"/>
      <c r="R24" s="283"/>
    </row>
    <row r="25" spans="2:27" s="42" customFormat="1" ht="12" customHeight="1">
      <c r="B25" s="270" t="s">
        <v>0</v>
      </c>
      <c r="C25" s="272" t="s">
        <v>820</v>
      </c>
      <c r="D25" s="306" t="s">
        <v>10</v>
      </c>
      <c r="E25" s="307"/>
      <c r="F25" s="307"/>
      <c r="G25" s="307"/>
      <c r="H25" s="308"/>
      <c r="I25" s="271" t="s">
        <v>821</v>
      </c>
      <c r="J25" s="271"/>
      <c r="K25" s="277"/>
      <c r="L25" s="286" t="s">
        <v>9</v>
      </c>
      <c r="M25" s="59" t="s">
        <v>825</v>
      </c>
      <c r="N25" s="59" t="s">
        <v>826</v>
      </c>
      <c r="O25" s="274" t="s">
        <v>827</v>
      </c>
      <c r="P25" s="275"/>
      <c r="Q25" s="301"/>
      <c r="R25" s="284" t="s">
        <v>649</v>
      </c>
      <c r="S25" s="310" t="s">
        <v>832</v>
      </c>
      <c r="T25" s="311"/>
      <c r="U25" s="311"/>
      <c r="V25" s="311"/>
      <c r="W25" s="311"/>
      <c r="X25" s="311"/>
      <c r="Y25" s="311"/>
      <c r="Z25" s="311"/>
      <c r="AA25" s="312"/>
    </row>
    <row r="26" spans="2:27" s="42" customFormat="1" ht="87.75" customHeight="1">
      <c r="B26" s="289"/>
      <c r="C26" s="309"/>
      <c r="D26" s="69" t="s">
        <v>8</v>
      </c>
      <c r="E26" s="70" t="s">
        <v>7</v>
      </c>
      <c r="F26" s="70" t="s">
        <v>6</v>
      </c>
      <c r="G26" s="70" t="s">
        <v>5</v>
      </c>
      <c r="H26" s="71" t="s">
        <v>4</v>
      </c>
      <c r="I26" s="62" t="s">
        <v>822</v>
      </c>
      <c r="J26" s="62" t="s">
        <v>823</v>
      </c>
      <c r="K26" s="62" t="s">
        <v>824</v>
      </c>
      <c r="L26" s="287"/>
      <c r="M26" s="60" t="s">
        <v>828</v>
      </c>
      <c r="N26" s="60" t="s">
        <v>828</v>
      </c>
      <c r="O26" s="60" t="s">
        <v>829</v>
      </c>
      <c r="P26" s="60" t="s">
        <v>830</v>
      </c>
      <c r="Q26" s="60" t="s">
        <v>831</v>
      </c>
      <c r="R26" s="288"/>
      <c r="S26" s="61" t="s">
        <v>657</v>
      </c>
      <c r="T26" s="66" t="s">
        <v>650</v>
      </c>
      <c r="U26" s="66" t="s">
        <v>651</v>
      </c>
      <c r="V26" s="66" t="s">
        <v>658</v>
      </c>
      <c r="W26" s="67" t="s">
        <v>653</v>
      </c>
      <c r="X26" s="67" t="s">
        <v>652</v>
      </c>
      <c r="Y26" s="67" t="s">
        <v>654</v>
      </c>
      <c r="Z26" s="66" t="s">
        <v>655</v>
      </c>
      <c r="AA26" s="65" t="s">
        <v>656</v>
      </c>
    </row>
    <row r="27" spans="2:27" s="36" customFormat="1" ht="187.2" customHeight="1">
      <c r="B27" s="108" t="s">
        <v>933</v>
      </c>
      <c r="C27" s="108" t="s">
        <v>837</v>
      </c>
      <c r="D27" s="109" t="s">
        <v>200</v>
      </c>
      <c r="E27" s="108" t="s">
        <v>201</v>
      </c>
      <c r="F27" s="110" t="s">
        <v>85</v>
      </c>
      <c r="G27" s="110" t="s">
        <v>34</v>
      </c>
      <c r="H27" s="108" t="s">
        <v>50</v>
      </c>
      <c r="I27" s="110" t="s">
        <v>691</v>
      </c>
      <c r="J27" s="110" t="s">
        <v>691</v>
      </c>
      <c r="K27" s="110" t="s">
        <v>691</v>
      </c>
      <c r="L27" s="108" t="s">
        <v>202</v>
      </c>
      <c r="M27" s="108"/>
      <c r="N27" s="108"/>
      <c r="O27" s="111">
        <v>18102000</v>
      </c>
      <c r="P27" s="111">
        <v>2031000</v>
      </c>
      <c r="Q27" s="108"/>
      <c r="R27" s="78" t="s">
        <v>714</v>
      </c>
      <c r="S27" s="109" t="s">
        <v>200</v>
      </c>
      <c r="T27" s="112" t="s">
        <v>687</v>
      </c>
      <c r="U27" s="78" t="s">
        <v>714</v>
      </c>
      <c r="V27" s="112" t="s">
        <v>668</v>
      </c>
      <c r="W27" s="112" t="s">
        <v>677</v>
      </c>
      <c r="X27" s="113">
        <v>7569</v>
      </c>
      <c r="Y27" s="112" t="s">
        <v>683</v>
      </c>
      <c r="Z27" s="112">
        <v>50</v>
      </c>
      <c r="AA27" s="112">
        <v>50</v>
      </c>
    </row>
    <row r="28" spans="2:27" s="36" customFormat="1" ht="208.2" customHeight="1">
      <c r="B28" s="108" t="s">
        <v>934</v>
      </c>
      <c r="C28" s="108" t="s">
        <v>929</v>
      </c>
      <c r="D28" s="109" t="s">
        <v>203</v>
      </c>
      <c r="E28" s="108" t="s">
        <v>204</v>
      </c>
      <c r="F28" s="110" t="s">
        <v>194</v>
      </c>
      <c r="G28" s="110" t="s">
        <v>34</v>
      </c>
      <c r="H28" s="108" t="s">
        <v>50</v>
      </c>
      <c r="I28" s="108" t="s">
        <v>930</v>
      </c>
      <c r="J28" s="108" t="s">
        <v>931</v>
      </c>
      <c r="K28" s="108" t="s">
        <v>932</v>
      </c>
      <c r="L28" s="108" t="s">
        <v>205</v>
      </c>
      <c r="M28" s="108"/>
      <c r="N28" s="108"/>
      <c r="O28" s="111">
        <v>7844000</v>
      </c>
      <c r="P28" s="111">
        <v>4394892</v>
      </c>
      <c r="Q28" s="108"/>
      <c r="R28" s="78" t="s">
        <v>714</v>
      </c>
      <c r="S28" s="109" t="s">
        <v>203</v>
      </c>
      <c r="T28" s="112" t="s">
        <v>687</v>
      </c>
      <c r="U28" s="78" t="s">
        <v>714</v>
      </c>
      <c r="V28" s="112" t="s">
        <v>668</v>
      </c>
      <c r="W28" s="112" t="s">
        <v>677</v>
      </c>
      <c r="X28" s="113">
        <v>7569</v>
      </c>
      <c r="Y28" s="112" t="s">
        <v>683</v>
      </c>
      <c r="Z28" s="112">
        <v>50</v>
      </c>
      <c r="AA28" s="112">
        <v>50</v>
      </c>
    </row>
  </sheetData>
  <sheetProtection password="CC65" sheet="1"/>
  <mergeCells count="31">
    <mergeCell ref="B7:R7"/>
    <mergeCell ref="B25:B26"/>
    <mergeCell ref="B2:R2"/>
    <mergeCell ref="B18:R18"/>
    <mergeCell ref="B19:R19"/>
    <mergeCell ref="B9:R9"/>
    <mergeCell ref="I11:K11"/>
    <mergeCell ref="B4:R4"/>
    <mergeCell ref="B5:R5"/>
    <mergeCell ref="B10:R10"/>
    <mergeCell ref="B6:R6"/>
    <mergeCell ref="B11:B12"/>
    <mergeCell ref="B8:R8"/>
    <mergeCell ref="B24:R24"/>
    <mergeCell ref="C11:C12"/>
    <mergeCell ref="S11:AA11"/>
    <mergeCell ref="C25:C26"/>
    <mergeCell ref="I25:K25"/>
    <mergeCell ref="O25:Q25"/>
    <mergeCell ref="S25:AA25"/>
    <mergeCell ref="B22:R22"/>
    <mergeCell ref="B23:R23"/>
    <mergeCell ref="B20:R20"/>
    <mergeCell ref="B21:R21"/>
    <mergeCell ref="O11:Q11"/>
    <mergeCell ref="D25:H25"/>
    <mergeCell ref="R25:R26"/>
    <mergeCell ref="L25:L26"/>
    <mergeCell ref="D11:H11"/>
    <mergeCell ref="R11:R12"/>
    <mergeCell ref="L11:L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3" tint="0.39997558519241921"/>
  </sheetPr>
  <dimension ref="B2:AA29"/>
  <sheetViews>
    <sheetView showGridLines="0" zoomScale="80" zoomScaleNormal="80" workbookViewId="0">
      <selection activeCell="A13" sqref="A13"/>
    </sheetView>
  </sheetViews>
  <sheetFormatPr baseColWidth="10" defaultRowHeight="14.4"/>
  <cols>
    <col min="1" max="1" width="3.109375" customWidth="1"/>
    <col min="2" max="3" width="21.33203125" customWidth="1"/>
    <col min="5" max="5" width="18.88671875" customWidth="1"/>
    <col min="9" max="9" width="16.109375" customWidth="1"/>
    <col min="10" max="10" width="14.5546875" customWidth="1"/>
    <col min="11" max="11" width="18.44140625" customWidth="1"/>
    <col min="12" max="12" width="23.88671875" customWidth="1"/>
    <col min="13" max="17" width="18.44140625" customWidth="1"/>
    <col min="18" max="18" width="13" customWidth="1"/>
    <col min="19" max="20" width="16" customWidth="1"/>
    <col min="21" max="21" width="16.109375" customWidth="1"/>
    <col min="26" max="26" width="16.5546875" customWidth="1"/>
    <col min="27" max="27" width="17.109375" customWidth="1"/>
  </cols>
  <sheetData>
    <row r="2" spans="2:27">
      <c r="B2" s="305" t="s">
        <v>206</v>
      </c>
      <c r="C2" s="305"/>
      <c r="D2" s="305"/>
      <c r="E2" s="305"/>
      <c r="F2" s="305"/>
      <c r="G2" s="305"/>
      <c r="H2" s="305"/>
      <c r="I2" s="305"/>
      <c r="J2" s="305"/>
      <c r="K2" s="305"/>
      <c r="L2" s="305"/>
      <c r="M2" s="305"/>
      <c r="N2" s="305"/>
      <c r="O2" s="305"/>
      <c r="P2" s="305"/>
      <c r="Q2" s="305"/>
      <c r="R2" s="305"/>
    </row>
    <row r="3" spans="2:27" ht="15" thickBot="1"/>
    <row r="4" spans="2:27" s="36" customFormat="1" ht="13.8">
      <c r="B4" s="298" t="s">
        <v>207</v>
      </c>
      <c r="C4" s="299"/>
      <c r="D4" s="299"/>
      <c r="E4" s="299"/>
      <c r="F4" s="299"/>
      <c r="G4" s="299"/>
      <c r="H4" s="299"/>
      <c r="I4" s="299"/>
      <c r="J4" s="299"/>
      <c r="K4" s="299"/>
      <c r="L4" s="299"/>
      <c r="M4" s="299"/>
      <c r="N4" s="299"/>
      <c r="O4" s="299"/>
      <c r="P4" s="299"/>
      <c r="Q4" s="299"/>
      <c r="R4" s="300"/>
    </row>
    <row r="5" spans="2:27" s="36" customFormat="1" ht="13.8">
      <c r="B5" s="267" t="s">
        <v>3</v>
      </c>
      <c r="C5" s="268"/>
      <c r="D5" s="268"/>
      <c r="E5" s="268"/>
      <c r="F5" s="268"/>
      <c r="G5" s="268"/>
      <c r="H5" s="268"/>
      <c r="I5" s="268"/>
      <c r="J5" s="268"/>
      <c r="K5" s="268"/>
      <c r="L5" s="268"/>
      <c r="M5" s="268"/>
      <c r="N5" s="268"/>
      <c r="O5" s="268"/>
      <c r="P5" s="268"/>
      <c r="Q5" s="268"/>
      <c r="R5" s="269"/>
    </row>
    <row r="6" spans="2:27" s="36" customFormat="1" ht="13.8">
      <c r="B6" s="292" t="s">
        <v>208</v>
      </c>
      <c r="C6" s="293"/>
      <c r="D6" s="293"/>
      <c r="E6" s="293"/>
      <c r="F6" s="293"/>
      <c r="G6" s="293"/>
      <c r="H6" s="293"/>
      <c r="I6" s="293"/>
      <c r="J6" s="293"/>
      <c r="K6" s="293"/>
      <c r="L6" s="293"/>
      <c r="M6" s="293"/>
      <c r="N6" s="293"/>
      <c r="O6" s="293"/>
      <c r="P6" s="293"/>
      <c r="Q6" s="293"/>
      <c r="R6" s="294"/>
    </row>
    <row r="7" spans="2:27" s="36" customFormat="1" ht="13.8">
      <c r="B7" s="267" t="s">
        <v>2</v>
      </c>
      <c r="C7" s="268"/>
      <c r="D7" s="268"/>
      <c r="E7" s="268"/>
      <c r="F7" s="268"/>
      <c r="G7" s="268"/>
      <c r="H7" s="268"/>
      <c r="I7" s="268"/>
      <c r="J7" s="268"/>
      <c r="K7" s="268"/>
      <c r="L7" s="268"/>
      <c r="M7" s="268"/>
      <c r="N7" s="268"/>
      <c r="O7" s="268"/>
      <c r="P7" s="268"/>
      <c r="Q7" s="268"/>
      <c r="R7" s="269"/>
    </row>
    <row r="8" spans="2:27" s="36" customFormat="1" ht="13.8">
      <c r="B8" s="292" t="s">
        <v>209</v>
      </c>
      <c r="C8" s="293"/>
      <c r="D8" s="293"/>
      <c r="E8" s="293"/>
      <c r="F8" s="293"/>
      <c r="G8" s="293"/>
      <c r="H8" s="293"/>
      <c r="I8" s="293"/>
      <c r="J8" s="293"/>
      <c r="K8" s="293"/>
      <c r="L8" s="293"/>
      <c r="M8" s="293"/>
      <c r="N8" s="293"/>
      <c r="O8" s="293"/>
      <c r="P8" s="293"/>
      <c r="Q8" s="293"/>
      <c r="R8" s="294"/>
    </row>
    <row r="9" spans="2:27" s="36" customFormat="1" ht="13.8">
      <c r="B9" s="48" t="s">
        <v>1</v>
      </c>
      <c r="C9" s="49"/>
      <c r="D9" s="49"/>
      <c r="E9" s="49"/>
      <c r="F9" s="49"/>
      <c r="G9" s="49"/>
      <c r="H9" s="49"/>
      <c r="I9" s="49"/>
      <c r="J9" s="49"/>
      <c r="K9" s="49"/>
      <c r="L9" s="49"/>
      <c r="M9" s="49"/>
      <c r="N9" s="49"/>
      <c r="O9" s="49"/>
      <c r="P9" s="49"/>
      <c r="Q9" s="49"/>
      <c r="R9" s="50"/>
    </row>
    <row r="10" spans="2:27" s="36" customFormat="1" ht="27" customHeight="1" thickBot="1">
      <c r="B10" s="281" t="s">
        <v>210</v>
      </c>
      <c r="C10" s="282"/>
      <c r="D10" s="282"/>
      <c r="E10" s="282"/>
      <c r="F10" s="282"/>
      <c r="G10" s="282"/>
      <c r="H10" s="282"/>
      <c r="I10" s="282"/>
      <c r="J10" s="282"/>
      <c r="K10" s="282"/>
      <c r="L10" s="282"/>
      <c r="M10" s="282"/>
      <c r="N10" s="282"/>
      <c r="O10" s="282"/>
      <c r="P10" s="282"/>
      <c r="Q10" s="282"/>
      <c r="R10" s="283"/>
    </row>
    <row r="11" spans="2:27" s="42" customFormat="1" ht="12"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81"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160.19999999999999" customHeight="1">
      <c r="B13" s="94" t="s">
        <v>945</v>
      </c>
      <c r="C13" s="94" t="s">
        <v>837</v>
      </c>
      <c r="D13" s="95" t="s">
        <v>215</v>
      </c>
      <c r="E13" s="94" t="s">
        <v>216</v>
      </c>
      <c r="F13" s="96" t="s">
        <v>217</v>
      </c>
      <c r="G13" s="96" t="s">
        <v>34</v>
      </c>
      <c r="H13" s="97" t="s">
        <v>218</v>
      </c>
      <c r="I13" s="97"/>
      <c r="J13" s="97"/>
      <c r="K13" s="97"/>
      <c r="L13" s="94" t="s">
        <v>219</v>
      </c>
      <c r="M13" s="94"/>
      <c r="N13" s="94"/>
      <c r="O13" s="99">
        <v>70202000</v>
      </c>
      <c r="P13" s="99">
        <v>0</v>
      </c>
      <c r="Q13" s="94"/>
      <c r="R13" s="130" t="s">
        <v>715</v>
      </c>
      <c r="S13" s="130" t="s">
        <v>215</v>
      </c>
      <c r="T13" s="220" t="s">
        <v>687</v>
      </c>
      <c r="U13" s="130" t="s">
        <v>715</v>
      </c>
      <c r="V13" s="100" t="s">
        <v>668</v>
      </c>
      <c r="W13" s="100" t="s">
        <v>677</v>
      </c>
      <c r="X13" s="101">
        <v>7569</v>
      </c>
      <c r="Y13" s="100" t="s">
        <v>683</v>
      </c>
      <c r="Z13" s="100">
        <v>50</v>
      </c>
      <c r="AA13" s="100">
        <v>50</v>
      </c>
    </row>
    <row r="14" spans="2:27" s="36" customFormat="1" ht="136.80000000000001">
      <c r="B14" s="94" t="s">
        <v>946</v>
      </c>
      <c r="C14" s="94" t="s">
        <v>938</v>
      </c>
      <c r="D14" s="95" t="s">
        <v>72</v>
      </c>
      <c r="E14" s="94" t="s">
        <v>220</v>
      </c>
      <c r="F14" s="96" t="s">
        <v>221</v>
      </c>
      <c r="G14" s="96" t="s">
        <v>34</v>
      </c>
      <c r="H14" s="97" t="s">
        <v>218</v>
      </c>
      <c r="I14" s="97" t="s">
        <v>939</v>
      </c>
      <c r="J14" s="97"/>
      <c r="K14" s="97"/>
      <c r="L14" s="94" t="s">
        <v>222</v>
      </c>
      <c r="M14" s="94">
        <v>20</v>
      </c>
      <c r="N14" s="94">
        <v>100</v>
      </c>
      <c r="O14" s="94" t="s">
        <v>940</v>
      </c>
      <c r="P14" s="99">
        <v>2082500</v>
      </c>
      <c r="Q14" s="94"/>
      <c r="R14" s="130" t="s">
        <v>716</v>
      </c>
      <c r="S14" s="130" t="s">
        <v>72</v>
      </c>
      <c r="T14" s="220" t="s">
        <v>687</v>
      </c>
      <c r="U14" s="130" t="s">
        <v>716</v>
      </c>
      <c r="V14" s="100" t="s">
        <v>668</v>
      </c>
      <c r="W14" s="100" t="s">
        <v>677</v>
      </c>
      <c r="X14" s="101">
        <v>7569</v>
      </c>
      <c r="Y14" s="100" t="s">
        <v>683</v>
      </c>
      <c r="Z14" s="100">
        <v>50</v>
      </c>
      <c r="AA14" s="100">
        <v>50</v>
      </c>
    </row>
    <row r="16" spans="2:27" ht="15" thickBot="1"/>
    <row r="17" spans="2:27" s="36" customFormat="1" ht="13.8">
      <c r="B17" s="298" t="s">
        <v>223</v>
      </c>
      <c r="C17" s="299"/>
      <c r="D17" s="299"/>
      <c r="E17" s="299"/>
      <c r="F17" s="299"/>
      <c r="G17" s="299"/>
      <c r="H17" s="299"/>
      <c r="I17" s="299"/>
      <c r="J17" s="299"/>
      <c r="K17" s="299"/>
      <c r="L17" s="299"/>
      <c r="M17" s="299"/>
      <c r="N17" s="299"/>
      <c r="O17" s="299"/>
      <c r="P17" s="299"/>
      <c r="Q17" s="299"/>
      <c r="R17" s="300"/>
    </row>
    <row r="18" spans="2:27" s="36" customFormat="1" ht="13.8">
      <c r="B18" s="267" t="s">
        <v>3</v>
      </c>
      <c r="C18" s="268"/>
      <c r="D18" s="268"/>
      <c r="E18" s="268"/>
      <c r="F18" s="268"/>
      <c r="G18" s="268"/>
      <c r="H18" s="268"/>
      <c r="I18" s="268"/>
      <c r="J18" s="268"/>
      <c r="K18" s="268"/>
      <c r="L18" s="268"/>
      <c r="M18" s="268"/>
      <c r="N18" s="268"/>
      <c r="O18" s="268"/>
      <c r="P18" s="268"/>
      <c r="Q18" s="268"/>
      <c r="R18" s="269"/>
    </row>
    <row r="19" spans="2:27" s="36" customFormat="1" ht="13.8">
      <c r="B19" s="292" t="s">
        <v>224</v>
      </c>
      <c r="C19" s="293"/>
      <c r="D19" s="293"/>
      <c r="E19" s="293"/>
      <c r="F19" s="293"/>
      <c r="G19" s="293"/>
      <c r="H19" s="293"/>
      <c r="I19" s="293"/>
      <c r="J19" s="293"/>
      <c r="K19" s="293"/>
      <c r="L19" s="293"/>
      <c r="M19" s="293"/>
      <c r="N19" s="293"/>
      <c r="O19" s="293"/>
      <c r="P19" s="293"/>
      <c r="Q19" s="293"/>
      <c r="R19" s="294"/>
    </row>
    <row r="20" spans="2:27" s="36" customFormat="1" ht="13.8">
      <c r="B20" s="267" t="s">
        <v>2</v>
      </c>
      <c r="C20" s="268"/>
      <c r="D20" s="268"/>
      <c r="E20" s="268"/>
      <c r="F20" s="268"/>
      <c r="G20" s="268"/>
      <c r="H20" s="268"/>
      <c r="I20" s="268"/>
      <c r="J20" s="268"/>
      <c r="K20" s="268"/>
      <c r="L20" s="268"/>
      <c r="M20" s="268"/>
      <c r="N20" s="268"/>
      <c r="O20" s="268"/>
      <c r="P20" s="268"/>
      <c r="Q20" s="268"/>
      <c r="R20" s="269"/>
    </row>
    <row r="21" spans="2:27" s="36" customFormat="1" ht="13.8">
      <c r="B21" s="292" t="s">
        <v>225</v>
      </c>
      <c r="C21" s="293"/>
      <c r="D21" s="293"/>
      <c r="E21" s="293"/>
      <c r="F21" s="293"/>
      <c r="G21" s="293"/>
      <c r="H21" s="293"/>
      <c r="I21" s="293"/>
      <c r="J21" s="293"/>
      <c r="K21" s="293"/>
      <c r="L21" s="293"/>
      <c r="M21" s="293"/>
      <c r="N21" s="293"/>
      <c r="O21" s="293"/>
      <c r="P21" s="293"/>
      <c r="Q21" s="293"/>
      <c r="R21" s="294"/>
    </row>
    <row r="22" spans="2:27" s="36" customFormat="1" ht="13.8">
      <c r="B22" s="267" t="s">
        <v>1</v>
      </c>
      <c r="C22" s="268"/>
      <c r="D22" s="268"/>
      <c r="E22" s="268"/>
      <c r="F22" s="268"/>
      <c r="G22" s="268"/>
      <c r="H22" s="268"/>
      <c r="I22" s="268"/>
      <c r="J22" s="268"/>
      <c r="K22" s="268"/>
      <c r="L22" s="268"/>
      <c r="M22" s="268"/>
      <c r="N22" s="268"/>
      <c r="O22" s="268"/>
      <c r="P22" s="268"/>
      <c r="Q22" s="268"/>
      <c r="R22" s="269"/>
    </row>
    <row r="23" spans="2:27" s="36" customFormat="1" ht="47.25" customHeight="1" thickBot="1">
      <c r="B23" s="281" t="s">
        <v>226</v>
      </c>
      <c r="C23" s="282"/>
      <c r="D23" s="282"/>
      <c r="E23" s="282"/>
      <c r="F23" s="282"/>
      <c r="G23" s="282"/>
      <c r="H23" s="282"/>
      <c r="I23" s="282"/>
      <c r="J23" s="282"/>
      <c r="K23" s="282"/>
      <c r="L23" s="282"/>
      <c r="M23" s="282"/>
      <c r="N23" s="282"/>
      <c r="O23" s="282"/>
      <c r="P23" s="282"/>
      <c r="Q23" s="282"/>
      <c r="R23" s="283"/>
    </row>
    <row r="24" spans="2:27" s="42" customFormat="1" ht="12" customHeight="1">
      <c r="B24" s="270" t="s">
        <v>0</v>
      </c>
      <c r="C24" s="272" t="s">
        <v>820</v>
      </c>
      <c r="D24" s="306" t="s">
        <v>10</v>
      </c>
      <c r="E24" s="307"/>
      <c r="F24" s="307"/>
      <c r="G24" s="307"/>
      <c r="H24" s="308"/>
      <c r="I24" s="271" t="s">
        <v>821</v>
      </c>
      <c r="J24" s="271"/>
      <c r="K24" s="277"/>
      <c r="L24" s="286" t="s">
        <v>9</v>
      </c>
      <c r="M24" s="59" t="s">
        <v>825</v>
      </c>
      <c r="N24" s="59" t="s">
        <v>826</v>
      </c>
      <c r="O24" s="274" t="s">
        <v>827</v>
      </c>
      <c r="P24" s="275"/>
      <c r="Q24" s="301"/>
      <c r="R24" s="284" t="s">
        <v>649</v>
      </c>
      <c r="S24" s="310" t="s">
        <v>832</v>
      </c>
      <c r="T24" s="311"/>
      <c r="U24" s="311"/>
      <c r="V24" s="311"/>
      <c r="W24" s="311"/>
      <c r="X24" s="311"/>
      <c r="Y24" s="311"/>
      <c r="Z24" s="311"/>
      <c r="AA24" s="312"/>
    </row>
    <row r="25" spans="2:27" s="42" customFormat="1" ht="81" customHeight="1">
      <c r="B25" s="289"/>
      <c r="C25" s="309"/>
      <c r="D25" s="69" t="s">
        <v>8</v>
      </c>
      <c r="E25" s="70" t="s">
        <v>7</v>
      </c>
      <c r="F25" s="70" t="s">
        <v>6</v>
      </c>
      <c r="G25" s="70" t="s">
        <v>5</v>
      </c>
      <c r="H25" s="71" t="s">
        <v>4</v>
      </c>
      <c r="I25" s="62" t="s">
        <v>822</v>
      </c>
      <c r="J25" s="62" t="s">
        <v>823</v>
      </c>
      <c r="K25" s="62" t="s">
        <v>824</v>
      </c>
      <c r="L25" s="287"/>
      <c r="M25" s="60" t="s">
        <v>828</v>
      </c>
      <c r="N25" s="60" t="s">
        <v>828</v>
      </c>
      <c r="O25" s="60" t="s">
        <v>829</v>
      </c>
      <c r="P25" s="60" t="s">
        <v>830</v>
      </c>
      <c r="Q25" s="60" t="s">
        <v>831</v>
      </c>
      <c r="R25" s="288"/>
      <c r="S25" s="61" t="s">
        <v>657</v>
      </c>
      <c r="T25" s="66" t="s">
        <v>650</v>
      </c>
      <c r="U25" s="66" t="s">
        <v>651</v>
      </c>
      <c r="V25" s="66" t="s">
        <v>658</v>
      </c>
      <c r="W25" s="67" t="s">
        <v>653</v>
      </c>
      <c r="X25" s="67" t="s">
        <v>652</v>
      </c>
      <c r="Y25" s="67" t="s">
        <v>654</v>
      </c>
      <c r="Z25" s="66" t="s">
        <v>655</v>
      </c>
      <c r="AA25" s="65" t="s">
        <v>656</v>
      </c>
    </row>
    <row r="26" spans="2:27" s="36" customFormat="1" ht="114">
      <c r="B26" s="94" t="s">
        <v>947</v>
      </c>
      <c r="C26" s="94" t="s">
        <v>941</v>
      </c>
      <c r="D26" s="95" t="s">
        <v>227</v>
      </c>
      <c r="E26" s="94" t="s">
        <v>228</v>
      </c>
      <c r="F26" s="96" t="s">
        <v>221</v>
      </c>
      <c r="G26" s="96" t="s">
        <v>34</v>
      </c>
      <c r="H26" s="97" t="s">
        <v>50</v>
      </c>
      <c r="I26" s="97" t="s">
        <v>942</v>
      </c>
      <c r="J26" s="97"/>
      <c r="K26" s="97"/>
      <c r="L26" s="94" t="s">
        <v>229</v>
      </c>
      <c r="M26" s="94">
        <v>50</v>
      </c>
      <c r="N26" s="94">
        <v>100</v>
      </c>
      <c r="O26" s="99">
        <v>230117000</v>
      </c>
      <c r="P26" s="99">
        <v>1713600</v>
      </c>
      <c r="Q26" s="94"/>
      <c r="R26" s="222" t="s">
        <v>717</v>
      </c>
      <c r="S26" s="222" t="s">
        <v>227</v>
      </c>
      <c r="T26" s="223" t="s">
        <v>687</v>
      </c>
      <c r="U26" s="222" t="s">
        <v>717</v>
      </c>
      <c r="V26" s="100" t="s">
        <v>668</v>
      </c>
      <c r="W26" s="100" t="s">
        <v>677</v>
      </c>
      <c r="X26" s="114">
        <v>7569</v>
      </c>
      <c r="Y26" s="100" t="s">
        <v>683</v>
      </c>
      <c r="Z26" s="100">
        <v>50</v>
      </c>
      <c r="AA26" s="100">
        <v>33.299999999999997</v>
      </c>
    </row>
    <row r="27" spans="2:27" s="36" customFormat="1" ht="129.6" customHeight="1">
      <c r="B27" s="94" t="s">
        <v>948</v>
      </c>
      <c r="C27" s="94" t="s">
        <v>837</v>
      </c>
      <c r="D27" s="95" t="s">
        <v>230</v>
      </c>
      <c r="E27" s="94" t="s">
        <v>231</v>
      </c>
      <c r="F27" s="96" t="s">
        <v>221</v>
      </c>
      <c r="G27" s="96" t="s">
        <v>34</v>
      </c>
      <c r="H27" s="97" t="s">
        <v>50</v>
      </c>
      <c r="I27" s="97"/>
      <c r="J27" s="97"/>
      <c r="K27" s="97"/>
      <c r="L27" s="94" t="s">
        <v>232</v>
      </c>
      <c r="M27" s="94"/>
      <c r="N27" s="94"/>
      <c r="O27" s="99">
        <v>20400000</v>
      </c>
      <c r="P27" s="99">
        <v>1437361</v>
      </c>
      <c r="Q27" s="94"/>
      <c r="R27" s="222" t="s">
        <v>718</v>
      </c>
      <c r="S27" s="222" t="s">
        <v>230</v>
      </c>
      <c r="T27" s="223" t="s">
        <v>687</v>
      </c>
      <c r="U27" s="222" t="s">
        <v>717</v>
      </c>
      <c r="V27" s="100" t="s">
        <v>668</v>
      </c>
      <c r="W27" s="100" t="s">
        <v>677</v>
      </c>
      <c r="X27" s="114">
        <v>7569</v>
      </c>
      <c r="Y27" s="100" t="s">
        <v>683</v>
      </c>
      <c r="Z27" s="100">
        <v>50</v>
      </c>
      <c r="AA27" s="100">
        <v>33.299999999999997</v>
      </c>
    </row>
    <row r="28" spans="2:27" s="36" customFormat="1" ht="114">
      <c r="B28" s="94" t="s">
        <v>949</v>
      </c>
      <c r="C28" s="94" t="s">
        <v>943</v>
      </c>
      <c r="D28" s="95" t="s">
        <v>233</v>
      </c>
      <c r="E28" s="94" t="s">
        <v>234</v>
      </c>
      <c r="F28" s="96" t="s">
        <v>221</v>
      </c>
      <c r="G28" s="96" t="s">
        <v>34</v>
      </c>
      <c r="H28" s="97" t="s">
        <v>50</v>
      </c>
      <c r="I28" s="97" t="s">
        <v>944</v>
      </c>
      <c r="J28" s="97"/>
      <c r="K28" s="97"/>
      <c r="L28" s="94" t="s">
        <v>232</v>
      </c>
      <c r="M28" s="94">
        <v>50</v>
      </c>
      <c r="N28" s="94">
        <v>100</v>
      </c>
      <c r="O28" s="99">
        <v>7657461000</v>
      </c>
      <c r="P28" s="99">
        <v>996396550</v>
      </c>
      <c r="Q28" s="94"/>
      <c r="R28" s="224" t="s">
        <v>235</v>
      </c>
      <c r="S28" s="222" t="s">
        <v>233</v>
      </c>
      <c r="T28" s="223" t="s">
        <v>687</v>
      </c>
      <c r="U28" s="222" t="s">
        <v>717</v>
      </c>
      <c r="V28" s="100" t="s">
        <v>668</v>
      </c>
      <c r="W28" s="100" t="s">
        <v>677</v>
      </c>
      <c r="X28" s="114">
        <v>7569</v>
      </c>
      <c r="Y28" s="100" t="s">
        <v>683</v>
      </c>
      <c r="Z28" s="100">
        <v>50</v>
      </c>
      <c r="AA28" s="100">
        <v>33.299999999999997</v>
      </c>
    </row>
    <row r="29" spans="2:27">
      <c r="R29" s="221"/>
      <c r="S29" s="221"/>
      <c r="T29" s="221"/>
      <c r="U29" s="221"/>
    </row>
  </sheetData>
  <sheetProtection password="CC65" sheet="1"/>
  <mergeCells count="30">
    <mergeCell ref="B2:R2"/>
    <mergeCell ref="B17:R17"/>
    <mergeCell ref="B18:R18"/>
    <mergeCell ref="B19:R19"/>
    <mergeCell ref="B20:R20"/>
    <mergeCell ref="B10:R10"/>
    <mergeCell ref="B11:B12"/>
    <mergeCell ref="D11:H11"/>
    <mergeCell ref="L11:L12"/>
    <mergeCell ref="R11:R12"/>
    <mergeCell ref="B4:R4"/>
    <mergeCell ref="B5:R5"/>
    <mergeCell ref="B6:R6"/>
    <mergeCell ref="B7:R7"/>
    <mergeCell ref="B8:R8"/>
    <mergeCell ref="C11:C12"/>
    <mergeCell ref="S11:AA11"/>
    <mergeCell ref="C24:C25"/>
    <mergeCell ref="I24:K24"/>
    <mergeCell ref="O24:Q24"/>
    <mergeCell ref="S24:AA24"/>
    <mergeCell ref="B22:R22"/>
    <mergeCell ref="B23:R23"/>
    <mergeCell ref="B24:B25"/>
    <mergeCell ref="D24:H24"/>
    <mergeCell ref="L24:L25"/>
    <mergeCell ref="R24:R25"/>
    <mergeCell ref="B21:R21"/>
    <mergeCell ref="I11:K11"/>
    <mergeCell ref="O11:Q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2" tint="-0.249977111117893"/>
  </sheetPr>
  <dimension ref="B2:AA43"/>
  <sheetViews>
    <sheetView showGridLines="0" topLeftCell="A25" zoomScale="80" zoomScaleNormal="80" workbookViewId="0">
      <selection activeCell="B27" sqref="B27"/>
    </sheetView>
  </sheetViews>
  <sheetFormatPr baseColWidth="10" defaultRowHeight="14.4"/>
  <cols>
    <col min="1" max="1" width="3.109375" customWidth="1"/>
    <col min="2" max="2" width="19.6640625" customWidth="1"/>
    <col min="3" max="3" width="37.88671875" customWidth="1"/>
    <col min="5" max="5" width="17.6640625" customWidth="1"/>
    <col min="9" max="9" width="26.33203125" customWidth="1"/>
    <col min="10" max="10" width="14.33203125" customWidth="1"/>
    <col min="11" max="11" width="16" customWidth="1"/>
    <col min="12" max="12" width="27.33203125" customWidth="1"/>
    <col min="13" max="16" width="17.88671875" customWidth="1"/>
    <col min="17" max="17" width="22.33203125" customWidth="1"/>
    <col min="18" max="18" width="16.5546875" customWidth="1"/>
    <col min="19" max="19" width="21" customWidth="1"/>
    <col min="20" max="20" width="22.5546875" customWidth="1"/>
    <col min="21" max="21" width="18.88671875" customWidth="1"/>
    <col min="22" max="22" width="18" customWidth="1"/>
    <col min="23" max="23" width="18.5546875" customWidth="1"/>
    <col min="24" max="24" width="20.6640625" customWidth="1"/>
    <col min="25" max="25" width="19.33203125" customWidth="1"/>
    <col min="26" max="27" width="15.88671875" customWidth="1"/>
  </cols>
  <sheetData>
    <row r="2" spans="2:27">
      <c r="B2" s="305" t="s">
        <v>236</v>
      </c>
      <c r="C2" s="305"/>
      <c r="D2" s="305"/>
      <c r="E2" s="305"/>
      <c r="F2" s="305"/>
      <c r="G2" s="305"/>
      <c r="H2" s="305"/>
      <c r="I2" s="305"/>
      <c r="J2" s="305"/>
      <c r="K2" s="305"/>
      <c r="L2" s="305"/>
      <c r="M2" s="305"/>
      <c r="N2" s="305"/>
      <c r="O2" s="305"/>
      <c r="P2" s="305"/>
      <c r="Q2" s="305"/>
      <c r="R2" s="305"/>
    </row>
    <row r="3" spans="2:27" ht="15" thickBot="1"/>
    <row r="4" spans="2:27" s="36" customFormat="1" ht="15.75" customHeight="1">
      <c r="B4" s="298" t="s">
        <v>237</v>
      </c>
      <c r="C4" s="299"/>
      <c r="D4" s="299"/>
      <c r="E4" s="299"/>
      <c r="F4" s="299"/>
      <c r="G4" s="299"/>
      <c r="H4" s="299"/>
      <c r="I4" s="299"/>
      <c r="J4" s="299"/>
      <c r="K4" s="299"/>
      <c r="L4" s="299"/>
      <c r="M4" s="299"/>
      <c r="N4" s="299"/>
      <c r="O4" s="299"/>
      <c r="P4" s="299"/>
      <c r="Q4" s="299"/>
      <c r="R4" s="300"/>
    </row>
    <row r="5" spans="2:27" s="36" customFormat="1" ht="15.75" customHeight="1">
      <c r="B5" s="267" t="s">
        <v>3</v>
      </c>
      <c r="C5" s="268"/>
      <c r="D5" s="268"/>
      <c r="E5" s="268"/>
      <c r="F5" s="268"/>
      <c r="G5" s="268"/>
      <c r="H5" s="268"/>
      <c r="I5" s="268"/>
      <c r="J5" s="268"/>
      <c r="K5" s="268"/>
      <c r="L5" s="268"/>
      <c r="M5" s="268"/>
      <c r="N5" s="268"/>
      <c r="O5" s="268"/>
      <c r="P5" s="268"/>
      <c r="Q5" s="268"/>
      <c r="R5" s="269"/>
    </row>
    <row r="6" spans="2:27" s="36" customFormat="1" ht="15.75" customHeight="1">
      <c r="B6" s="292" t="s">
        <v>238</v>
      </c>
      <c r="C6" s="293"/>
      <c r="D6" s="293"/>
      <c r="E6" s="293"/>
      <c r="F6" s="293"/>
      <c r="G6" s="293"/>
      <c r="H6" s="293"/>
      <c r="I6" s="293"/>
      <c r="J6" s="293"/>
      <c r="K6" s="293"/>
      <c r="L6" s="293"/>
      <c r="M6" s="293"/>
      <c r="N6" s="293"/>
      <c r="O6" s="293"/>
      <c r="P6" s="293"/>
      <c r="Q6" s="293"/>
      <c r="R6" s="294"/>
    </row>
    <row r="7" spans="2:27" s="36" customFormat="1" ht="15.75" customHeight="1">
      <c r="B7" s="267" t="s">
        <v>2</v>
      </c>
      <c r="C7" s="268"/>
      <c r="D7" s="268"/>
      <c r="E7" s="268"/>
      <c r="F7" s="268"/>
      <c r="G7" s="268"/>
      <c r="H7" s="268"/>
      <c r="I7" s="268"/>
      <c r="J7" s="268"/>
      <c r="K7" s="268"/>
      <c r="L7" s="268"/>
      <c r="M7" s="268"/>
      <c r="N7" s="268"/>
      <c r="O7" s="268"/>
      <c r="P7" s="268"/>
      <c r="Q7" s="268"/>
      <c r="R7" s="269"/>
    </row>
    <row r="8" spans="2:27" s="36" customFormat="1" ht="15" customHeight="1">
      <c r="B8" s="292" t="s">
        <v>239</v>
      </c>
      <c r="C8" s="293"/>
      <c r="D8" s="293"/>
      <c r="E8" s="293"/>
      <c r="F8" s="293"/>
      <c r="G8" s="293"/>
      <c r="H8" s="293"/>
      <c r="I8" s="293"/>
      <c r="J8" s="293"/>
      <c r="K8" s="293"/>
      <c r="L8" s="293"/>
      <c r="M8" s="293"/>
      <c r="N8" s="293"/>
      <c r="O8" s="293"/>
      <c r="P8" s="293"/>
      <c r="Q8" s="293"/>
      <c r="R8" s="294"/>
    </row>
    <row r="9" spans="2:27" s="36" customFormat="1" ht="15.75" customHeight="1">
      <c r="B9" s="267" t="s">
        <v>1</v>
      </c>
      <c r="C9" s="268"/>
      <c r="D9" s="268"/>
      <c r="E9" s="268"/>
      <c r="F9" s="268"/>
      <c r="G9" s="268"/>
      <c r="H9" s="268"/>
      <c r="I9" s="268"/>
      <c r="J9" s="268"/>
      <c r="K9" s="268"/>
      <c r="L9" s="268"/>
      <c r="M9" s="268"/>
      <c r="N9" s="268"/>
      <c r="O9" s="268"/>
      <c r="P9" s="268"/>
      <c r="Q9" s="268"/>
      <c r="R9" s="269"/>
    </row>
    <row r="10" spans="2:27" s="36" customFormat="1" ht="36.75" customHeight="1" thickBot="1">
      <c r="B10" s="281" t="s">
        <v>240</v>
      </c>
      <c r="C10" s="282"/>
      <c r="D10" s="282"/>
      <c r="E10" s="282"/>
      <c r="F10" s="282"/>
      <c r="G10" s="282"/>
      <c r="H10" s="282"/>
      <c r="I10" s="282"/>
      <c r="J10" s="282"/>
      <c r="K10" s="282"/>
      <c r="L10" s="282"/>
      <c r="M10" s="282"/>
      <c r="N10" s="282"/>
      <c r="O10" s="282"/>
      <c r="P10" s="282"/>
      <c r="Q10" s="282"/>
      <c r="R10" s="283"/>
    </row>
    <row r="11" spans="2:27" s="42" customFormat="1" ht="33.75"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90.75" customHeight="1">
      <c r="B12" s="289"/>
      <c r="C12" s="309"/>
      <c r="D12" s="69" t="s">
        <v>8</v>
      </c>
      <c r="E12" s="70" t="s">
        <v>7</v>
      </c>
      <c r="F12" s="70" t="s">
        <v>6</v>
      </c>
      <c r="G12" s="70" t="s">
        <v>5</v>
      </c>
      <c r="H12" s="71" t="s">
        <v>4</v>
      </c>
      <c r="I12" s="68" t="s">
        <v>822</v>
      </c>
      <c r="J12" s="68" t="s">
        <v>823</v>
      </c>
      <c r="K12" s="68"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234.6" customHeight="1">
      <c r="B13" s="82" t="s">
        <v>956</v>
      </c>
      <c r="C13" s="82" t="s">
        <v>1289</v>
      </c>
      <c r="D13" s="83" t="s">
        <v>241</v>
      </c>
      <c r="E13" s="82" t="s">
        <v>242</v>
      </c>
      <c r="F13" s="84" t="s">
        <v>73</v>
      </c>
      <c r="G13" s="84" t="s">
        <v>34</v>
      </c>
      <c r="H13" s="85" t="s">
        <v>243</v>
      </c>
      <c r="I13" s="85" t="s">
        <v>1290</v>
      </c>
      <c r="J13" s="85" t="s">
        <v>950</v>
      </c>
      <c r="K13" s="85" t="s">
        <v>316</v>
      </c>
      <c r="L13" s="82" t="s">
        <v>244</v>
      </c>
      <c r="M13" s="83">
        <v>0.5</v>
      </c>
      <c r="N13" s="83">
        <v>0.5</v>
      </c>
      <c r="O13" s="115">
        <v>62500000</v>
      </c>
      <c r="P13" s="115">
        <v>45139375</v>
      </c>
      <c r="Q13" s="82"/>
      <c r="R13" s="127" t="s">
        <v>285</v>
      </c>
      <c r="S13" s="116" t="s">
        <v>726</v>
      </c>
      <c r="T13" s="116" t="s">
        <v>727</v>
      </c>
      <c r="U13" s="116" t="s">
        <v>727</v>
      </c>
      <c r="V13" s="117" t="s">
        <v>652</v>
      </c>
      <c r="W13" s="80" t="s">
        <v>951</v>
      </c>
      <c r="X13" s="80" t="s">
        <v>729</v>
      </c>
      <c r="Y13" s="80" t="s">
        <v>737</v>
      </c>
      <c r="Z13" s="314" t="s">
        <v>731</v>
      </c>
      <c r="AA13" s="118">
        <v>0.2</v>
      </c>
    </row>
    <row r="14" spans="2:27" s="36" customFormat="1" ht="125.4">
      <c r="B14" s="82" t="s">
        <v>957</v>
      </c>
      <c r="C14" s="82" t="s">
        <v>952</v>
      </c>
      <c r="D14" s="83" t="s">
        <v>245</v>
      </c>
      <c r="E14" s="82" t="s">
        <v>246</v>
      </c>
      <c r="F14" s="84" t="s">
        <v>73</v>
      </c>
      <c r="G14" s="84" t="s">
        <v>34</v>
      </c>
      <c r="H14" s="85" t="s">
        <v>247</v>
      </c>
      <c r="I14" s="85" t="s">
        <v>953</v>
      </c>
      <c r="J14" s="85" t="s">
        <v>954</v>
      </c>
      <c r="K14" s="85" t="s">
        <v>316</v>
      </c>
      <c r="L14" s="82" t="s">
        <v>248</v>
      </c>
      <c r="M14" s="83">
        <v>0.5</v>
      </c>
      <c r="N14" s="83">
        <v>0.42</v>
      </c>
      <c r="O14" s="115">
        <v>170500000</v>
      </c>
      <c r="P14" s="115">
        <v>147633333.25</v>
      </c>
      <c r="Q14" s="82"/>
      <c r="R14" s="127" t="s">
        <v>11</v>
      </c>
      <c r="S14" s="117" t="s">
        <v>732</v>
      </c>
      <c r="T14" s="116" t="s">
        <v>727</v>
      </c>
      <c r="U14" s="116" t="s">
        <v>727</v>
      </c>
      <c r="V14" s="89" t="s">
        <v>733</v>
      </c>
      <c r="W14" s="80" t="s">
        <v>734</v>
      </c>
      <c r="X14" s="80" t="s">
        <v>729</v>
      </c>
      <c r="Y14" s="80" t="s">
        <v>735</v>
      </c>
      <c r="Z14" s="314"/>
      <c r="AA14" s="118">
        <v>0.2</v>
      </c>
    </row>
    <row r="15" spans="2:27" s="36" customFormat="1" ht="171">
      <c r="B15" s="82" t="s">
        <v>958</v>
      </c>
      <c r="C15" s="82" t="s">
        <v>1278</v>
      </c>
      <c r="D15" s="83" t="s">
        <v>249</v>
      </c>
      <c r="E15" s="82" t="s">
        <v>250</v>
      </c>
      <c r="F15" s="84" t="s">
        <v>73</v>
      </c>
      <c r="G15" s="84" t="s">
        <v>34</v>
      </c>
      <c r="H15" s="85" t="s">
        <v>251</v>
      </c>
      <c r="I15" s="85" t="s">
        <v>1281</v>
      </c>
      <c r="J15" s="85" t="s">
        <v>955</v>
      </c>
      <c r="K15" s="85" t="s">
        <v>316</v>
      </c>
      <c r="L15" s="82" t="s">
        <v>252</v>
      </c>
      <c r="M15" s="83">
        <v>0.5</v>
      </c>
      <c r="N15" s="83">
        <v>0.5</v>
      </c>
      <c r="O15" s="115">
        <v>62500000</v>
      </c>
      <c r="P15" s="115">
        <v>45139375</v>
      </c>
      <c r="Q15" s="82"/>
      <c r="R15" s="127" t="s">
        <v>11</v>
      </c>
      <c r="S15" s="117" t="s">
        <v>736</v>
      </c>
      <c r="T15" s="116" t="s">
        <v>727</v>
      </c>
      <c r="U15" s="116" t="s">
        <v>727</v>
      </c>
      <c r="V15" s="89" t="s">
        <v>733</v>
      </c>
      <c r="W15" s="80" t="s">
        <v>951</v>
      </c>
      <c r="X15" s="80" t="s">
        <v>729</v>
      </c>
      <c r="Y15" s="80" t="s">
        <v>737</v>
      </c>
      <c r="Z15" s="314"/>
      <c r="AA15" s="118">
        <v>0.2</v>
      </c>
    </row>
    <row r="17" spans="2:27" ht="15" thickBot="1"/>
    <row r="18" spans="2:27" s="36" customFormat="1" ht="15.75" customHeight="1">
      <c r="B18" s="298" t="s">
        <v>254</v>
      </c>
      <c r="C18" s="299"/>
      <c r="D18" s="299"/>
      <c r="E18" s="299"/>
      <c r="F18" s="299"/>
      <c r="G18" s="299"/>
      <c r="H18" s="299"/>
      <c r="I18" s="299"/>
      <c r="J18" s="299"/>
      <c r="K18" s="299"/>
      <c r="L18" s="299"/>
      <c r="M18" s="299"/>
      <c r="N18" s="299"/>
      <c r="O18" s="299"/>
      <c r="P18" s="299"/>
      <c r="Q18" s="299"/>
      <c r="R18" s="300"/>
    </row>
    <row r="19" spans="2:27" s="36" customFormat="1" ht="15.75" customHeight="1">
      <c r="B19" s="267" t="s">
        <v>3</v>
      </c>
      <c r="C19" s="268"/>
      <c r="D19" s="268"/>
      <c r="E19" s="268"/>
      <c r="F19" s="268"/>
      <c r="G19" s="268"/>
      <c r="H19" s="268"/>
      <c r="I19" s="268"/>
      <c r="J19" s="268"/>
      <c r="K19" s="268"/>
      <c r="L19" s="268"/>
      <c r="M19" s="268"/>
      <c r="N19" s="268"/>
      <c r="O19" s="268"/>
      <c r="P19" s="268"/>
      <c r="Q19" s="268"/>
      <c r="R19" s="269"/>
    </row>
    <row r="20" spans="2:27" s="36" customFormat="1" ht="15.75" customHeight="1">
      <c r="B20" s="292" t="s">
        <v>255</v>
      </c>
      <c r="C20" s="293"/>
      <c r="D20" s="293"/>
      <c r="E20" s="293"/>
      <c r="F20" s="293"/>
      <c r="G20" s="293"/>
      <c r="H20" s="293"/>
      <c r="I20" s="293"/>
      <c r="J20" s="293"/>
      <c r="K20" s="293"/>
      <c r="L20" s="293"/>
      <c r="M20" s="293"/>
      <c r="N20" s="293"/>
      <c r="O20" s="293"/>
      <c r="P20" s="293"/>
      <c r="Q20" s="293"/>
      <c r="R20" s="294"/>
    </row>
    <row r="21" spans="2:27" s="36" customFormat="1" ht="15.75" customHeight="1">
      <c r="B21" s="267" t="s">
        <v>2</v>
      </c>
      <c r="C21" s="268"/>
      <c r="D21" s="268"/>
      <c r="E21" s="268"/>
      <c r="F21" s="268"/>
      <c r="G21" s="268"/>
      <c r="H21" s="268"/>
      <c r="I21" s="268"/>
      <c r="J21" s="268"/>
      <c r="K21" s="268"/>
      <c r="L21" s="268"/>
      <c r="M21" s="268"/>
      <c r="N21" s="268"/>
      <c r="O21" s="268"/>
      <c r="P21" s="268"/>
      <c r="Q21" s="268"/>
      <c r="R21" s="269"/>
    </row>
    <row r="22" spans="2:27" s="36" customFormat="1" ht="15" customHeight="1">
      <c r="B22" s="292" t="s">
        <v>256</v>
      </c>
      <c r="C22" s="293"/>
      <c r="D22" s="293"/>
      <c r="E22" s="293"/>
      <c r="F22" s="293"/>
      <c r="G22" s="293"/>
      <c r="H22" s="293"/>
      <c r="I22" s="293"/>
      <c r="J22" s="293"/>
      <c r="K22" s="293"/>
      <c r="L22" s="293"/>
      <c r="M22" s="293"/>
      <c r="N22" s="293"/>
      <c r="O22" s="293"/>
      <c r="P22" s="293"/>
      <c r="Q22" s="293"/>
      <c r="R22" s="294"/>
    </row>
    <row r="23" spans="2:27" s="36" customFormat="1" ht="15.75" customHeight="1">
      <c r="B23" s="267" t="s">
        <v>1</v>
      </c>
      <c r="C23" s="268"/>
      <c r="D23" s="268"/>
      <c r="E23" s="268"/>
      <c r="F23" s="268"/>
      <c r="G23" s="268"/>
      <c r="H23" s="268"/>
      <c r="I23" s="268"/>
      <c r="J23" s="268"/>
      <c r="K23" s="268"/>
      <c r="L23" s="268"/>
      <c r="M23" s="268"/>
      <c r="N23" s="268"/>
      <c r="O23" s="268"/>
      <c r="P23" s="268"/>
      <c r="Q23" s="268"/>
      <c r="R23" s="269"/>
    </row>
    <row r="24" spans="2:27" s="36" customFormat="1" ht="30" customHeight="1" thickBot="1">
      <c r="B24" s="281" t="s">
        <v>257</v>
      </c>
      <c r="C24" s="282"/>
      <c r="D24" s="282"/>
      <c r="E24" s="282"/>
      <c r="F24" s="282"/>
      <c r="G24" s="282"/>
      <c r="H24" s="282"/>
      <c r="I24" s="282"/>
      <c r="J24" s="282"/>
      <c r="K24" s="282"/>
      <c r="L24" s="282"/>
      <c r="M24" s="282"/>
      <c r="N24" s="282"/>
      <c r="O24" s="282"/>
      <c r="P24" s="282"/>
      <c r="Q24" s="282"/>
      <c r="R24" s="283"/>
    </row>
    <row r="25" spans="2:27" s="42" customFormat="1" ht="33.75" customHeight="1">
      <c r="B25" s="270" t="s">
        <v>0</v>
      </c>
      <c r="C25" s="272" t="s">
        <v>820</v>
      </c>
      <c r="D25" s="306" t="s">
        <v>10</v>
      </c>
      <c r="E25" s="307"/>
      <c r="F25" s="307"/>
      <c r="G25" s="307"/>
      <c r="H25" s="308"/>
      <c r="I25" s="271" t="s">
        <v>821</v>
      </c>
      <c r="J25" s="271"/>
      <c r="K25" s="277"/>
      <c r="L25" s="286" t="s">
        <v>9</v>
      </c>
      <c r="M25" s="59" t="s">
        <v>825</v>
      </c>
      <c r="N25" s="59" t="s">
        <v>826</v>
      </c>
      <c r="O25" s="274" t="s">
        <v>827</v>
      </c>
      <c r="P25" s="275"/>
      <c r="Q25" s="301"/>
      <c r="R25" s="284" t="s">
        <v>649</v>
      </c>
      <c r="S25" s="310" t="s">
        <v>832</v>
      </c>
      <c r="T25" s="311"/>
      <c r="U25" s="311"/>
      <c r="V25" s="311"/>
      <c r="W25" s="311"/>
      <c r="X25" s="311"/>
      <c r="Y25" s="311"/>
      <c r="Z25" s="311"/>
      <c r="AA25" s="312"/>
    </row>
    <row r="26" spans="2:27" s="42" customFormat="1" ht="90.75" customHeight="1">
      <c r="B26" s="289"/>
      <c r="C26" s="309"/>
      <c r="D26" s="69" t="s">
        <v>8</v>
      </c>
      <c r="E26" s="70" t="s">
        <v>7</v>
      </c>
      <c r="F26" s="70" t="s">
        <v>6</v>
      </c>
      <c r="G26" s="70" t="s">
        <v>5</v>
      </c>
      <c r="H26" s="71" t="s">
        <v>4</v>
      </c>
      <c r="I26" s="68" t="s">
        <v>822</v>
      </c>
      <c r="J26" s="68" t="s">
        <v>823</v>
      </c>
      <c r="K26" s="68" t="s">
        <v>824</v>
      </c>
      <c r="L26" s="287"/>
      <c r="M26" s="60" t="s">
        <v>828</v>
      </c>
      <c r="N26" s="60" t="s">
        <v>828</v>
      </c>
      <c r="O26" s="60" t="s">
        <v>829</v>
      </c>
      <c r="P26" s="60" t="s">
        <v>830</v>
      </c>
      <c r="Q26" s="60" t="s">
        <v>831</v>
      </c>
      <c r="R26" s="288"/>
      <c r="S26" s="61" t="s">
        <v>657</v>
      </c>
      <c r="T26" s="66" t="s">
        <v>650</v>
      </c>
      <c r="U26" s="66" t="s">
        <v>651</v>
      </c>
      <c r="V26" s="66" t="s">
        <v>658</v>
      </c>
      <c r="W26" s="67" t="s">
        <v>653</v>
      </c>
      <c r="X26" s="67" t="s">
        <v>652</v>
      </c>
      <c r="Y26" s="67" t="s">
        <v>654</v>
      </c>
      <c r="Z26" s="66" t="s">
        <v>655</v>
      </c>
      <c r="AA26" s="65" t="s">
        <v>656</v>
      </c>
    </row>
    <row r="27" spans="2:27" s="36" customFormat="1" ht="381.6" customHeight="1">
      <c r="B27" s="120" t="s">
        <v>970</v>
      </c>
      <c r="C27" s="120" t="s">
        <v>1282</v>
      </c>
      <c r="D27" s="121" t="s">
        <v>258</v>
      </c>
      <c r="E27" s="120" t="s">
        <v>259</v>
      </c>
      <c r="F27" s="116" t="s">
        <v>77</v>
      </c>
      <c r="G27" s="116" t="s">
        <v>34</v>
      </c>
      <c r="H27" s="120" t="s">
        <v>260</v>
      </c>
      <c r="I27" s="120" t="s">
        <v>959</v>
      </c>
      <c r="J27" s="120" t="s">
        <v>960</v>
      </c>
      <c r="K27" s="120" t="s">
        <v>316</v>
      </c>
      <c r="L27" s="120" t="s">
        <v>261</v>
      </c>
      <c r="M27" s="121">
        <v>0.5</v>
      </c>
      <c r="N27" s="121">
        <v>0.5</v>
      </c>
      <c r="O27" s="122">
        <v>154013827.75</v>
      </c>
      <c r="P27" s="122">
        <v>154013827.75</v>
      </c>
      <c r="Q27" s="120"/>
      <c r="R27" s="127" t="s">
        <v>11</v>
      </c>
      <c r="S27" s="124" t="s">
        <v>738</v>
      </c>
      <c r="T27" s="116" t="s">
        <v>727</v>
      </c>
      <c r="U27" s="116" t="s">
        <v>727</v>
      </c>
      <c r="V27" s="116" t="s">
        <v>733</v>
      </c>
      <c r="W27" s="124" t="s">
        <v>734</v>
      </c>
      <c r="X27" s="124" t="s">
        <v>729</v>
      </c>
      <c r="Y27" s="124" t="s">
        <v>739</v>
      </c>
      <c r="Z27" s="315" t="s">
        <v>731</v>
      </c>
      <c r="AA27" s="126">
        <v>0.25</v>
      </c>
    </row>
    <row r="28" spans="2:27" s="36" customFormat="1" ht="157.19999999999999" customHeight="1">
      <c r="B28" s="120" t="s">
        <v>971</v>
      </c>
      <c r="C28" s="120" t="s">
        <v>969</v>
      </c>
      <c r="D28" s="121">
        <v>0.3</v>
      </c>
      <c r="E28" s="120" t="s">
        <v>262</v>
      </c>
      <c r="F28" s="116" t="s">
        <v>77</v>
      </c>
      <c r="G28" s="116" t="s">
        <v>34</v>
      </c>
      <c r="H28" s="120" t="s">
        <v>260</v>
      </c>
      <c r="I28" s="120" t="s">
        <v>961</v>
      </c>
      <c r="J28" s="120" t="s">
        <v>960</v>
      </c>
      <c r="K28" s="120" t="s">
        <v>316</v>
      </c>
      <c r="L28" s="120" t="s">
        <v>263</v>
      </c>
      <c r="M28" s="121">
        <v>0.5</v>
      </c>
      <c r="N28" s="121">
        <v>0.5</v>
      </c>
      <c r="O28" s="122">
        <v>154013827.75</v>
      </c>
      <c r="P28" s="122">
        <v>154013827.75</v>
      </c>
      <c r="Q28" s="120"/>
      <c r="R28" s="127" t="s">
        <v>11</v>
      </c>
      <c r="S28" s="124" t="s">
        <v>740</v>
      </c>
      <c r="T28" s="116" t="s">
        <v>727</v>
      </c>
      <c r="U28" s="116" t="s">
        <v>727</v>
      </c>
      <c r="V28" s="116" t="s">
        <v>733</v>
      </c>
      <c r="W28" s="124" t="s">
        <v>734</v>
      </c>
      <c r="X28" s="124" t="s">
        <v>729</v>
      </c>
      <c r="Y28" s="124" t="s">
        <v>739</v>
      </c>
      <c r="Z28" s="315"/>
      <c r="AA28" s="126">
        <v>0.25</v>
      </c>
    </row>
    <row r="29" spans="2:27" s="36" customFormat="1" ht="216.6">
      <c r="B29" s="120" t="s">
        <v>972</v>
      </c>
      <c r="C29" s="120" t="s">
        <v>962</v>
      </c>
      <c r="D29" s="121">
        <v>1</v>
      </c>
      <c r="E29" s="120" t="s">
        <v>264</v>
      </c>
      <c r="F29" s="116" t="s">
        <v>76</v>
      </c>
      <c r="G29" s="116" t="s">
        <v>34</v>
      </c>
      <c r="H29" s="120" t="s">
        <v>260</v>
      </c>
      <c r="I29" s="120" t="s">
        <v>963</v>
      </c>
      <c r="J29" s="120" t="s">
        <v>964</v>
      </c>
      <c r="K29" s="120" t="s">
        <v>965</v>
      </c>
      <c r="L29" s="120" t="s">
        <v>265</v>
      </c>
      <c r="M29" s="121">
        <v>0.5</v>
      </c>
      <c r="N29" s="121">
        <v>0.35</v>
      </c>
      <c r="O29" s="122">
        <f>2210201246+154013827.75</f>
        <v>2364215073.75</v>
      </c>
      <c r="P29" s="122">
        <f>154013827.75+717255484</f>
        <v>871269311.75</v>
      </c>
      <c r="Q29" s="120"/>
      <c r="R29" s="127" t="s">
        <v>286</v>
      </c>
      <c r="S29" s="124" t="s">
        <v>741</v>
      </c>
      <c r="T29" s="116" t="s">
        <v>727</v>
      </c>
      <c r="U29" s="116" t="s">
        <v>727</v>
      </c>
      <c r="V29" s="116" t="s">
        <v>733</v>
      </c>
      <c r="W29" s="124" t="s">
        <v>734</v>
      </c>
      <c r="X29" s="124" t="s">
        <v>729</v>
      </c>
      <c r="Y29" s="120" t="s">
        <v>742</v>
      </c>
      <c r="Z29" s="315"/>
      <c r="AA29" s="126">
        <v>0.25</v>
      </c>
    </row>
    <row r="30" spans="2:27" s="36" customFormat="1" ht="171">
      <c r="B30" s="120" t="s">
        <v>973</v>
      </c>
      <c r="C30" s="120" t="s">
        <v>966</v>
      </c>
      <c r="D30" s="121" t="s">
        <v>267</v>
      </c>
      <c r="E30" s="120" t="s">
        <v>268</v>
      </c>
      <c r="F30" s="116" t="s">
        <v>73</v>
      </c>
      <c r="G30" s="116" t="s">
        <v>34</v>
      </c>
      <c r="H30" s="120" t="s">
        <v>269</v>
      </c>
      <c r="I30" s="120" t="s">
        <v>316</v>
      </c>
      <c r="J30" s="120" t="s">
        <v>967</v>
      </c>
      <c r="K30" s="120" t="s">
        <v>968</v>
      </c>
      <c r="L30" s="120" t="s">
        <v>270</v>
      </c>
      <c r="M30" s="121">
        <v>0.5</v>
      </c>
      <c r="N30" s="121">
        <v>0</v>
      </c>
      <c r="O30" s="122">
        <v>170500000</v>
      </c>
      <c r="P30" s="122">
        <v>0</v>
      </c>
      <c r="Q30" s="120"/>
      <c r="R30" s="127" t="s">
        <v>11</v>
      </c>
      <c r="S30" s="124" t="s">
        <v>743</v>
      </c>
      <c r="T30" s="116" t="s">
        <v>727</v>
      </c>
      <c r="U30" s="116" t="s">
        <v>727</v>
      </c>
      <c r="V30" s="116" t="s">
        <v>733</v>
      </c>
      <c r="W30" s="124" t="s">
        <v>734</v>
      </c>
      <c r="X30" s="124" t="s">
        <v>729</v>
      </c>
      <c r="Y30" s="124" t="s">
        <v>735</v>
      </c>
      <c r="Z30" s="315"/>
      <c r="AA30" s="126">
        <v>0.25</v>
      </c>
    </row>
    <row r="31" spans="2:27" ht="15" thickBot="1"/>
    <row r="32" spans="2:27" s="36" customFormat="1" ht="15.75" customHeight="1">
      <c r="B32" s="298" t="s">
        <v>271</v>
      </c>
      <c r="C32" s="299"/>
      <c r="D32" s="299"/>
      <c r="E32" s="299"/>
      <c r="F32" s="299"/>
      <c r="G32" s="299"/>
      <c r="H32" s="299"/>
      <c r="I32" s="299"/>
      <c r="J32" s="299"/>
      <c r="K32" s="299"/>
      <c r="L32" s="299"/>
      <c r="M32" s="299"/>
      <c r="N32" s="299"/>
      <c r="O32" s="299"/>
      <c r="P32" s="299"/>
      <c r="Q32" s="299"/>
      <c r="R32" s="300"/>
    </row>
    <row r="33" spans="2:27" s="36" customFormat="1" ht="15.75" customHeight="1">
      <c r="B33" s="267" t="s">
        <v>3</v>
      </c>
      <c r="C33" s="268"/>
      <c r="D33" s="268"/>
      <c r="E33" s="268"/>
      <c r="F33" s="268"/>
      <c r="G33" s="268"/>
      <c r="H33" s="268"/>
      <c r="I33" s="268"/>
      <c r="J33" s="268"/>
      <c r="K33" s="268"/>
      <c r="L33" s="268"/>
      <c r="M33" s="268"/>
      <c r="N33" s="268"/>
      <c r="O33" s="268"/>
      <c r="P33" s="268"/>
      <c r="Q33" s="268"/>
      <c r="R33" s="269"/>
    </row>
    <row r="34" spans="2:27" s="36" customFormat="1" ht="15.75" customHeight="1">
      <c r="B34" s="292" t="s">
        <v>272</v>
      </c>
      <c r="C34" s="293"/>
      <c r="D34" s="293"/>
      <c r="E34" s="293"/>
      <c r="F34" s="293"/>
      <c r="G34" s="293"/>
      <c r="H34" s="293"/>
      <c r="I34" s="293"/>
      <c r="J34" s="293"/>
      <c r="K34" s="293"/>
      <c r="L34" s="293"/>
      <c r="M34" s="293"/>
      <c r="N34" s="293"/>
      <c r="O34" s="293"/>
      <c r="P34" s="293"/>
      <c r="Q34" s="293"/>
      <c r="R34" s="294"/>
    </row>
    <row r="35" spans="2:27" s="36" customFormat="1" ht="15.75" customHeight="1">
      <c r="B35" s="267" t="s">
        <v>2</v>
      </c>
      <c r="C35" s="268"/>
      <c r="D35" s="268"/>
      <c r="E35" s="268"/>
      <c r="F35" s="268"/>
      <c r="G35" s="268"/>
      <c r="H35" s="268"/>
      <c r="I35" s="268"/>
      <c r="J35" s="268"/>
      <c r="K35" s="268"/>
      <c r="L35" s="268"/>
      <c r="M35" s="268"/>
      <c r="N35" s="268"/>
      <c r="O35" s="268"/>
      <c r="P35" s="268"/>
      <c r="Q35" s="268"/>
      <c r="R35" s="269"/>
    </row>
    <row r="36" spans="2:27" s="36" customFormat="1" ht="15" customHeight="1">
      <c r="B36" s="292" t="s">
        <v>273</v>
      </c>
      <c r="C36" s="293"/>
      <c r="D36" s="293"/>
      <c r="E36" s="293"/>
      <c r="F36" s="293"/>
      <c r="G36" s="293"/>
      <c r="H36" s="293"/>
      <c r="I36" s="293"/>
      <c r="J36" s="293"/>
      <c r="K36" s="293"/>
      <c r="L36" s="293"/>
      <c r="M36" s="293"/>
      <c r="N36" s="293"/>
      <c r="O36" s="293"/>
      <c r="P36" s="293"/>
      <c r="Q36" s="293"/>
      <c r="R36" s="294"/>
    </row>
    <row r="37" spans="2:27" s="36" customFormat="1" ht="15.75" customHeight="1">
      <c r="B37" s="267" t="s">
        <v>1</v>
      </c>
      <c r="C37" s="268"/>
      <c r="D37" s="268"/>
      <c r="E37" s="268"/>
      <c r="F37" s="268"/>
      <c r="G37" s="268"/>
      <c r="H37" s="268"/>
      <c r="I37" s="268"/>
      <c r="J37" s="268"/>
      <c r="K37" s="268"/>
      <c r="L37" s="268"/>
      <c r="M37" s="268"/>
      <c r="N37" s="268"/>
      <c r="O37" s="268"/>
      <c r="P37" s="268"/>
      <c r="Q37" s="268"/>
      <c r="R37" s="269"/>
    </row>
    <row r="38" spans="2:27" s="36" customFormat="1" thickBot="1">
      <c r="B38" s="281" t="s">
        <v>274</v>
      </c>
      <c r="C38" s="282"/>
      <c r="D38" s="282"/>
      <c r="E38" s="282"/>
      <c r="F38" s="282"/>
      <c r="G38" s="282"/>
      <c r="H38" s="282"/>
      <c r="I38" s="282"/>
      <c r="J38" s="282"/>
      <c r="K38" s="282"/>
      <c r="L38" s="282"/>
      <c r="M38" s="282"/>
      <c r="N38" s="282"/>
      <c r="O38" s="282"/>
      <c r="P38" s="282"/>
      <c r="Q38" s="282"/>
      <c r="R38" s="283"/>
    </row>
    <row r="39" spans="2:27" s="42" customFormat="1" ht="33.75" customHeight="1">
      <c r="B39" s="270" t="s">
        <v>0</v>
      </c>
      <c r="C39" s="272" t="s">
        <v>820</v>
      </c>
      <c r="D39" s="306" t="s">
        <v>10</v>
      </c>
      <c r="E39" s="307"/>
      <c r="F39" s="307"/>
      <c r="G39" s="307"/>
      <c r="H39" s="308"/>
      <c r="I39" s="271" t="s">
        <v>821</v>
      </c>
      <c r="J39" s="271"/>
      <c r="K39" s="277"/>
      <c r="L39" s="286" t="s">
        <v>9</v>
      </c>
      <c r="M39" s="59" t="s">
        <v>825</v>
      </c>
      <c r="N39" s="59" t="s">
        <v>826</v>
      </c>
      <c r="O39" s="274" t="s">
        <v>827</v>
      </c>
      <c r="P39" s="275"/>
      <c r="Q39" s="301"/>
      <c r="R39" s="284" t="s">
        <v>649</v>
      </c>
      <c r="S39" s="310" t="s">
        <v>832</v>
      </c>
      <c r="T39" s="311"/>
      <c r="U39" s="311"/>
      <c r="V39" s="311"/>
      <c r="W39" s="311"/>
      <c r="X39" s="311"/>
      <c r="Y39" s="311"/>
      <c r="Z39" s="311"/>
      <c r="AA39" s="312"/>
    </row>
    <row r="40" spans="2:27" s="42" customFormat="1" ht="90.75" customHeight="1">
      <c r="B40" s="289"/>
      <c r="C40" s="309"/>
      <c r="D40" s="69" t="s">
        <v>8</v>
      </c>
      <c r="E40" s="70" t="s">
        <v>7</v>
      </c>
      <c r="F40" s="70" t="s">
        <v>6</v>
      </c>
      <c r="G40" s="70" t="s">
        <v>5</v>
      </c>
      <c r="H40" s="71" t="s">
        <v>4</v>
      </c>
      <c r="I40" s="68" t="s">
        <v>822</v>
      </c>
      <c r="J40" s="68" t="s">
        <v>823</v>
      </c>
      <c r="K40" s="68" t="s">
        <v>824</v>
      </c>
      <c r="L40" s="287"/>
      <c r="M40" s="60" t="s">
        <v>828</v>
      </c>
      <c r="N40" s="60" t="s">
        <v>828</v>
      </c>
      <c r="O40" s="60" t="s">
        <v>829</v>
      </c>
      <c r="P40" s="60" t="s">
        <v>830</v>
      </c>
      <c r="Q40" s="60" t="s">
        <v>831</v>
      </c>
      <c r="R40" s="288"/>
      <c r="S40" s="61" t="s">
        <v>657</v>
      </c>
      <c r="T40" s="66" t="s">
        <v>650</v>
      </c>
      <c r="U40" s="66" t="s">
        <v>651</v>
      </c>
      <c r="V40" s="66" t="s">
        <v>658</v>
      </c>
      <c r="W40" s="67" t="s">
        <v>653</v>
      </c>
      <c r="X40" s="67" t="s">
        <v>652</v>
      </c>
      <c r="Y40" s="67" t="s">
        <v>654</v>
      </c>
      <c r="Z40" s="66" t="s">
        <v>655</v>
      </c>
      <c r="AA40" s="65" t="s">
        <v>656</v>
      </c>
    </row>
    <row r="41" spans="2:27" s="36" customFormat="1" ht="254.4" customHeight="1">
      <c r="B41" s="82" t="s">
        <v>984</v>
      </c>
      <c r="C41" s="82" t="s">
        <v>974</v>
      </c>
      <c r="D41" s="83" t="s">
        <v>74</v>
      </c>
      <c r="E41" s="82" t="s">
        <v>75</v>
      </c>
      <c r="F41" s="84" t="s">
        <v>77</v>
      </c>
      <c r="G41" s="84" t="s">
        <v>34</v>
      </c>
      <c r="H41" s="85" t="s">
        <v>275</v>
      </c>
      <c r="I41" s="85" t="s">
        <v>975</v>
      </c>
      <c r="J41" s="85" t="s">
        <v>976</v>
      </c>
      <c r="K41" s="85" t="s">
        <v>977</v>
      </c>
      <c r="L41" s="82" t="s">
        <v>276</v>
      </c>
      <c r="M41" s="83">
        <v>0.5</v>
      </c>
      <c r="N41" s="83">
        <v>0.5</v>
      </c>
      <c r="O41" s="115">
        <v>154013827.75</v>
      </c>
      <c r="P41" s="115">
        <v>154013827.75</v>
      </c>
      <c r="Q41" s="82"/>
      <c r="R41" s="126" t="s">
        <v>11</v>
      </c>
      <c r="S41" s="80" t="s">
        <v>744</v>
      </c>
      <c r="T41" s="116" t="s">
        <v>727</v>
      </c>
      <c r="U41" s="116" t="s">
        <v>727</v>
      </c>
      <c r="V41" s="89" t="s">
        <v>733</v>
      </c>
      <c r="W41" s="80" t="s">
        <v>734</v>
      </c>
      <c r="X41" s="80" t="s">
        <v>729</v>
      </c>
      <c r="Y41" s="80" t="s">
        <v>739</v>
      </c>
      <c r="Z41" s="316" t="s">
        <v>731</v>
      </c>
      <c r="AA41" s="118">
        <v>0.33</v>
      </c>
    </row>
    <row r="42" spans="2:27" s="36" customFormat="1" ht="166.95" customHeight="1">
      <c r="B42" s="82" t="s">
        <v>985</v>
      </c>
      <c r="C42" s="82" t="s">
        <v>978</v>
      </c>
      <c r="D42" s="83" t="s">
        <v>277</v>
      </c>
      <c r="E42" s="82" t="s">
        <v>278</v>
      </c>
      <c r="F42" s="84" t="s">
        <v>77</v>
      </c>
      <c r="G42" s="84" t="s">
        <v>34</v>
      </c>
      <c r="H42" s="85" t="s">
        <v>279</v>
      </c>
      <c r="I42" s="85" t="s">
        <v>979</v>
      </c>
      <c r="J42" s="85" t="s">
        <v>980</v>
      </c>
      <c r="K42" s="85" t="s">
        <v>981</v>
      </c>
      <c r="L42" s="82" t="s">
        <v>280</v>
      </c>
      <c r="M42" s="83">
        <v>0.5</v>
      </c>
      <c r="N42" s="83">
        <v>0.25</v>
      </c>
      <c r="O42" s="115">
        <v>125000000</v>
      </c>
      <c r="P42" s="115">
        <v>118277833.25</v>
      </c>
      <c r="Q42" s="82"/>
      <c r="R42" s="126" t="s">
        <v>287</v>
      </c>
      <c r="S42" s="128" t="s">
        <v>745</v>
      </c>
      <c r="T42" s="80" t="s">
        <v>727</v>
      </c>
      <c r="U42" s="80" t="s">
        <v>727</v>
      </c>
      <c r="V42" s="89" t="s">
        <v>733</v>
      </c>
      <c r="W42" s="80" t="s">
        <v>734</v>
      </c>
      <c r="X42" s="80" t="s">
        <v>729</v>
      </c>
      <c r="Y42" s="89" t="s">
        <v>746</v>
      </c>
      <c r="Z42" s="316"/>
      <c r="AA42" s="118">
        <v>0.33</v>
      </c>
    </row>
    <row r="43" spans="2:27" s="36" customFormat="1" ht="246.6" customHeight="1">
      <c r="B43" s="82" t="s">
        <v>986</v>
      </c>
      <c r="C43" s="82" t="s">
        <v>1283</v>
      </c>
      <c r="D43" s="83" t="s">
        <v>281</v>
      </c>
      <c r="E43" s="82" t="s">
        <v>282</v>
      </c>
      <c r="F43" s="84" t="s">
        <v>77</v>
      </c>
      <c r="G43" s="84" t="s">
        <v>34</v>
      </c>
      <c r="H43" s="85" t="s">
        <v>283</v>
      </c>
      <c r="I43" s="85" t="s">
        <v>1284</v>
      </c>
      <c r="J43" s="85" t="s">
        <v>982</v>
      </c>
      <c r="K43" s="85" t="s">
        <v>983</v>
      </c>
      <c r="L43" s="82" t="s">
        <v>284</v>
      </c>
      <c r="M43" s="83">
        <v>0.5</v>
      </c>
      <c r="N43" s="83">
        <v>0.5</v>
      </c>
      <c r="O43" s="115">
        <v>125000000</v>
      </c>
      <c r="P43" s="115">
        <v>118277833.25</v>
      </c>
      <c r="Q43" s="82"/>
      <c r="R43" s="126" t="s">
        <v>11</v>
      </c>
      <c r="S43" s="128" t="s">
        <v>747</v>
      </c>
      <c r="T43" s="80" t="s">
        <v>727</v>
      </c>
      <c r="U43" s="80" t="s">
        <v>727</v>
      </c>
      <c r="V43" s="89" t="s">
        <v>733</v>
      </c>
      <c r="W43" s="80" t="s">
        <v>734</v>
      </c>
      <c r="X43" s="80" t="s">
        <v>729</v>
      </c>
      <c r="Y43" s="89" t="s">
        <v>746</v>
      </c>
      <c r="Z43" s="316"/>
      <c r="AA43" s="118">
        <v>0.33</v>
      </c>
    </row>
  </sheetData>
  <sheetProtection password="CC65" sheet="1"/>
  <mergeCells count="49">
    <mergeCell ref="Z41:Z43"/>
    <mergeCell ref="R11:R12"/>
    <mergeCell ref="B4:R4"/>
    <mergeCell ref="B5:R5"/>
    <mergeCell ref="B6:R6"/>
    <mergeCell ref="B7:R7"/>
    <mergeCell ref="B8:R8"/>
    <mergeCell ref="B9:R9"/>
    <mergeCell ref="R25:R26"/>
    <mergeCell ref="B22:R22"/>
    <mergeCell ref="R39:R40"/>
    <mergeCell ref="B32:R32"/>
    <mergeCell ref="B33:R33"/>
    <mergeCell ref="C39:C40"/>
    <mergeCell ref="B34:R34"/>
    <mergeCell ref="B2:R2"/>
    <mergeCell ref="B18:R18"/>
    <mergeCell ref="B19:R19"/>
    <mergeCell ref="B20:R20"/>
    <mergeCell ref="B21:R21"/>
    <mergeCell ref="B10:R10"/>
    <mergeCell ref="B11:B12"/>
    <mergeCell ref="C11:C12"/>
    <mergeCell ref="D11:H11"/>
    <mergeCell ref="L11:L12"/>
    <mergeCell ref="B36:R36"/>
    <mergeCell ref="B37:R37"/>
    <mergeCell ref="L39:L40"/>
    <mergeCell ref="C25:C26"/>
    <mergeCell ref="I25:K25"/>
    <mergeCell ref="O25:Q25"/>
    <mergeCell ref="I39:K39"/>
    <mergeCell ref="O39:Q39"/>
    <mergeCell ref="S39:AA39"/>
    <mergeCell ref="I11:K11"/>
    <mergeCell ref="O11:Q11"/>
    <mergeCell ref="S11:AA11"/>
    <mergeCell ref="B38:R38"/>
    <mergeCell ref="B39:B40"/>
    <mergeCell ref="D39:H39"/>
    <mergeCell ref="S25:AA25"/>
    <mergeCell ref="Z13:Z15"/>
    <mergeCell ref="Z27:Z30"/>
    <mergeCell ref="B24:R24"/>
    <mergeCell ref="B25:B26"/>
    <mergeCell ref="D25:H25"/>
    <mergeCell ref="L25:L26"/>
    <mergeCell ref="B23:R23"/>
    <mergeCell ref="B35:R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9" tint="-0.249977111117893"/>
  </sheetPr>
  <dimension ref="B2:AA47"/>
  <sheetViews>
    <sheetView showGridLines="0" topLeftCell="C7" zoomScale="80" zoomScaleNormal="80" workbookViewId="0">
      <selection activeCell="O13" sqref="O13"/>
    </sheetView>
  </sheetViews>
  <sheetFormatPr baseColWidth="10" defaultRowHeight="14.4"/>
  <cols>
    <col min="1" max="1" width="3.109375" customWidth="1"/>
    <col min="2" max="2" width="30.44140625" customWidth="1"/>
    <col min="3" max="3" width="34.6640625" customWidth="1"/>
    <col min="4" max="4" width="14.33203125" customWidth="1"/>
    <col min="5" max="5" width="32.5546875" customWidth="1"/>
    <col min="9" max="9" width="15.88671875" customWidth="1"/>
    <col min="10" max="10" width="19.44140625" customWidth="1"/>
    <col min="11" max="11" width="14.5546875" customWidth="1"/>
    <col min="12" max="17" width="22.88671875" customWidth="1"/>
    <col min="18" max="18" width="19.33203125" customWidth="1"/>
    <col min="19" max="20" width="18.44140625" customWidth="1"/>
    <col min="21" max="21" width="14.88671875" customWidth="1"/>
    <col min="23" max="23" width="25.44140625" customWidth="1"/>
    <col min="24" max="24" width="24" customWidth="1"/>
    <col min="26" max="27" width="16.109375" customWidth="1"/>
  </cols>
  <sheetData>
    <row r="2" spans="2:27">
      <c r="B2" s="305" t="s">
        <v>288</v>
      </c>
      <c r="C2" s="305"/>
      <c r="D2" s="305"/>
      <c r="E2" s="305"/>
      <c r="F2" s="305"/>
      <c r="G2" s="305"/>
      <c r="H2" s="305"/>
      <c r="I2" s="305"/>
      <c r="J2" s="305"/>
      <c r="K2" s="305"/>
      <c r="L2" s="305"/>
      <c r="M2" s="305"/>
      <c r="N2" s="305"/>
      <c r="O2" s="305"/>
      <c r="P2" s="305"/>
      <c r="Q2" s="305"/>
      <c r="R2" s="305"/>
    </row>
    <row r="3" spans="2:27" ht="15" thickBot="1"/>
    <row r="4" spans="2:27" s="36" customFormat="1" ht="13.8">
      <c r="B4" s="298" t="s">
        <v>289</v>
      </c>
      <c r="C4" s="299"/>
      <c r="D4" s="299"/>
      <c r="E4" s="299"/>
      <c r="F4" s="299"/>
      <c r="G4" s="299"/>
      <c r="H4" s="299"/>
      <c r="I4" s="299"/>
      <c r="J4" s="299"/>
      <c r="K4" s="299"/>
      <c r="L4" s="299"/>
      <c r="M4" s="299"/>
      <c r="N4" s="299"/>
      <c r="O4" s="299"/>
      <c r="P4" s="299"/>
      <c r="Q4" s="299"/>
      <c r="R4" s="300"/>
    </row>
    <row r="5" spans="2:27" s="36" customFormat="1" ht="13.8">
      <c r="B5" s="267" t="s">
        <v>3</v>
      </c>
      <c r="C5" s="268"/>
      <c r="D5" s="268"/>
      <c r="E5" s="268"/>
      <c r="F5" s="268"/>
      <c r="G5" s="268"/>
      <c r="H5" s="268"/>
      <c r="I5" s="268"/>
      <c r="J5" s="268"/>
      <c r="K5" s="268"/>
      <c r="L5" s="268"/>
      <c r="M5" s="268"/>
      <c r="N5" s="268"/>
      <c r="O5" s="268"/>
      <c r="P5" s="268"/>
      <c r="Q5" s="268"/>
      <c r="R5" s="269"/>
    </row>
    <row r="6" spans="2:27" s="36" customFormat="1" ht="33" customHeight="1">
      <c r="B6" s="292" t="s">
        <v>290</v>
      </c>
      <c r="C6" s="293"/>
      <c r="D6" s="293"/>
      <c r="E6" s="293"/>
      <c r="F6" s="293"/>
      <c r="G6" s="293"/>
      <c r="H6" s="293"/>
      <c r="I6" s="293"/>
      <c r="J6" s="293"/>
      <c r="K6" s="293"/>
      <c r="L6" s="293"/>
      <c r="M6" s="293"/>
      <c r="N6" s="293"/>
      <c r="O6" s="293"/>
      <c r="P6" s="293"/>
      <c r="Q6" s="293"/>
      <c r="R6" s="294"/>
    </row>
    <row r="7" spans="2:27" s="36" customFormat="1" ht="13.8">
      <c r="B7" s="267" t="s">
        <v>2</v>
      </c>
      <c r="C7" s="268"/>
      <c r="D7" s="268"/>
      <c r="E7" s="268"/>
      <c r="F7" s="268"/>
      <c r="G7" s="268"/>
      <c r="H7" s="268"/>
      <c r="I7" s="268"/>
      <c r="J7" s="268"/>
      <c r="K7" s="268"/>
      <c r="L7" s="268"/>
      <c r="M7" s="268"/>
      <c r="N7" s="268"/>
      <c r="O7" s="268"/>
      <c r="P7" s="268"/>
      <c r="Q7" s="268"/>
      <c r="R7" s="269"/>
    </row>
    <row r="8" spans="2:27" s="36" customFormat="1" ht="26.25" customHeight="1">
      <c r="B8" s="292" t="s">
        <v>291</v>
      </c>
      <c r="C8" s="293"/>
      <c r="D8" s="293"/>
      <c r="E8" s="293"/>
      <c r="F8" s="293"/>
      <c r="G8" s="293"/>
      <c r="H8" s="293"/>
      <c r="I8" s="293"/>
      <c r="J8" s="293"/>
      <c r="K8" s="293"/>
      <c r="L8" s="293"/>
      <c r="M8" s="293"/>
      <c r="N8" s="293"/>
      <c r="O8" s="293"/>
      <c r="P8" s="293"/>
      <c r="Q8" s="293"/>
      <c r="R8" s="294"/>
    </row>
    <row r="9" spans="2:27" s="36" customFormat="1" ht="13.8">
      <c r="B9" s="267" t="s">
        <v>1</v>
      </c>
      <c r="C9" s="268"/>
      <c r="D9" s="268"/>
      <c r="E9" s="268"/>
      <c r="F9" s="268"/>
      <c r="G9" s="268"/>
      <c r="H9" s="268"/>
      <c r="I9" s="268"/>
      <c r="J9" s="268"/>
      <c r="K9" s="268"/>
      <c r="L9" s="268"/>
      <c r="M9" s="268"/>
      <c r="N9" s="268"/>
      <c r="O9" s="268"/>
      <c r="P9" s="268"/>
      <c r="Q9" s="268"/>
      <c r="R9" s="269"/>
    </row>
    <row r="10" spans="2:27" s="36" customFormat="1" ht="33" customHeight="1" thickBot="1">
      <c r="B10" s="281" t="s">
        <v>292</v>
      </c>
      <c r="C10" s="282"/>
      <c r="D10" s="282"/>
      <c r="E10" s="282"/>
      <c r="F10" s="282"/>
      <c r="G10" s="282"/>
      <c r="H10" s="282"/>
      <c r="I10" s="282"/>
      <c r="J10" s="282"/>
      <c r="K10" s="282"/>
      <c r="L10" s="282"/>
      <c r="M10" s="282"/>
      <c r="N10" s="282"/>
      <c r="O10" s="282"/>
      <c r="P10" s="282"/>
      <c r="Q10" s="282"/>
      <c r="R10" s="283"/>
    </row>
    <row r="11" spans="2:27" s="42" customFormat="1" ht="12" customHeight="1">
      <c r="B11" s="270" t="s">
        <v>0</v>
      </c>
      <c r="C11" s="272" t="s">
        <v>820</v>
      </c>
      <c r="D11" s="306" t="s">
        <v>10</v>
      </c>
      <c r="E11" s="307"/>
      <c r="F11" s="307"/>
      <c r="G11" s="307"/>
      <c r="H11" s="308"/>
      <c r="I11" s="271" t="s">
        <v>821</v>
      </c>
      <c r="J11" s="271"/>
      <c r="K11" s="277"/>
      <c r="L11" s="286" t="s">
        <v>9</v>
      </c>
      <c r="M11" s="59" t="s">
        <v>825</v>
      </c>
      <c r="N11" s="59" t="s">
        <v>826</v>
      </c>
      <c r="O11" s="274" t="s">
        <v>827</v>
      </c>
      <c r="P11" s="275"/>
      <c r="Q11" s="301"/>
      <c r="R11" s="284" t="s">
        <v>649</v>
      </c>
      <c r="S11" s="310" t="s">
        <v>832</v>
      </c>
      <c r="T11" s="311"/>
      <c r="U11" s="311"/>
      <c r="V11" s="311"/>
      <c r="W11" s="311"/>
      <c r="X11" s="311"/>
      <c r="Y11" s="311"/>
      <c r="Z11" s="311"/>
      <c r="AA11" s="312"/>
    </row>
    <row r="12" spans="2:27" s="42" customFormat="1" ht="78.75" customHeight="1">
      <c r="B12" s="289"/>
      <c r="C12" s="309"/>
      <c r="D12" s="69" t="s">
        <v>8</v>
      </c>
      <c r="E12" s="70" t="s">
        <v>7</v>
      </c>
      <c r="F12" s="70" t="s">
        <v>6</v>
      </c>
      <c r="G12" s="70" t="s">
        <v>5</v>
      </c>
      <c r="H12" s="71" t="s">
        <v>4</v>
      </c>
      <c r="I12" s="62" t="s">
        <v>822</v>
      </c>
      <c r="J12" s="62" t="s">
        <v>823</v>
      </c>
      <c r="K12" s="62" t="s">
        <v>824</v>
      </c>
      <c r="L12" s="287"/>
      <c r="M12" s="60" t="s">
        <v>828</v>
      </c>
      <c r="N12" s="60" t="s">
        <v>828</v>
      </c>
      <c r="O12" s="60" t="s">
        <v>829</v>
      </c>
      <c r="P12" s="60" t="s">
        <v>830</v>
      </c>
      <c r="Q12" s="60" t="s">
        <v>831</v>
      </c>
      <c r="R12" s="288"/>
      <c r="S12" s="61" t="s">
        <v>657</v>
      </c>
      <c r="T12" s="66" t="s">
        <v>650</v>
      </c>
      <c r="U12" s="66" t="s">
        <v>651</v>
      </c>
      <c r="V12" s="66" t="s">
        <v>658</v>
      </c>
      <c r="W12" s="67" t="s">
        <v>653</v>
      </c>
      <c r="X12" s="67" t="s">
        <v>652</v>
      </c>
      <c r="Y12" s="67" t="s">
        <v>654</v>
      </c>
      <c r="Z12" s="66" t="s">
        <v>655</v>
      </c>
      <c r="AA12" s="65" t="s">
        <v>656</v>
      </c>
    </row>
    <row r="13" spans="2:27" s="36" customFormat="1" ht="318" customHeight="1">
      <c r="B13" s="120" t="s">
        <v>991</v>
      </c>
      <c r="C13" s="120" t="s">
        <v>1279</v>
      </c>
      <c r="D13" s="121" t="s">
        <v>293</v>
      </c>
      <c r="E13" s="120" t="s">
        <v>295</v>
      </c>
      <c r="F13" s="116" t="s">
        <v>73</v>
      </c>
      <c r="G13" s="116" t="s">
        <v>34</v>
      </c>
      <c r="H13" s="120" t="s">
        <v>294</v>
      </c>
      <c r="I13" s="120" t="s">
        <v>987</v>
      </c>
      <c r="J13" s="120" t="s">
        <v>989</v>
      </c>
      <c r="K13" s="120" t="s">
        <v>316</v>
      </c>
      <c r="L13" s="120" t="s">
        <v>296</v>
      </c>
      <c r="M13" s="121">
        <v>0.5</v>
      </c>
      <c r="N13" s="121">
        <v>0.5</v>
      </c>
      <c r="O13" s="122">
        <v>125000000</v>
      </c>
      <c r="P13" s="122">
        <v>118277833.25</v>
      </c>
      <c r="Q13" s="120"/>
      <c r="R13" s="127" t="s">
        <v>345</v>
      </c>
      <c r="S13" s="124" t="s">
        <v>760</v>
      </c>
      <c r="T13" s="124" t="s">
        <v>727</v>
      </c>
      <c r="U13" s="124" t="s">
        <v>727</v>
      </c>
      <c r="V13" s="124" t="s">
        <v>652</v>
      </c>
      <c r="W13" s="124" t="s">
        <v>734</v>
      </c>
      <c r="X13" s="133" t="s">
        <v>761</v>
      </c>
      <c r="Y13" s="124" t="s">
        <v>746</v>
      </c>
      <c r="Z13" s="315" t="s">
        <v>731</v>
      </c>
      <c r="AA13" s="124" t="s">
        <v>731</v>
      </c>
    </row>
    <row r="14" spans="2:27" s="36" customFormat="1" ht="381.75" customHeight="1">
      <c r="B14" s="120" t="s">
        <v>992</v>
      </c>
      <c r="C14" s="120" t="s">
        <v>1285</v>
      </c>
      <c r="D14" s="121" t="s">
        <v>297</v>
      </c>
      <c r="E14" s="120" t="s">
        <v>988</v>
      </c>
      <c r="F14" s="116" t="s">
        <v>73</v>
      </c>
      <c r="G14" s="116" t="s">
        <v>34</v>
      </c>
      <c r="H14" s="120" t="s">
        <v>298</v>
      </c>
      <c r="I14" s="120" t="s">
        <v>1286</v>
      </c>
      <c r="J14" s="120" t="s">
        <v>989</v>
      </c>
      <c r="K14" s="120" t="s">
        <v>316</v>
      </c>
      <c r="L14" s="120" t="s">
        <v>990</v>
      </c>
      <c r="M14" s="121">
        <v>0.5</v>
      </c>
      <c r="N14" s="121">
        <v>0.5</v>
      </c>
      <c r="O14" s="122">
        <v>62500000</v>
      </c>
      <c r="P14" s="122">
        <v>45139375</v>
      </c>
      <c r="Q14" s="120"/>
      <c r="R14" s="127" t="s">
        <v>345</v>
      </c>
      <c r="S14" s="124" t="s">
        <v>762</v>
      </c>
      <c r="T14" s="124" t="s">
        <v>727</v>
      </c>
      <c r="U14" s="124" t="s">
        <v>727</v>
      </c>
      <c r="V14" s="124" t="s">
        <v>652</v>
      </c>
      <c r="W14" s="124" t="s">
        <v>951</v>
      </c>
      <c r="X14" s="133" t="s">
        <v>761</v>
      </c>
      <c r="Y14" s="124" t="s">
        <v>737</v>
      </c>
      <c r="Z14" s="315"/>
      <c r="AA14" s="125" t="s">
        <v>731</v>
      </c>
    </row>
    <row r="15" spans="2:27" s="36" customFormat="1" ht="201.75" customHeight="1">
      <c r="B15" s="120" t="s">
        <v>993</v>
      </c>
      <c r="C15" s="120" t="s">
        <v>1287</v>
      </c>
      <c r="D15" s="121" t="s">
        <v>253</v>
      </c>
      <c r="E15" s="120" t="s">
        <v>299</v>
      </c>
      <c r="F15" s="116" t="s">
        <v>73</v>
      </c>
      <c r="G15" s="116" t="s">
        <v>34</v>
      </c>
      <c r="H15" s="120" t="s">
        <v>300</v>
      </c>
      <c r="I15" s="120" t="s">
        <v>1288</v>
      </c>
      <c r="J15" s="120" t="s">
        <v>989</v>
      </c>
      <c r="K15" s="120" t="s">
        <v>316</v>
      </c>
      <c r="L15" s="120" t="s">
        <v>301</v>
      </c>
      <c r="M15" s="121">
        <v>0.5</v>
      </c>
      <c r="N15" s="121">
        <v>0.5</v>
      </c>
      <c r="O15" s="122">
        <v>62500000</v>
      </c>
      <c r="P15" s="122">
        <v>45139375</v>
      </c>
      <c r="Q15" s="120"/>
      <c r="R15" s="127" t="s">
        <v>345</v>
      </c>
      <c r="S15" s="124" t="s">
        <v>763</v>
      </c>
      <c r="T15" s="124" t="s">
        <v>727</v>
      </c>
      <c r="U15" s="124" t="s">
        <v>727</v>
      </c>
      <c r="V15" s="124" t="s">
        <v>652</v>
      </c>
      <c r="W15" s="124" t="s">
        <v>951</v>
      </c>
      <c r="X15" s="133" t="s">
        <v>761</v>
      </c>
      <c r="Y15" s="124" t="s">
        <v>737</v>
      </c>
      <c r="Z15" s="315"/>
      <c r="AA15" s="125" t="s">
        <v>731</v>
      </c>
    </row>
    <row r="17" spans="2:27" ht="15" thickBot="1"/>
    <row r="18" spans="2:27" s="36" customFormat="1" ht="13.8">
      <c r="B18" s="298" t="s">
        <v>302</v>
      </c>
      <c r="C18" s="299"/>
      <c r="D18" s="299"/>
      <c r="E18" s="299"/>
      <c r="F18" s="299"/>
      <c r="G18" s="299"/>
      <c r="H18" s="299"/>
      <c r="I18" s="299"/>
      <c r="J18" s="299"/>
      <c r="K18" s="299"/>
      <c r="L18" s="299"/>
      <c r="M18" s="299"/>
      <c r="N18" s="299"/>
      <c r="O18" s="299"/>
      <c r="P18" s="299"/>
      <c r="Q18" s="299"/>
      <c r="R18" s="300"/>
    </row>
    <row r="19" spans="2:27" s="36" customFormat="1" ht="13.8">
      <c r="B19" s="267" t="s">
        <v>3</v>
      </c>
      <c r="C19" s="268"/>
      <c r="D19" s="268"/>
      <c r="E19" s="268"/>
      <c r="F19" s="268"/>
      <c r="G19" s="268"/>
      <c r="H19" s="268"/>
      <c r="I19" s="268"/>
      <c r="J19" s="268"/>
      <c r="K19" s="268"/>
      <c r="L19" s="268"/>
      <c r="M19" s="268"/>
      <c r="N19" s="268"/>
      <c r="O19" s="268"/>
      <c r="P19" s="268"/>
      <c r="Q19" s="268"/>
      <c r="R19" s="269"/>
    </row>
    <row r="20" spans="2:27" s="36" customFormat="1" ht="13.8">
      <c r="B20" s="292" t="s">
        <v>303</v>
      </c>
      <c r="C20" s="293"/>
      <c r="D20" s="293"/>
      <c r="E20" s="293"/>
      <c r="F20" s="293"/>
      <c r="G20" s="293"/>
      <c r="H20" s="293"/>
      <c r="I20" s="293"/>
      <c r="J20" s="293"/>
      <c r="K20" s="293"/>
      <c r="L20" s="293"/>
      <c r="M20" s="293"/>
      <c r="N20" s="293"/>
      <c r="O20" s="293"/>
      <c r="P20" s="293"/>
      <c r="Q20" s="293"/>
      <c r="R20" s="294"/>
    </row>
    <row r="21" spans="2:27" s="36" customFormat="1" ht="13.8">
      <c r="B21" s="267" t="s">
        <v>2</v>
      </c>
      <c r="C21" s="268"/>
      <c r="D21" s="268"/>
      <c r="E21" s="268"/>
      <c r="F21" s="268"/>
      <c r="G21" s="268"/>
      <c r="H21" s="268"/>
      <c r="I21" s="268"/>
      <c r="J21" s="268"/>
      <c r="K21" s="268"/>
      <c r="L21" s="268"/>
      <c r="M21" s="268"/>
      <c r="N21" s="268"/>
      <c r="O21" s="268"/>
      <c r="P21" s="268"/>
      <c r="Q21" s="268"/>
      <c r="R21" s="269"/>
    </row>
    <row r="22" spans="2:27" s="36" customFormat="1" ht="13.8">
      <c r="B22" s="292" t="s">
        <v>304</v>
      </c>
      <c r="C22" s="293"/>
      <c r="D22" s="293"/>
      <c r="E22" s="293"/>
      <c r="F22" s="293"/>
      <c r="G22" s="293"/>
      <c r="H22" s="293"/>
      <c r="I22" s="293"/>
      <c r="J22" s="293"/>
      <c r="K22" s="293"/>
      <c r="L22" s="293"/>
      <c r="M22" s="293"/>
      <c r="N22" s="293"/>
      <c r="O22" s="293"/>
      <c r="P22" s="293"/>
      <c r="Q22" s="293"/>
      <c r="R22" s="294"/>
    </row>
    <row r="23" spans="2:27" s="36" customFormat="1" ht="13.8">
      <c r="B23" s="267" t="s">
        <v>1</v>
      </c>
      <c r="C23" s="268"/>
      <c r="D23" s="268"/>
      <c r="E23" s="268"/>
      <c r="F23" s="268"/>
      <c r="G23" s="268"/>
      <c r="H23" s="268"/>
      <c r="I23" s="268"/>
      <c r="J23" s="268"/>
      <c r="K23" s="268"/>
      <c r="L23" s="268"/>
      <c r="M23" s="268"/>
      <c r="N23" s="268"/>
      <c r="O23" s="268"/>
      <c r="P23" s="268"/>
      <c r="Q23" s="268"/>
      <c r="R23" s="269"/>
    </row>
    <row r="24" spans="2:27" s="36" customFormat="1" ht="20.25" customHeight="1" thickBot="1">
      <c r="B24" s="281" t="s">
        <v>305</v>
      </c>
      <c r="C24" s="282"/>
      <c r="D24" s="282"/>
      <c r="E24" s="282"/>
      <c r="F24" s="282"/>
      <c r="G24" s="282"/>
      <c r="H24" s="282"/>
      <c r="I24" s="282"/>
      <c r="J24" s="282"/>
      <c r="K24" s="282"/>
      <c r="L24" s="282"/>
      <c r="M24" s="282"/>
      <c r="N24" s="282"/>
      <c r="O24" s="282"/>
      <c r="P24" s="282"/>
      <c r="Q24" s="282"/>
      <c r="R24" s="283"/>
    </row>
    <row r="25" spans="2:27" s="42" customFormat="1" ht="12" customHeight="1">
      <c r="B25" s="270" t="s">
        <v>0</v>
      </c>
      <c r="C25" s="272" t="s">
        <v>820</v>
      </c>
      <c r="D25" s="306" t="s">
        <v>10</v>
      </c>
      <c r="E25" s="307"/>
      <c r="F25" s="307"/>
      <c r="G25" s="307"/>
      <c r="H25" s="308"/>
      <c r="I25" s="271" t="s">
        <v>821</v>
      </c>
      <c r="J25" s="271"/>
      <c r="K25" s="277"/>
      <c r="L25" s="286" t="s">
        <v>9</v>
      </c>
      <c r="M25" s="59" t="s">
        <v>825</v>
      </c>
      <c r="N25" s="59" t="s">
        <v>826</v>
      </c>
      <c r="O25" s="274" t="s">
        <v>827</v>
      </c>
      <c r="P25" s="275"/>
      <c r="Q25" s="301"/>
      <c r="R25" s="284" t="s">
        <v>649</v>
      </c>
      <c r="S25" s="310" t="s">
        <v>832</v>
      </c>
      <c r="T25" s="311"/>
      <c r="U25" s="311"/>
      <c r="V25" s="311"/>
      <c r="W25" s="311"/>
      <c r="X25" s="311"/>
      <c r="Y25" s="311"/>
      <c r="Z25" s="311"/>
      <c r="AA25" s="312"/>
    </row>
    <row r="26" spans="2:27" s="42" customFormat="1" ht="42">
      <c r="B26" s="289"/>
      <c r="C26" s="309"/>
      <c r="D26" s="69" t="s">
        <v>8</v>
      </c>
      <c r="E26" s="70" t="s">
        <v>7</v>
      </c>
      <c r="F26" s="70" t="s">
        <v>6</v>
      </c>
      <c r="G26" s="70" t="s">
        <v>5</v>
      </c>
      <c r="H26" s="71" t="s">
        <v>4</v>
      </c>
      <c r="I26" s="62" t="s">
        <v>822</v>
      </c>
      <c r="J26" s="62" t="s">
        <v>823</v>
      </c>
      <c r="K26" s="62" t="s">
        <v>824</v>
      </c>
      <c r="L26" s="287"/>
      <c r="M26" s="60" t="s">
        <v>828</v>
      </c>
      <c r="N26" s="60" t="s">
        <v>828</v>
      </c>
      <c r="O26" s="60" t="s">
        <v>829</v>
      </c>
      <c r="P26" s="60" t="s">
        <v>830</v>
      </c>
      <c r="Q26" s="60" t="s">
        <v>831</v>
      </c>
      <c r="R26" s="288"/>
      <c r="S26" s="61" t="s">
        <v>657</v>
      </c>
      <c r="T26" s="66" t="s">
        <v>650</v>
      </c>
      <c r="U26" s="66" t="s">
        <v>651</v>
      </c>
      <c r="V26" s="66" t="s">
        <v>658</v>
      </c>
      <c r="W26" s="67" t="s">
        <v>653</v>
      </c>
      <c r="X26" s="67" t="s">
        <v>652</v>
      </c>
      <c r="Y26" s="67" t="s">
        <v>654</v>
      </c>
      <c r="Z26" s="66" t="s">
        <v>655</v>
      </c>
      <c r="AA26" s="65" t="s">
        <v>656</v>
      </c>
    </row>
    <row r="27" spans="2:27" s="36" customFormat="1" ht="235.2" customHeight="1">
      <c r="B27" s="82" t="s">
        <v>994</v>
      </c>
      <c r="C27" s="82" t="s">
        <v>999</v>
      </c>
      <c r="D27" s="83" t="s">
        <v>306</v>
      </c>
      <c r="E27" s="82" t="s">
        <v>310</v>
      </c>
      <c r="F27" s="84" t="s">
        <v>307</v>
      </c>
      <c r="G27" s="84" t="s">
        <v>34</v>
      </c>
      <c r="H27" s="85" t="s">
        <v>308</v>
      </c>
      <c r="I27" s="85" t="s">
        <v>1000</v>
      </c>
      <c r="J27" s="85" t="s">
        <v>989</v>
      </c>
      <c r="K27" s="85" t="s">
        <v>316</v>
      </c>
      <c r="L27" s="82" t="s">
        <v>309</v>
      </c>
      <c r="M27" s="83">
        <v>0.5</v>
      </c>
      <c r="N27" s="83">
        <v>0.5</v>
      </c>
      <c r="O27" s="115">
        <v>125000000</v>
      </c>
      <c r="P27" s="115">
        <v>118277833.25</v>
      </c>
      <c r="Q27" s="82"/>
      <c r="R27" s="126" t="s">
        <v>346</v>
      </c>
      <c r="S27" s="80" t="s">
        <v>764</v>
      </c>
      <c r="T27" s="80" t="s">
        <v>727</v>
      </c>
      <c r="U27" s="80" t="s">
        <v>727</v>
      </c>
      <c r="V27" s="80" t="s">
        <v>652</v>
      </c>
      <c r="W27" s="80" t="s">
        <v>734</v>
      </c>
      <c r="X27" s="80" t="s">
        <v>761</v>
      </c>
      <c r="Y27" s="80" t="s">
        <v>746</v>
      </c>
      <c r="Z27" s="314" t="s">
        <v>731</v>
      </c>
      <c r="AA27" s="117" t="s">
        <v>266</v>
      </c>
    </row>
    <row r="28" spans="2:27" s="36" customFormat="1" ht="186" customHeight="1">
      <c r="B28" s="82" t="s">
        <v>995</v>
      </c>
      <c r="C28" s="82" t="s">
        <v>1001</v>
      </c>
      <c r="D28" s="83" t="s">
        <v>306</v>
      </c>
      <c r="E28" s="82" t="s">
        <v>311</v>
      </c>
      <c r="F28" s="84" t="s">
        <v>307</v>
      </c>
      <c r="G28" s="84" t="s">
        <v>34</v>
      </c>
      <c r="H28" s="85" t="s">
        <v>312</v>
      </c>
      <c r="I28" s="85" t="s">
        <v>1002</v>
      </c>
      <c r="J28" s="85" t="s">
        <v>989</v>
      </c>
      <c r="K28" s="85" t="s">
        <v>316</v>
      </c>
      <c r="L28" s="82" t="s">
        <v>313</v>
      </c>
      <c r="M28" s="83">
        <v>0.5</v>
      </c>
      <c r="N28" s="83">
        <v>0.5</v>
      </c>
      <c r="O28" s="115">
        <v>1000000000</v>
      </c>
      <c r="P28" s="115">
        <v>0</v>
      </c>
      <c r="Q28" s="82" t="s">
        <v>1003</v>
      </c>
      <c r="R28" s="126" t="s">
        <v>347</v>
      </c>
      <c r="S28" s="80" t="s">
        <v>765</v>
      </c>
      <c r="T28" s="80" t="s">
        <v>727</v>
      </c>
      <c r="U28" s="80" t="s">
        <v>727</v>
      </c>
      <c r="V28" s="80" t="s">
        <v>766</v>
      </c>
      <c r="W28" s="80" t="s">
        <v>734</v>
      </c>
      <c r="X28" s="134" t="s">
        <v>761</v>
      </c>
      <c r="Y28" s="80" t="s">
        <v>755</v>
      </c>
      <c r="Z28" s="314"/>
      <c r="AA28" s="117" t="s">
        <v>266</v>
      </c>
    </row>
    <row r="29" spans="2:27" s="36" customFormat="1" ht="198" customHeight="1">
      <c r="B29" s="82" t="s">
        <v>996</v>
      </c>
      <c r="C29" s="82" t="s">
        <v>1004</v>
      </c>
      <c r="D29" s="83" t="s">
        <v>306</v>
      </c>
      <c r="E29" s="82" t="s">
        <v>314</v>
      </c>
      <c r="F29" s="84" t="s">
        <v>315</v>
      </c>
      <c r="G29" s="84" t="s">
        <v>34</v>
      </c>
      <c r="H29" s="85" t="s">
        <v>316</v>
      </c>
      <c r="I29" s="85" t="s">
        <v>1005</v>
      </c>
      <c r="J29" s="85" t="s">
        <v>1006</v>
      </c>
      <c r="K29" s="85" t="s">
        <v>1007</v>
      </c>
      <c r="L29" s="82" t="s">
        <v>317</v>
      </c>
      <c r="M29" s="83">
        <v>0.5</v>
      </c>
      <c r="N29" s="83">
        <v>0.5</v>
      </c>
      <c r="O29" s="115">
        <v>2766666666.6666698</v>
      </c>
      <c r="P29" s="115">
        <v>0</v>
      </c>
      <c r="Q29" s="82" t="s">
        <v>1003</v>
      </c>
      <c r="R29" s="126" t="s">
        <v>11</v>
      </c>
      <c r="S29" s="80" t="s">
        <v>767</v>
      </c>
      <c r="T29" s="80" t="s">
        <v>727</v>
      </c>
      <c r="U29" s="80" t="s">
        <v>727</v>
      </c>
      <c r="V29" s="80" t="s">
        <v>652</v>
      </c>
      <c r="W29" s="80" t="s">
        <v>734</v>
      </c>
      <c r="X29" s="134" t="s">
        <v>761</v>
      </c>
      <c r="Y29" s="80" t="s">
        <v>755</v>
      </c>
      <c r="Z29" s="314"/>
      <c r="AA29" s="117" t="s">
        <v>266</v>
      </c>
    </row>
    <row r="30" spans="2:27" s="36" customFormat="1" ht="199.2" customHeight="1">
      <c r="B30" s="82" t="s">
        <v>997</v>
      </c>
      <c r="C30" s="82" t="s">
        <v>1008</v>
      </c>
      <c r="D30" s="83" t="s">
        <v>318</v>
      </c>
      <c r="E30" s="82" t="s">
        <v>319</v>
      </c>
      <c r="F30" s="84" t="s">
        <v>73</v>
      </c>
      <c r="G30" s="84" t="s">
        <v>34</v>
      </c>
      <c r="H30" s="85" t="s">
        <v>320</v>
      </c>
      <c r="I30" s="85" t="s">
        <v>1009</v>
      </c>
      <c r="J30" s="85" t="s">
        <v>989</v>
      </c>
      <c r="K30" s="85" t="s">
        <v>316</v>
      </c>
      <c r="L30" s="82" t="s">
        <v>321</v>
      </c>
      <c r="M30" s="83">
        <v>0.5</v>
      </c>
      <c r="N30" s="83">
        <v>0.5</v>
      </c>
      <c r="O30" s="115">
        <f>4300000000+2766666666.66667</f>
        <v>7066666666.6666698</v>
      </c>
      <c r="P30" s="115">
        <v>0</v>
      </c>
      <c r="Q30" s="82" t="s">
        <v>1003</v>
      </c>
      <c r="R30" s="126" t="s">
        <v>348</v>
      </c>
      <c r="S30" s="80" t="s">
        <v>768</v>
      </c>
      <c r="T30" s="80" t="s">
        <v>727</v>
      </c>
      <c r="U30" s="80" t="s">
        <v>727</v>
      </c>
      <c r="V30" s="80" t="s">
        <v>652</v>
      </c>
      <c r="W30" s="80" t="s">
        <v>734</v>
      </c>
      <c r="X30" s="134" t="s">
        <v>761</v>
      </c>
      <c r="Y30" s="82" t="s">
        <v>769</v>
      </c>
      <c r="Z30" s="314"/>
      <c r="AA30" s="117" t="s">
        <v>266</v>
      </c>
    </row>
    <row r="31" spans="2:27" s="36" customFormat="1" ht="184.2" customHeight="1">
      <c r="B31" s="82" t="s">
        <v>998</v>
      </c>
      <c r="C31" s="82" t="s">
        <v>1010</v>
      </c>
      <c r="D31" s="83" t="s">
        <v>318</v>
      </c>
      <c r="E31" s="82" t="s">
        <v>322</v>
      </c>
      <c r="F31" s="84" t="s">
        <v>73</v>
      </c>
      <c r="G31" s="84" t="s">
        <v>34</v>
      </c>
      <c r="H31" s="85" t="s">
        <v>323</v>
      </c>
      <c r="I31" s="85" t="s">
        <v>1011</v>
      </c>
      <c r="J31" s="85" t="s">
        <v>989</v>
      </c>
      <c r="K31" s="85" t="s">
        <v>316</v>
      </c>
      <c r="L31" s="82" t="s">
        <v>324</v>
      </c>
      <c r="M31" s="83">
        <v>0.5</v>
      </c>
      <c r="N31" s="83">
        <v>0.5</v>
      </c>
      <c r="O31" s="115">
        <f>4300000000+2766666666.66667</f>
        <v>7066666666.6666698</v>
      </c>
      <c r="P31" s="115">
        <v>0</v>
      </c>
      <c r="Q31" s="82" t="s">
        <v>1003</v>
      </c>
      <c r="R31" s="126" t="s">
        <v>11</v>
      </c>
      <c r="S31" s="80" t="s">
        <v>768</v>
      </c>
      <c r="T31" s="80" t="s">
        <v>727</v>
      </c>
      <c r="U31" s="80" t="s">
        <v>727</v>
      </c>
      <c r="V31" s="80" t="s">
        <v>652</v>
      </c>
      <c r="W31" s="80" t="s">
        <v>734</v>
      </c>
      <c r="X31" s="134" t="s">
        <v>761</v>
      </c>
      <c r="Y31" s="82" t="s">
        <v>769</v>
      </c>
      <c r="Z31" s="314"/>
      <c r="AA31" s="117" t="s">
        <v>266</v>
      </c>
    </row>
    <row r="33" spans="2:27" ht="15" thickBot="1"/>
    <row r="34" spans="2:27" s="36" customFormat="1" ht="13.8">
      <c r="B34" s="298" t="s">
        <v>325</v>
      </c>
      <c r="C34" s="299"/>
      <c r="D34" s="299"/>
      <c r="E34" s="299"/>
      <c r="F34" s="299"/>
      <c r="G34" s="299"/>
      <c r="H34" s="299"/>
      <c r="I34" s="299"/>
      <c r="J34" s="299"/>
      <c r="K34" s="299"/>
      <c r="L34" s="299"/>
      <c r="M34" s="299"/>
      <c r="N34" s="299"/>
      <c r="O34" s="299"/>
      <c r="P34" s="299"/>
      <c r="Q34" s="299"/>
      <c r="R34" s="300"/>
    </row>
    <row r="35" spans="2:27" s="36" customFormat="1" ht="13.8">
      <c r="B35" s="267" t="s">
        <v>3</v>
      </c>
      <c r="C35" s="268"/>
      <c r="D35" s="268"/>
      <c r="E35" s="268"/>
      <c r="F35" s="268"/>
      <c r="G35" s="268"/>
      <c r="H35" s="268"/>
      <c r="I35" s="268"/>
      <c r="J35" s="268"/>
      <c r="K35" s="268"/>
      <c r="L35" s="268"/>
      <c r="M35" s="268"/>
      <c r="N35" s="268"/>
      <c r="O35" s="268"/>
      <c r="P35" s="268"/>
      <c r="Q35" s="268"/>
      <c r="R35" s="269"/>
    </row>
    <row r="36" spans="2:27" s="36" customFormat="1" ht="13.8">
      <c r="B36" s="292" t="s">
        <v>326</v>
      </c>
      <c r="C36" s="293"/>
      <c r="D36" s="293"/>
      <c r="E36" s="293"/>
      <c r="F36" s="293"/>
      <c r="G36" s="293"/>
      <c r="H36" s="293"/>
      <c r="I36" s="293"/>
      <c r="J36" s="293"/>
      <c r="K36" s="293"/>
      <c r="L36" s="293"/>
      <c r="M36" s="293"/>
      <c r="N36" s="293"/>
      <c r="O36" s="293"/>
      <c r="P36" s="293"/>
      <c r="Q36" s="293"/>
      <c r="R36" s="294"/>
    </row>
    <row r="37" spans="2:27" s="36" customFormat="1" ht="13.8">
      <c r="B37" s="267" t="s">
        <v>2</v>
      </c>
      <c r="C37" s="268"/>
      <c r="D37" s="268"/>
      <c r="E37" s="268"/>
      <c r="F37" s="268"/>
      <c r="G37" s="268"/>
      <c r="H37" s="268"/>
      <c r="I37" s="268"/>
      <c r="J37" s="268"/>
      <c r="K37" s="268"/>
      <c r="L37" s="268"/>
      <c r="M37" s="268"/>
      <c r="N37" s="268"/>
      <c r="O37" s="268"/>
      <c r="P37" s="268"/>
      <c r="Q37" s="268"/>
      <c r="R37" s="269"/>
    </row>
    <row r="38" spans="2:27" s="36" customFormat="1" ht="13.8">
      <c r="B38" s="292" t="s">
        <v>304</v>
      </c>
      <c r="C38" s="293"/>
      <c r="D38" s="293"/>
      <c r="E38" s="293"/>
      <c r="F38" s="293"/>
      <c r="G38" s="293"/>
      <c r="H38" s="293"/>
      <c r="I38" s="293"/>
      <c r="J38" s="293"/>
      <c r="K38" s="293"/>
      <c r="L38" s="293"/>
      <c r="M38" s="293"/>
      <c r="N38" s="293"/>
      <c r="O38" s="293"/>
      <c r="P38" s="293"/>
      <c r="Q38" s="293"/>
      <c r="R38" s="294"/>
    </row>
    <row r="39" spans="2:27" s="36" customFormat="1" ht="13.8">
      <c r="B39" s="267" t="s">
        <v>1</v>
      </c>
      <c r="C39" s="268"/>
      <c r="D39" s="268"/>
      <c r="E39" s="268"/>
      <c r="F39" s="268"/>
      <c r="G39" s="268"/>
      <c r="H39" s="268"/>
      <c r="I39" s="268"/>
      <c r="J39" s="268"/>
      <c r="K39" s="268"/>
      <c r="L39" s="268"/>
      <c r="M39" s="268"/>
      <c r="N39" s="268"/>
      <c r="O39" s="268"/>
      <c r="P39" s="268"/>
      <c r="Q39" s="268"/>
      <c r="R39" s="269"/>
    </row>
    <row r="40" spans="2:27" s="36" customFormat="1" ht="65.25" customHeight="1" thickBot="1">
      <c r="B40" s="281" t="s">
        <v>327</v>
      </c>
      <c r="C40" s="282"/>
      <c r="D40" s="282"/>
      <c r="E40" s="282"/>
      <c r="F40" s="282"/>
      <c r="G40" s="282"/>
      <c r="H40" s="282"/>
      <c r="I40" s="282"/>
      <c r="J40" s="282"/>
      <c r="K40" s="282"/>
      <c r="L40" s="282"/>
      <c r="M40" s="282"/>
      <c r="N40" s="282"/>
      <c r="O40" s="282"/>
      <c r="P40" s="282"/>
      <c r="Q40" s="282"/>
      <c r="R40" s="283"/>
    </row>
    <row r="41" spans="2:27" s="42" customFormat="1" ht="12" customHeight="1">
      <c r="B41" s="270" t="s">
        <v>0</v>
      </c>
      <c r="C41" s="272" t="s">
        <v>820</v>
      </c>
      <c r="D41" s="306" t="s">
        <v>10</v>
      </c>
      <c r="E41" s="307"/>
      <c r="F41" s="307"/>
      <c r="G41" s="307"/>
      <c r="H41" s="308"/>
      <c r="I41" s="271" t="s">
        <v>821</v>
      </c>
      <c r="J41" s="271"/>
      <c r="K41" s="277"/>
      <c r="L41" s="286" t="s">
        <v>9</v>
      </c>
      <c r="M41" s="59" t="s">
        <v>825</v>
      </c>
      <c r="N41" s="59" t="s">
        <v>826</v>
      </c>
      <c r="O41" s="274" t="s">
        <v>827</v>
      </c>
      <c r="P41" s="275"/>
      <c r="Q41" s="301"/>
      <c r="R41" s="284" t="s">
        <v>649</v>
      </c>
      <c r="S41" s="310" t="s">
        <v>832</v>
      </c>
      <c r="T41" s="311"/>
      <c r="U41" s="311"/>
      <c r="V41" s="311"/>
      <c r="W41" s="311"/>
      <c r="X41" s="311"/>
      <c r="Y41" s="311"/>
      <c r="Z41" s="311"/>
      <c r="AA41" s="312"/>
    </row>
    <row r="42" spans="2:27" s="42" customFormat="1" ht="42">
      <c r="B42" s="289"/>
      <c r="C42" s="309"/>
      <c r="D42" s="69" t="s">
        <v>8</v>
      </c>
      <c r="E42" s="70" t="s">
        <v>7</v>
      </c>
      <c r="F42" s="70" t="s">
        <v>6</v>
      </c>
      <c r="G42" s="70" t="s">
        <v>5</v>
      </c>
      <c r="H42" s="71" t="s">
        <v>4</v>
      </c>
      <c r="I42" s="62" t="s">
        <v>822</v>
      </c>
      <c r="J42" s="62" t="s">
        <v>823</v>
      </c>
      <c r="K42" s="62" t="s">
        <v>824</v>
      </c>
      <c r="L42" s="287"/>
      <c r="M42" s="60" t="s">
        <v>828</v>
      </c>
      <c r="N42" s="60" t="s">
        <v>828</v>
      </c>
      <c r="O42" s="60" t="s">
        <v>829</v>
      </c>
      <c r="P42" s="60" t="s">
        <v>830</v>
      </c>
      <c r="Q42" s="60" t="s">
        <v>831</v>
      </c>
      <c r="R42" s="288"/>
      <c r="S42" s="61" t="s">
        <v>657</v>
      </c>
      <c r="T42" s="66" t="s">
        <v>650</v>
      </c>
      <c r="U42" s="66" t="s">
        <v>651</v>
      </c>
      <c r="V42" s="66" t="s">
        <v>658</v>
      </c>
      <c r="W42" s="67" t="s">
        <v>653</v>
      </c>
      <c r="X42" s="67" t="s">
        <v>652</v>
      </c>
      <c r="Y42" s="67" t="s">
        <v>654</v>
      </c>
      <c r="Z42" s="66" t="s">
        <v>655</v>
      </c>
      <c r="AA42" s="65" t="s">
        <v>656</v>
      </c>
    </row>
    <row r="43" spans="2:27" s="36" customFormat="1" ht="172.95" customHeight="1">
      <c r="B43" s="120" t="s">
        <v>1029</v>
      </c>
      <c r="C43" s="120" t="s">
        <v>1012</v>
      </c>
      <c r="D43" s="121" t="s">
        <v>328</v>
      </c>
      <c r="E43" s="120" t="s">
        <v>329</v>
      </c>
      <c r="F43" s="116" t="s">
        <v>73</v>
      </c>
      <c r="G43" s="116" t="s">
        <v>330</v>
      </c>
      <c r="H43" s="120" t="s">
        <v>331</v>
      </c>
      <c r="I43" s="120" t="s">
        <v>1013</v>
      </c>
      <c r="J43" s="120" t="s">
        <v>1014</v>
      </c>
      <c r="K43" s="120" t="s">
        <v>1015</v>
      </c>
      <c r="L43" s="120" t="s">
        <v>332</v>
      </c>
      <c r="M43" s="121">
        <v>0.5</v>
      </c>
      <c r="N43" s="121">
        <v>0.5</v>
      </c>
      <c r="O43" s="122">
        <v>170500000</v>
      </c>
      <c r="P43" s="122">
        <v>147633333.25</v>
      </c>
      <c r="Q43" s="120"/>
      <c r="R43" s="127" t="s">
        <v>1016</v>
      </c>
      <c r="S43" s="124" t="s">
        <v>771</v>
      </c>
      <c r="T43" s="124" t="s">
        <v>727</v>
      </c>
      <c r="U43" s="124" t="s">
        <v>727</v>
      </c>
      <c r="V43" s="124" t="s">
        <v>733</v>
      </c>
      <c r="W43" s="124" t="s">
        <v>734</v>
      </c>
      <c r="X43" s="133" t="s">
        <v>761</v>
      </c>
      <c r="Y43" s="124" t="s">
        <v>735</v>
      </c>
      <c r="Z43" s="317" t="s">
        <v>731</v>
      </c>
      <c r="AA43" s="125" t="s">
        <v>770</v>
      </c>
    </row>
    <row r="44" spans="2:27" s="36" customFormat="1" ht="172.95" customHeight="1">
      <c r="B44" s="129" t="s">
        <v>1038</v>
      </c>
      <c r="C44" s="135" t="s">
        <v>1033</v>
      </c>
      <c r="D44" s="136" t="s">
        <v>333</v>
      </c>
      <c r="E44" s="135" t="s">
        <v>334</v>
      </c>
      <c r="F44" s="137" t="s">
        <v>73</v>
      </c>
      <c r="G44" s="137" t="s">
        <v>34</v>
      </c>
      <c r="H44" s="135" t="s">
        <v>312</v>
      </c>
      <c r="I44" s="135" t="s">
        <v>1034</v>
      </c>
      <c r="J44" s="135" t="s">
        <v>1035</v>
      </c>
      <c r="K44" s="135" t="s">
        <v>1036</v>
      </c>
      <c r="L44" s="135" t="s">
        <v>335</v>
      </c>
      <c r="M44" s="136">
        <v>0.03</v>
      </c>
      <c r="N44" s="136">
        <v>0.02</v>
      </c>
      <c r="O44" s="138">
        <v>2000000</v>
      </c>
      <c r="P44" s="138">
        <v>1750000</v>
      </c>
      <c r="Q44" s="135" t="s">
        <v>1037</v>
      </c>
      <c r="R44" s="147" t="s">
        <v>349</v>
      </c>
      <c r="S44" s="139"/>
      <c r="T44" s="140" t="s">
        <v>349</v>
      </c>
      <c r="U44" s="140" t="s">
        <v>772</v>
      </c>
      <c r="V44" s="140" t="s">
        <v>733</v>
      </c>
      <c r="W44" s="140" t="s">
        <v>734</v>
      </c>
      <c r="X44" s="141" t="s">
        <v>761</v>
      </c>
      <c r="Y44" s="140" t="s">
        <v>746</v>
      </c>
      <c r="Z44" s="318"/>
      <c r="AA44" s="142" t="s">
        <v>770</v>
      </c>
    </row>
    <row r="45" spans="2:27" s="36" customFormat="1" ht="259.95" customHeight="1">
      <c r="B45" s="120" t="s">
        <v>1030</v>
      </c>
      <c r="C45" s="120" t="s">
        <v>1017</v>
      </c>
      <c r="D45" s="121" t="s">
        <v>336</v>
      </c>
      <c r="E45" s="120" t="s">
        <v>338</v>
      </c>
      <c r="F45" s="116" t="s">
        <v>73</v>
      </c>
      <c r="G45" s="116" t="s">
        <v>34</v>
      </c>
      <c r="H45" s="120" t="s">
        <v>312</v>
      </c>
      <c r="I45" s="120" t="s">
        <v>1018</v>
      </c>
      <c r="J45" s="120" t="s">
        <v>1019</v>
      </c>
      <c r="K45" s="120" t="s">
        <v>1020</v>
      </c>
      <c r="L45" s="120" t="s">
        <v>337</v>
      </c>
      <c r="M45" s="121">
        <v>0.5</v>
      </c>
      <c r="N45" s="121">
        <v>0.25</v>
      </c>
      <c r="O45" s="122">
        <v>468423000</v>
      </c>
      <c r="P45" s="122">
        <v>0</v>
      </c>
      <c r="Q45" s="120"/>
      <c r="R45" s="148" t="s">
        <v>350</v>
      </c>
      <c r="S45" s="51" t="s">
        <v>773</v>
      </c>
      <c r="T45" s="51" t="s">
        <v>727</v>
      </c>
      <c r="U45" s="51" t="s">
        <v>727</v>
      </c>
      <c r="V45" s="143" t="s">
        <v>733</v>
      </c>
      <c r="W45" s="143" t="s">
        <v>734</v>
      </c>
      <c r="X45" s="144" t="s">
        <v>761</v>
      </c>
      <c r="Y45" s="145" t="s">
        <v>746</v>
      </c>
      <c r="Z45" s="318"/>
      <c r="AA45" s="146" t="s">
        <v>770</v>
      </c>
    </row>
    <row r="46" spans="2:27" s="36" customFormat="1" ht="238.95" customHeight="1">
      <c r="B46" s="120" t="s">
        <v>1031</v>
      </c>
      <c r="C46" s="120" t="s">
        <v>1021</v>
      </c>
      <c r="D46" s="121" t="s">
        <v>339</v>
      </c>
      <c r="E46" s="120" t="s">
        <v>1022</v>
      </c>
      <c r="F46" s="116" t="s">
        <v>73</v>
      </c>
      <c r="G46" s="116" t="s">
        <v>34</v>
      </c>
      <c r="H46" s="120" t="s">
        <v>312</v>
      </c>
      <c r="I46" s="120" t="s">
        <v>1023</v>
      </c>
      <c r="J46" s="120" t="s">
        <v>989</v>
      </c>
      <c r="K46" s="120" t="s">
        <v>316</v>
      </c>
      <c r="L46" s="120" t="s">
        <v>340</v>
      </c>
      <c r="M46" s="121">
        <v>0.5</v>
      </c>
      <c r="N46" s="121">
        <v>0.5</v>
      </c>
      <c r="O46" s="122">
        <v>476518300</v>
      </c>
      <c r="P46" s="122">
        <v>0</v>
      </c>
      <c r="Q46" s="120"/>
      <c r="R46" s="127" t="s">
        <v>351</v>
      </c>
      <c r="S46" s="124" t="s">
        <v>774</v>
      </c>
      <c r="T46" s="124" t="s">
        <v>727</v>
      </c>
      <c r="U46" s="124" t="s">
        <v>727</v>
      </c>
      <c r="V46" s="124" t="s">
        <v>733</v>
      </c>
      <c r="W46" s="124" t="s">
        <v>734</v>
      </c>
      <c r="X46" s="133" t="s">
        <v>761</v>
      </c>
      <c r="Y46" s="124"/>
      <c r="Z46" s="318"/>
      <c r="AA46" s="125" t="s">
        <v>770</v>
      </c>
    </row>
    <row r="47" spans="2:27" s="36" customFormat="1" ht="254.4" customHeight="1">
      <c r="B47" s="120" t="s">
        <v>1032</v>
      </c>
      <c r="C47" s="120" t="s">
        <v>1024</v>
      </c>
      <c r="D47" s="121" t="s">
        <v>341</v>
      </c>
      <c r="E47" s="120" t="s">
        <v>1025</v>
      </c>
      <c r="F47" s="116" t="s">
        <v>73</v>
      </c>
      <c r="G47" s="116" t="s">
        <v>342</v>
      </c>
      <c r="H47" s="120" t="s">
        <v>343</v>
      </c>
      <c r="I47" s="120" t="s">
        <v>1026</v>
      </c>
      <c r="J47" s="120" t="s">
        <v>1027</v>
      </c>
      <c r="K47" s="120" t="s">
        <v>1028</v>
      </c>
      <c r="L47" s="120" t="s">
        <v>344</v>
      </c>
      <c r="M47" s="121">
        <v>0.5</v>
      </c>
      <c r="N47" s="121">
        <v>0.25</v>
      </c>
      <c r="O47" s="122">
        <v>170500000</v>
      </c>
      <c r="P47" s="122">
        <v>0</v>
      </c>
      <c r="Q47" s="120"/>
      <c r="R47" s="127" t="s">
        <v>352</v>
      </c>
      <c r="S47" s="124" t="s">
        <v>775</v>
      </c>
      <c r="T47" s="124" t="s">
        <v>727</v>
      </c>
      <c r="U47" s="124" t="s">
        <v>727</v>
      </c>
      <c r="V47" s="124" t="s">
        <v>733</v>
      </c>
      <c r="W47" s="124" t="s">
        <v>734</v>
      </c>
      <c r="X47" s="133" t="s">
        <v>761</v>
      </c>
      <c r="Y47" s="124"/>
      <c r="Z47" s="319"/>
      <c r="AA47" s="125" t="s">
        <v>770</v>
      </c>
    </row>
  </sheetData>
  <sheetProtection password="CC65" sheet="1"/>
  <mergeCells count="49">
    <mergeCell ref="Z43:Z47"/>
    <mergeCell ref="B40:R40"/>
    <mergeCell ref="B41:B42"/>
    <mergeCell ref="D41:H41"/>
    <mergeCell ref="L41:L42"/>
    <mergeCell ref="R41:R42"/>
    <mergeCell ref="S41:AA41"/>
    <mergeCell ref="S11:AA11"/>
    <mergeCell ref="S25:AA25"/>
    <mergeCell ref="C41:C42"/>
    <mergeCell ref="I41:K41"/>
    <mergeCell ref="O41:Q41"/>
    <mergeCell ref="B34:R34"/>
    <mergeCell ref="B35:R35"/>
    <mergeCell ref="B36:R36"/>
    <mergeCell ref="B37:R37"/>
    <mergeCell ref="B38:R38"/>
    <mergeCell ref="B39:R39"/>
    <mergeCell ref="B24:R24"/>
    <mergeCell ref="B25:B26"/>
    <mergeCell ref="D25:H25"/>
    <mergeCell ref="L25:L26"/>
    <mergeCell ref="R25:R26"/>
    <mergeCell ref="I11:K11"/>
    <mergeCell ref="O11:Q11"/>
    <mergeCell ref="C25:C26"/>
    <mergeCell ref="I25:K25"/>
    <mergeCell ref="O25:Q25"/>
    <mergeCell ref="B18:R18"/>
    <mergeCell ref="B19:R19"/>
    <mergeCell ref="B20:R20"/>
    <mergeCell ref="B21:R21"/>
    <mergeCell ref="B22:R22"/>
    <mergeCell ref="B9:R9"/>
    <mergeCell ref="Z13:Z15"/>
    <mergeCell ref="Z27:Z31"/>
    <mergeCell ref="B2:R2"/>
    <mergeCell ref="B10:R10"/>
    <mergeCell ref="B11:B12"/>
    <mergeCell ref="D11:H11"/>
    <mergeCell ref="L11:L12"/>
    <mergeCell ref="R11:R12"/>
    <mergeCell ref="B23:R23"/>
    <mergeCell ref="C11:C12"/>
    <mergeCell ref="B4:R4"/>
    <mergeCell ref="B5:R5"/>
    <mergeCell ref="B6:R6"/>
    <mergeCell ref="B7:R7"/>
    <mergeCell ref="B8:R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2C5FA9058767E4F8364475F75059A7A" ma:contentTypeVersion="14" ma:contentTypeDescription="Crear nuevo documento." ma:contentTypeScope="" ma:versionID="edabdebb0990458eee010fb6c8e3fc1e">
  <xsd:schema xmlns:xsd="http://www.w3.org/2001/XMLSchema" xmlns:xs="http://www.w3.org/2001/XMLSchema" xmlns:p="http://schemas.microsoft.com/office/2006/metadata/properties" xmlns:ns3="fd2410a2-4e2b-4b9b-b75e-6ef8e94f54a2" xmlns:ns4="ab0f4e76-4503-4a3e-9ea0-da9c837cd8de" targetNamespace="http://schemas.microsoft.com/office/2006/metadata/properties" ma:root="true" ma:fieldsID="695310e44248dbaa9f9a0f4df1c0fde0" ns3:_="" ns4:_="">
    <xsd:import namespace="fd2410a2-4e2b-4b9b-b75e-6ef8e94f54a2"/>
    <xsd:import namespace="ab0f4e76-4503-4a3e-9ea0-da9c837cd8d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2410a2-4e2b-4b9b-b75e-6ef8e94f54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0f4e76-4503-4a3e-9ea0-da9c837cd8d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157B5E-3635-4F7A-8360-A6CEAC211E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DF4693A-AF0E-4CC9-BEAC-349807D26897}">
  <ds:schemaRefs>
    <ds:schemaRef ds:uri="http://schemas.microsoft.com/sharepoint/v3/contenttype/forms"/>
  </ds:schemaRefs>
</ds:datastoreItem>
</file>

<file path=customXml/itemProps3.xml><?xml version="1.0" encoding="utf-8"?>
<ds:datastoreItem xmlns:ds="http://schemas.openxmlformats.org/officeDocument/2006/customXml" ds:itemID="{B611FC5E-AF22-449D-8889-B94203F06E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2410a2-4e2b-4b9b-b75e-6ef8e94f54a2"/>
    <ds:schemaRef ds:uri="ab0f4e76-4503-4a3e-9ea0-da9c837cd8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2. Medios R,T y T</vt:lpstr>
      <vt:lpstr>2. Riesgos R,T y T</vt:lpstr>
      <vt:lpstr>INST SPA</vt:lpstr>
      <vt:lpstr>R-T-T</vt:lpstr>
      <vt:lpstr>LIMP V-AP</vt:lpstr>
      <vt:lpstr>CC -PA</vt:lpstr>
      <vt:lpstr>LAV AP</vt:lpstr>
      <vt:lpstr>APROVECHAMIENTO</vt:lpstr>
      <vt:lpstr>ORGÁNICOS</vt:lpstr>
      <vt:lpstr>INCLUSIÓN</vt:lpstr>
      <vt:lpstr>DF</vt:lpstr>
      <vt:lpstr>ESPECIALES</vt:lpstr>
      <vt:lpstr>RCD</vt:lpstr>
      <vt:lpstr>RURAL</vt:lpstr>
      <vt:lpstr>RIESGOS</vt:lpstr>
      <vt:lpstr>CULTURA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tgarcia</dc:creator>
  <cp:lastModifiedBy>ANGELICA BELTRAN ACOSTA</cp:lastModifiedBy>
  <cp:lastPrinted>2016-10-07T15:26:08Z</cp:lastPrinted>
  <dcterms:created xsi:type="dcterms:W3CDTF">2016-06-11T01:53:11Z</dcterms:created>
  <dcterms:modified xsi:type="dcterms:W3CDTF">2021-08-31T23:13:34Z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0x010100D2C5FA9058767E4F8364475F75059A7A</vt:lpwstr>
  </property>
</Properties>
</file>