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uaespdc-my.sharepoint.com/personal/magaly_moreno_uaesp_gov_co/Documents/2 PEI Gestionar la actualización, ejecución y seguimiento/2026/"/>
    </mc:Choice>
  </mc:AlternateContent>
  <xr:revisionPtr revIDLastSave="597" documentId="8_{A766EB52-1B87-46A3-971B-99E147E737B1}" xr6:coauthVersionLast="47" xr6:coauthVersionMax="47" xr10:uidLastSave="{DA9AB7A9-B936-4B52-8FE2-CB70F588BB5B}"/>
  <bookViews>
    <workbookView xWindow="-120" yWindow="-120" windowWidth="23280" windowHeight="14880" activeTab="2" xr2:uid="{E6A34824-EB2B-4AB5-A766-290C50FBE23F}"/>
  </bookViews>
  <sheets>
    <sheet name="Formulación" sheetId="6" r:id="rId1"/>
    <sheet name="listas" sheetId="4" state="hidden" r:id="rId2"/>
    <sheet name="Seguimiento" sheetId="2" r:id="rId3"/>
  </sheets>
  <externalReferences>
    <externalReference r:id="rId4"/>
  </externalReferences>
  <definedNames>
    <definedName name="_xlnm._FilterDatabase" localSheetId="0" hidden="1">Formulación!$A$3:$Z$3</definedName>
    <definedName name="_xlnm._FilterDatabase" localSheetId="2" hidden="1">Seguimiento!$A$3:$CH$28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24" i="2" l="1"/>
  <c r="Y21" i="2"/>
  <c r="X21" i="2"/>
  <c r="BB21" i="2"/>
  <c r="BB22" i="2"/>
  <c r="BB20" i="2"/>
  <c r="BB19" i="2"/>
  <c r="AZ18" i="2"/>
  <c r="AV18" i="2"/>
  <c r="AR18" i="2"/>
  <c r="AV12" i="2"/>
  <c r="AV4" i="2"/>
  <c r="BB6" i="2"/>
  <c r="BC6" i="2"/>
  <c r="BB7" i="2"/>
  <c r="BC7" i="2"/>
  <c r="BB8" i="2"/>
  <c r="BC8" i="2"/>
  <c r="BB9" i="2"/>
  <c r="BC9" i="2"/>
  <c r="BB10" i="2"/>
  <c r="BC10" i="2"/>
  <c r="BB11" i="2"/>
  <c r="BC11" i="2"/>
  <c r="BB12" i="2"/>
  <c r="BC12" i="2"/>
  <c r="BB13" i="2"/>
  <c r="BC13" i="2"/>
  <c r="BB14" i="2"/>
  <c r="BC14" i="2"/>
  <c r="BB15" i="2"/>
  <c r="BC15" i="2"/>
  <c r="BB16" i="2"/>
  <c r="BC16" i="2"/>
  <c r="BB17" i="2"/>
  <c r="BC17" i="2"/>
  <c r="BB18" i="2"/>
  <c r="BC18" i="2"/>
  <c r="BC19" i="2"/>
  <c r="BC20" i="2"/>
  <c r="BC21" i="2"/>
  <c r="BC22" i="2"/>
  <c r="BB23" i="2"/>
  <c r="BC23" i="2"/>
  <c r="BD23" i="2" s="1"/>
  <c r="BB24" i="2"/>
  <c r="BC24" i="2"/>
  <c r="BB25" i="2"/>
  <c r="BC25" i="2"/>
  <c r="BD25" i="2" s="1"/>
  <c r="BB26" i="2"/>
  <c r="BC26" i="2"/>
  <c r="BB27" i="2"/>
  <c r="BC27" i="2"/>
  <c r="BB28" i="2"/>
  <c r="BC28" i="2"/>
  <c r="BB5" i="2"/>
  <c r="BC5" i="2"/>
  <c r="BD5" i="2" s="1"/>
  <c r="BC4" i="2"/>
  <c r="BB4" i="2"/>
  <c r="AK26" i="2"/>
  <c r="AJ26" i="2"/>
  <c r="AI26" i="2"/>
  <c r="AK25" i="2"/>
  <c r="AJ25" i="2"/>
  <c r="AI25" i="2"/>
  <c r="AK24" i="2"/>
  <c r="AJ24" i="2"/>
  <c r="AI24" i="2"/>
  <c r="AJ23" i="2"/>
  <c r="AI23" i="2"/>
  <c r="AJ22" i="2"/>
  <c r="AI22" i="2"/>
  <c r="AJ21" i="2"/>
  <c r="AI21" i="2"/>
  <c r="AJ20" i="2"/>
  <c r="AI20" i="2"/>
  <c r="AJ19" i="2"/>
  <c r="AI19" i="2"/>
  <c r="AJ18" i="2"/>
  <c r="AI18" i="2"/>
  <c r="AK17" i="2"/>
  <c r="AJ17" i="2"/>
  <c r="AI17" i="2"/>
  <c r="AK16" i="2"/>
  <c r="AJ16" i="2"/>
  <c r="AK15" i="2"/>
  <c r="AJ15" i="2"/>
  <c r="AI15" i="2"/>
  <c r="AK14" i="2"/>
  <c r="AJ14" i="2"/>
  <c r="AI14" i="2"/>
  <c r="AK13" i="2"/>
  <c r="AJ13" i="2"/>
  <c r="AK12" i="2"/>
  <c r="AJ12" i="2"/>
  <c r="AI12" i="2"/>
  <c r="AK11" i="2"/>
  <c r="AJ11" i="2"/>
  <c r="AI11" i="2"/>
  <c r="AK10" i="2"/>
  <c r="AJ10" i="2"/>
  <c r="AK9" i="2"/>
  <c r="AJ9" i="2"/>
  <c r="AI9" i="2"/>
  <c r="AK8" i="2"/>
  <c r="AJ8" i="2"/>
  <c r="AK7" i="2"/>
  <c r="AJ7" i="2"/>
  <c r="AI7" i="2"/>
  <c r="AK6" i="2"/>
  <c r="AJ6" i="2"/>
  <c r="AI6" i="2"/>
  <c r="AK5" i="2"/>
  <c r="AJ5" i="2"/>
  <c r="AI5" i="2"/>
  <c r="AK4" i="2"/>
  <c r="AJ4" i="2"/>
  <c r="AI4" i="2"/>
  <c r="AZ25" i="2"/>
  <c r="AZ24" i="2"/>
  <c r="AR12" i="2"/>
  <c r="BD28" i="2" l="1"/>
  <c r="BD15" i="2"/>
  <c r="BD19" i="2"/>
  <c r="BD24" i="2"/>
  <c r="BD4" i="2"/>
  <c r="BD14" i="2"/>
  <c r="BD13" i="2"/>
  <c r="BD26" i="2"/>
  <c r="BD18" i="2"/>
  <c r="BD12" i="2"/>
  <c r="BD17" i="2"/>
  <c r="BD27" i="2"/>
  <c r="BD21" i="2"/>
  <c r="BD22" i="2"/>
  <c r="BD20" i="2"/>
  <c r="BD16" i="2"/>
  <c r="BD11" i="2"/>
  <c r="BD10" i="2"/>
  <c r="BD8" i="2"/>
  <c r="BD6" i="2"/>
  <c r="W5" i="2"/>
  <c r="W6" i="2"/>
  <c r="W7" i="2"/>
  <c r="W8" i="2"/>
  <c r="W9" i="2"/>
  <c r="W10" i="2"/>
  <c r="W11" i="2"/>
  <c r="W12" i="2"/>
  <c r="W13" i="2"/>
  <c r="W14" i="2"/>
  <c r="W15" i="2"/>
  <c r="W16" i="2"/>
  <c r="W17" i="2"/>
  <c r="W18" i="2"/>
  <c r="W19" i="2"/>
  <c r="W20" i="2"/>
  <c r="W21" i="2"/>
  <c r="W22" i="2"/>
  <c r="W23" i="2"/>
  <c r="W24" i="2"/>
  <c r="W25" i="2"/>
  <c r="W26" i="2"/>
  <c r="W27" i="2"/>
  <c r="W28" i="2"/>
  <c r="V5" i="2"/>
  <c r="V6" i="2"/>
  <c r="V7" i="2"/>
  <c r="V8" i="2"/>
  <c r="V9" i="2"/>
  <c r="V10" i="2"/>
  <c r="V11" i="2"/>
  <c r="V12" i="2"/>
  <c r="V13" i="2"/>
  <c r="V14" i="2"/>
  <c r="V15" i="2"/>
  <c r="V16" i="2"/>
  <c r="V17" i="2"/>
  <c r="V18" i="2"/>
  <c r="V19" i="2"/>
  <c r="V20" i="2"/>
  <c r="V21" i="2"/>
  <c r="V22" i="2"/>
  <c r="V23" i="2"/>
  <c r="V24" i="2"/>
  <c r="V25" i="2"/>
  <c r="V26" i="2"/>
  <c r="V27" i="2"/>
  <c r="V28" i="2"/>
  <c r="U5" i="2"/>
  <c r="U6" i="2"/>
  <c r="U7" i="2"/>
  <c r="U8" i="2"/>
  <c r="U9" i="2"/>
  <c r="U10" i="2"/>
  <c r="U11" i="2"/>
  <c r="U12" i="2"/>
  <c r="U13" i="2"/>
  <c r="U14" i="2"/>
  <c r="U15" i="2"/>
  <c r="U16" i="2"/>
  <c r="U17" i="2"/>
  <c r="U18" i="2"/>
  <c r="U19" i="2"/>
  <c r="U20" i="2"/>
  <c r="U21" i="2"/>
  <c r="U22" i="2"/>
  <c r="U23" i="2"/>
  <c r="U24" i="2"/>
  <c r="U25" i="2"/>
  <c r="U26" i="2"/>
  <c r="U27" i="2"/>
  <c r="U28" i="2"/>
  <c r="T5" i="2"/>
  <c r="T6" i="2"/>
  <c r="T7" i="2"/>
  <c r="T8" i="2"/>
  <c r="T9" i="2"/>
  <c r="T10" i="2"/>
  <c r="T11" i="2"/>
  <c r="T12" i="2"/>
  <c r="T13" i="2"/>
  <c r="T14" i="2"/>
  <c r="T15" i="2"/>
  <c r="T16" i="2"/>
  <c r="T17" i="2"/>
  <c r="T18" i="2"/>
  <c r="T19" i="2"/>
  <c r="T20" i="2"/>
  <c r="T21" i="2"/>
  <c r="T22" i="2"/>
  <c r="T23" i="2"/>
  <c r="T24" i="2"/>
  <c r="T25" i="2"/>
  <c r="T26" i="2"/>
  <c r="T27" i="2"/>
  <c r="T28" i="2"/>
  <c r="S5" i="2"/>
  <c r="S6" i="2"/>
  <c r="S7" i="2"/>
  <c r="S8" i="2"/>
  <c r="S9" i="2"/>
  <c r="S10" i="2"/>
  <c r="S11" i="2"/>
  <c r="S12" i="2"/>
  <c r="S13" i="2"/>
  <c r="S14" i="2"/>
  <c r="S15" i="2"/>
  <c r="S16" i="2"/>
  <c r="S17" i="2"/>
  <c r="S18" i="2"/>
  <c r="S19" i="2"/>
  <c r="S20" i="2"/>
  <c r="S21" i="2"/>
  <c r="S22" i="2"/>
  <c r="S23" i="2"/>
  <c r="S24" i="2"/>
  <c r="S25" i="2"/>
  <c r="S26" i="2"/>
  <c r="S27" i="2"/>
  <c r="S28" i="2"/>
  <c r="R5" i="2"/>
  <c r="R6" i="2"/>
  <c r="R7" i="2"/>
  <c r="R8" i="2"/>
  <c r="R9" i="2"/>
  <c r="R10" i="2"/>
  <c r="R11" i="2"/>
  <c r="R12" i="2"/>
  <c r="R13" i="2"/>
  <c r="R14" i="2"/>
  <c r="R15" i="2"/>
  <c r="R16" i="2"/>
  <c r="R17" i="2"/>
  <c r="R18" i="2"/>
  <c r="R19" i="2"/>
  <c r="R20" i="2"/>
  <c r="R21" i="2"/>
  <c r="R22" i="2"/>
  <c r="R23" i="2"/>
  <c r="R24" i="2"/>
  <c r="R25" i="2"/>
  <c r="R26" i="2"/>
  <c r="R27" i="2"/>
  <c r="R28" i="2"/>
  <c r="Q5" i="2"/>
  <c r="Q6" i="2"/>
  <c r="Q7" i="2"/>
  <c r="Q8" i="2"/>
  <c r="Q9" i="2"/>
  <c r="Q10" i="2"/>
  <c r="Q11" i="2"/>
  <c r="Q12" i="2"/>
  <c r="Q13" i="2"/>
  <c r="Q14" i="2"/>
  <c r="Q15" i="2"/>
  <c r="Q16" i="2"/>
  <c r="Q17" i="2"/>
  <c r="Q18" i="2"/>
  <c r="Q19" i="2"/>
  <c r="Q20" i="2"/>
  <c r="Q21" i="2"/>
  <c r="Q22" i="2"/>
  <c r="Q23" i="2"/>
  <c r="Q24" i="2"/>
  <c r="Q25" i="2"/>
  <c r="Q26" i="2"/>
  <c r="Q27" i="2"/>
  <c r="Q28" i="2"/>
  <c r="P5" i="2"/>
  <c r="P6" i="2"/>
  <c r="P7" i="2"/>
  <c r="P8" i="2"/>
  <c r="P9" i="2"/>
  <c r="P10" i="2"/>
  <c r="P11" i="2"/>
  <c r="P12" i="2"/>
  <c r="P13" i="2"/>
  <c r="P14" i="2"/>
  <c r="P15" i="2"/>
  <c r="P16" i="2"/>
  <c r="P17" i="2"/>
  <c r="P18" i="2"/>
  <c r="P19" i="2"/>
  <c r="P20" i="2"/>
  <c r="P21" i="2"/>
  <c r="P22" i="2"/>
  <c r="P23" i="2"/>
  <c r="P24" i="2"/>
  <c r="P25" i="2"/>
  <c r="P26" i="2"/>
  <c r="P27" i="2"/>
  <c r="P28" i="2"/>
  <c r="O5" i="2"/>
  <c r="O6" i="2"/>
  <c r="O7" i="2"/>
  <c r="O8" i="2"/>
  <c r="O9" i="2"/>
  <c r="O10" i="2"/>
  <c r="O11" i="2"/>
  <c r="O12" i="2"/>
  <c r="O13" i="2"/>
  <c r="O14" i="2"/>
  <c r="O15" i="2"/>
  <c r="O16" i="2"/>
  <c r="O17" i="2"/>
  <c r="O18" i="2"/>
  <c r="O19" i="2"/>
  <c r="O20" i="2"/>
  <c r="O21" i="2"/>
  <c r="O22" i="2"/>
  <c r="O23" i="2"/>
  <c r="O24" i="2"/>
  <c r="O25" i="2"/>
  <c r="O26" i="2"/>
  <c r="O27" i="2"/>
  <c r="O28" i="2"/>
  <c r="N5" i="2"/>
  <c r="N6" i="2"/>
  <c r="N7" i="2"/>
  <c r="N8" i="2"/>
  <c r="N9" i="2"/>
  <c r="N10" i="2"/>
  <c r="N11" i="2"/>
  <c r="N12" i="2"/>
  <c r="N13" i="2"/>
  <c r="N14" i="2"/>
  <c r="N15" i="2"/>
  <c r="N16" i="2"/>
  <c r="N17" i="2"/>
  <c r="N18" i="2"/>
  <c r="N19" i="2"/>
  <c r="N20" i="2"/>
  <c r="N21" i="2"/>
  <c r="N22" i="2"/>
  <c r="N23" i="2"/>
  <c r="N24" i="2"/>
  <c r="N25" i="2"/>
  <c r="N26" i="2"/>
  <c r="N27" i="2"/>
  <c r="N28" i="2"/>
  <c r="M5" i="2"/>
  <c r="M6" i="2"/>
  <c r="M7" i="2"/>
  <c r="M8" i="2"/>
  <c r="M9" i="2"/>
  <c r="M10" i="2"/>
  <c r="M11" i="2"/>
  <c r="M12" i="2"/>
  <c r="M13" i="2"/>
  <c r="M14" i="2"/>
  <c r="M15" i="2"/>
  <c r="M16" i="2"/>
  <c r="M17" i="2"/>
  <c r="M18" i="2"/>
  <c r="M19" i="2"/>
  <c r="M20" i="2"/>
  <c r="M21" i="2"/>
  <c r="M22" i="2"/>
  <c r="M23" i="2"/>
  <c r="M24" i="2"/>
  <c r="M25" i="2"/>
  <c r="M26" i="2"/>
  <c r="M27" i="2"/>
  <c r="M28" i="2"/>
  <c r="L5" i="2"/>
  <c r="L6" i="2"/>
  <c r="L7" i="2"/>
  <c r="L8" i="2"/>
  <c r="L9" i="2"/>
  <c r="L10" i="2"/>
  <c r="L11" i="2"/>
  <c r="L12" i="2"/>
  <c r="L13" i="2"/>
  <c r="L14" i="2"/>
  <c r="L15" i="2"/>
  <c r="L16" i="2"/>
  <c r="L17" i="2"/>
  <c r="L18" i="2"/>
  <c r="L19" i="2"/>
  <c r="L20" i="2"/>
  <c r="L21" i="2"/>
  <c r="L22" i="2"/>
  <c r="L23" i="2"/>
  <c r="L24" i="2"/>
  <c r="L25" i="2"/>
  <c r="L26" i="2"/>
  <c r="L27" i="2"/>
  <c r="L28" i="2"/>
  <c r="K5" i="2"/>
  <c r="K6" i="2"/>
  <c r="K7" i="2"/>
  <c r="K8" i="2"/>
  <c r="K9" i="2"/>
  <c r="K10" i="2"/>
  <c r="K11" i="2"/>
  <c r="K12" i="2"/>
  <c r="K13" i="2"/>
  <c r="K14" i="2"/>
  <c r="K15" i="2"/>
  <c r="K16" i="2"/>
  <c r="K17" i="2"/>
  <c r="K18" i="2"/>
  <c r="K19" i="2"/>
  <c r="K20" i="2"/>
  <c r="K21" i="2"/>
  <c r="K22" i="2"/>
  <c r="K23" i="2"/>
  <c r="K24" i="2"/>
  <c r="K25" i="2"/>
  <c r="K26" i="2"/>
  <c r="K27" i="2"/>
  <c r="K28" i="2"/>
  <c r="J5" i="2"/>
  <c r="J6" i="2"/>
  <c r="J7" i="2"/>
  <c r="J8" i="2"/>
  <c r="J9" i="2"/>
  <c r="J10" i="2"/>
  <c r="J11" i="2"/>
  <c r="J12" i="2"/>
  <c r="J13" i="2"/>
  <c r="J14" i="2"/>
  <c r="J15" i="2"/>
  <c r="J16" i="2"/>
  <c r="J17" i="2"/>
  <c r="J18" i="2"/>
  <c r="J19" i="2"/>
  <c r="J20" i="2"/>
  <c r="J21" i="2"/>
  <c r="J22" i="2"/>
  <c r="J23" i="2"/>
  <c r="J24" i="2"/>
  <c r="J25" i="2"/>
  <c r="J26" i="2"/>
  <c r="J27" i="2"/>
  <c r="J28" i="2"/>
  <c r="I5" i="2"/>
  <c r="I6" i="2"/>
  <c r="I7" i="2"/>
  <c r="I8" i="2"/>
  <c r="I9" i="2"/>
  <c r="I10" i="2"/>
  <c r="I11" i="2"/>
  <c r="I12" i="2"/>
  <c r="I13" i="2"/>
  <c r="I14" i="2"/>
  <c r="I15" i="2"/>
  <c r="I16" i="2"/>
  <c r="I17" i="2"/>
  <c r="I18" i="2"/>
  <c r="I19" i="2"/>
  <c r="I20" i="2"/>
  <c r="I21" i="2"/>
  <c r="I22" i="2"/>
  <c r="I23" i="2"/>
  <c r="I24" i="2"/>
  <c r="I25" i="2"/>
  <c r="I26" i="2"/>
  <c r="I27" i="2"/>
  <c r="I28" i="2"/>
  <c r="H5" i="2"/>
  <c r="H6" i="2"/>
  <c r="H7" i="2"/>
  <c r="H8" i="2"/>
  <c r="H9" i="2"/>
  <c r="H10" i="2"/>
  <c r="H11" i="2"/>
  <c r="H12" i="2"/>
  <c r="H13" i="2"/>
  <c r="H14" i="2"/>
  <c r="H15" i="2"/>
  <c r="H16" i="2"/>
  <c r="H17" i="2"/>
  <c r="H18" i="2"/>
  <c r="H19" i="2"/>
  <c r="H20" i="2"/>
  <c r="H21" i="2"/>
  <c r="H22" i="2"/>
  <c r="H23" i="2"/>
  <c r="H24" i="2"/>
  <c r="H25" i="2"/>
  <c r="H26" i="2"/>
  <c r="H27" i="2"/>
  <c r="H28" i="2"/>
  <c r="G5" i="2"/>
  <c r="G6" i="2"/>
  <c r="G7" i="2"/>
  <c r="G8" i="2"/>
  <c r="G9" i="2"/>
  <c r="G10" i="2"/>
  <c r="G11" i="2"/>
  <c r="G12" i="2"/>
  <c r="G13" i="2"/>
  <c r="G14" i="2"/>
  <c r="G15" i="2"/>
  <c r="G16" i="2"/>
  <c r="G17" i="2"/>
  <c r="G18" i="2"/>
  <c r="G19" i="2"/>
  <c r="G20" i="2"/>
  <c r="G21" i="2"/>
  <c r="G22" i="2"/>
  <c r="G23" i="2"/>
  <c r="G24" i="2"/>
  <c r="G25" i="2"/>
  <c r="G26" i="2"/>
  <c r="G27" i="2"/>
  <c r="G28" i="2"/>
  <c r="F5" i="2"/>
  <c r="F6" i="2"/>
  <c r="F7" i="2"/>
  <c r="F8" i="2"/>
  <c r="F9" i="2"/>
  <c r="F10" i="2"/>
  <c r="F11" i="2"/>
  <c r="F12" i="2"/>
  <c r="F13" i="2"/>
  <c r="F14" i="2"/>
  <c r="F15" i="2"/>
  <c r="F16" i="2"/>
  <c r="F17" i="2"/>
  <c r="F18" i="2"/>
  <c r="F19" i="2"/>
  <c r="F20" i="2"/>
  <c r="F21" i="2"/>
  <c r="F22" i="2"/>
  <c r="F23" i="2"/>
  <c r="F24" i="2"/>
  <c r="F25" i="2"/>
  <c r="F26" i="2"/>
  <c r="F27" i="2"/>
  <c r="F28" i="2"/>
  <c r="E5" i="2"/>
  <c r="E6" i="2"/>
  <c r="E7" i="2"/>
  <c r="E8" i="2"/>
  <c r="E9" i="2"/>
  <c r="E10" i="2"/>
  <c r="E11" i="2"/>
  <c r="E12" i="2"/>
  <c r="E13" i="2"/>
  <c r="E14" i="2"/>
  <c r="E15" i="2"/>
  <c r="E16" i="2"/>
  <c r="E17" i="2"/>
  <c r="E18" i="2"/>
  <c r="E19" i="2"/>
  <c r="E20" i="2"/>
  <c r="E21" i="2"/>
  <c r="E22" i="2"/>
  <c r="E23" i="2"/>
  <c r="E24" i="2"/>
  <c r="E25" i="2"/>
  <c r="E26" i="2"/>
  <c r="E27" i="2"/>
  <c r="E28" i="2"/>
  <c r="D5" i="2"/>
  <c r="D6" i="2"/>
  <c r="D7" i="2"/>
  <c r="D8" i="2"/>
  <c r="D9" i="2"/>
  <c r="D10" i="2"/>
  <c r="D11" i="2"/>
  <c r="D12" i="2"/>
  <c r="D13" i="2"/>
  <c r="D14" i="2"/>
  <c r="D15" i="2"/>
  <c r="D16" i="2"/>
  <c r="D17" i="2"/>
  <c r="D18" i="2"/>
  <c r="D19" i="2"/>
  <c r="D20" i="2"/>
  <c r="D21" i="2"/>
  <c r="D22" i="2"/>
  <c r="D23" i="2"/>
  <c r="D24" i="2"/>
  <c r="D25" i="2"/>
  <c r="D26" i="2"/>
  <c r="D27" i="2"/>
  <c r="D28" i="2"/>
  <c r="B5" i="2"/>
  <c r="B6" i="2"/>
  <c r="B7" i="2"/>
  <c r="B8" i="2"/>
  <c r="B9" i="2"/>
  <c r="B10" i="2"/>
  <c r="B11" i="2"/>
  <c r="B12" i="2"/>
  <c r="B13" i="2"/>
  <c r="B14" i="2"/>
  <c r="B15" i="2"/>
  <c r="B16" i="2"/>
  <c r="B17" i="2"/>
  <c r="B18" i="2"/>
  <c r="B19" i="2"/>
  <c r="B20" i="2"/>
  <c r="B21" i="2"/>
  <c r="B22" i="2"/>
  <c r="B23" i="2"/>
  <c r="B24" i="2"/>
  <c r="B25" i="2"/>
  <c r="B26" i="2"/>
  <c r="B27" i="2"/>
  <c r="B28" i="2"/>
  <c r="C21" i="2"/>
  <c r="C22" i="2"/>
  <c r="C23" i="2"/>
  <c r="C24" i="2"/>
  <c r="C25" i="2"/>
  <c r="C26" i="2"/>
  <c r="C27" i="2"/>
  <c r="C28" i="2"/>
  <c r="A21" i="2"/>
  <c r="A22" i="2"/>
  <c r="A23" i="2"/>
  <c r="A24" i="2"/>
  <c r="A25" i="2"/>
  <c r="A26" i="2"/>
  <c r="A27" i="2"/>
  <c r="A28" i="2"/>
  <c r="H4" i="2"/>
  <c r="X28" i="2"/>
  <c r="Y28" i="2"/>
  <c r="Z28" i="2"/>
  <c r="X22" i="2"/>
  <c r="Y22" i="2"/>
  <c r="X18" i="2"/>
  <c r="Y18" i="2"/>
  <c r="X17" i="2"/>
  <c r="Y17" i="2"/>
  <c r="Z17" i="2"/>
  <c r="Z18" i="2"/>
  <c r="X19" i="2"/>
  <c r="Y19" i="2"/>
  <c r="Z19" i="2"/>
  <c r="X20" i="2"/>
  <c r="Y20" i="2"/>
  <c r="Z20" i="2"/>
  <c r="Z21" i="2"/>
  <c r="Z22" i="2"/>
  <c r="X23" i="2"/>
  <c r="Y23" i="2"/>
  <c r="Z23" i="2"/>
  <c r="Y24" i="2"/>
  <c r="Z24" i="2"/>
  <c r="X25" i="2"/>
  <c r="Y25" i="2"/>
  <c r="Z25" i="2"/>
  <c r="X26" i="2"/>
  <c r="Y26" i="2"/>
  <c r="Z26" i="2"/>
  <c r="X27" i="2"/>
  <c r="Y27" i="2"/>
  <c r="Z27" i="2"/>
  <c r="A17" i="2"/>
  <c r="C17" i="2"/>
  <c r="A18" i="2"/>
  <c r="C18" i="2"/>
  <c r="A19" i="2"/>
  <c r="C19" i="2"/>
  <c r="A20" i="2"/>
  <c r="C20" i="2"/>
  <c r="A5" i="2" l="1"/>
  <c r="C5" i="2"/>
  <c r="X5" i="2"/>
  <c r="Y5" i="2"/>
  <c r="Z5" i="2"/>
  <c r="A6" i="2"/>
  <c r="C6" i="2"/>
  <c r="X6" i="2"/>
  <c r="Y6" i="2"/>
  <c r="Z6" i="2"/>
  <c r="A7" i="2"/>
  <c r="C7" i="2"/>
  <c r="X7" i="2"/>
  <c r="Y7" i="2"/>
  <c r="Z7" i="2"/>
  <c r="A8" i="2"/>
  <c r="C8" i="2"/>
  <c r="X8" i="2"/>
  <c r="Y8" i="2"/>
  <c r="Z8" i="2"/>
  <c r="A9" i="2"/>
  <c r="C9" i="2"/>
  <c r="X9" i="2"/>
  <c r="Y9" i="2"/>
  <c r="Z9" i="2"/>
  <c r="A10" i="2"/>
  <c r="C10" i="2"/>
  <c r="X10" i="2"/>
  <c r="Y10" i="2"/>
  <c r="Z10" i="2"/>
  <c r="A11" i="2"/>
  <c r="C11" i="2"/>
  <c r="X11" i="2"/>
  <c r="Y11" i="2"/>
  <c r="Z11" i="2"/>
  <c r="A12" i="2"/>
  <c r="C12" i="2"/>
  <c r="X12" i="2"/>
  <c r="Y12" i="2"/>
  <c r="Z12" i="2"/>
  <c r="A13" i="2"/>
  <c r="C13" i="2"/>
  <c r="X13" i="2"/>
  <c r="Y13" i="2"/>
  <c r="Z13" i="2"/>
  <c r="A14" i="2"/>
  <c r="C14" i="2"/>
  <c r="X14" i="2"/>
  <c r="Y14" i="2"/>
  <c r="Z14" i="2"/>
  <c r="A15" i="2"/>
  <c r="C15" i="2"/>
  <c r="X15" i="2"/>
  <c r="Y15" i="2"/>
  <c r="Z15" i="2"/>
  <c r="A16" i="2"/>
  <c r="C16" i="2"/>
  <c r="X16" i="2"/>
  <c r="Y16" i="2"/>
  <c r="Z16" i="2"/>
  <c r="B4" i="2"/>
  <c r="C4" i="2"/>
  <c r="D4" i="2"/>
  <c r="E4" i="2"/>
  <c r="F4" i="2"/>
  <c r="G4" i="2"/>
  <c r="I4" i="2"/>
  <c r="J4" i="2"/>
  <c r="K4" i="2"/>
  <c r="L4" i="2"/>
  <c r="M4" i="2"/>
  <c r="N4" i="2"/>
  <c r="O4" i="2"/>
  <c r="P4" i="2"/>
  <c r="Q4" i="2"/>
  <c r="R4" i="2"/>
  <c r="S4" i="2"/>
  <c r="T4" i="2"/>
  <c r="U4" i="2"/>
  <c r="V4" i="2"/>
  <c r="W4" i="2"/>
  <c r="X4" i="2"/>
  <c r="Y4" i="2"/>
  <c r="Z4" i="2"/>
  <c r="A4" i="2"/>
</calcChain>
</file>

<file path=xl/sharedStrings.xml><?xml version="1.0" encoding="utf-8"?>
<sst xmlns="http://schemas.openxmlformats.org/spreadsheetml/2006/main" count="760" uniqueCount="417">
  <si>
    <t>Planificación magnitud cuatrienio</t>
  </si>
  <si>
    <t>Objetivo estratégico Plan Distrital de Desarrollo</t>
  </si>
  <si>
    <t>Programa Plan Distrital de Desarrollo</t>
  </si>
  <si>
    <t>Proyecto de inversión</t>
  </si>
  <si>
    <t>ODS</t>
  </si>
  <si>
    <t>Política MIPG</t>
  </si>
  <si>
    <t>Proceso (mapa de proceso)</t>
  </si>
  <si>
    <t>Objetivo estratégico UAESP</t>
  </si>
  <si>
    <t>Meta estratégica UAESP</t>
  </si>
  <si>
    <t>Indicador</t>
  </si>
  <si>
    <t>Formula del indicador</t>
  </si>
  <si>
    <t>Línea base</t>
  </si>
  <si>
    <t>Año línea base</t>
  </si>
  <si>
    <t>Fuente de datos</t>
  </si>
  <si>
    <t>Peso porcentual indicador</t>
  </si>
  <si>
    <t>Dependencia responsable</t>
  </si>
  <si>
    <t>Magnitud cuatrienio</t>
  </si>
  <si>
    <t>Descripción avance 
I Cuatrimestre</t>
  </si>
  <si>
    <t>Descripción avance II Cuatrimestre</t>
  </si>
  <si>
    <t>Descripción avance III Cuatrimestre</t>
  </si>
  <si>
    <t>Objetivo específico UAESP</t>
  </si>
  <si>
    <t>Unidad de medida</t>
  </si>
  <si>
    <t>Subdirección Administrativa y Financiera</t>
  </si>
  <si>
    <t>No aplica</t>
  </si>
  <si>
    <t>Tipo de Proceso</t>
  </si>
  <si>
    <t>Proceso</t>
  </si>
  <si>
    <t>Líder del Proceso</t>
  </si>
  <si>
    <t>ESTRATÉGICOS</t>
  </si>
  <si>
    <t xml:space="preserve">Direccionamiento Estratégico </t>
  </si>
  <si>
    <t>Oficina Asesora de Planeación</t>
  </si>
  <si>
    <t xml:space="preserve">Gestión de las Comunicaciones </t>
  </si>
  <si>
    <t>Oficina Asesora de Comunicaciones y Relaciones Interinstitucionales</t>
  </si>
  <si>
    <t>Gestión del Conocimiento y la Innovación</t>
  </si>
  <si>
    <t>Gestión Disciplinaria Interna</t>
  </si>
  <si>
    <t>Oficina de Control Disciplinario Interno</t>
  </si>
  <si>
    <t>Participación Ciudadana</t>
  </si>
  <si>
    <t>Dirección - OAP</t>
  </si>
  <si>
    <t>MISIONALES</t>
  </si>
  <si>
    <t xml:space="preserve">Gestión Integral de Residuos Sólidos </t>
  </si>
  <si>
    <t>Subdirección Recolección, Barrido y Limpieza</t>
  </si>
  <si>
    <t>Subdirección de Aprovechamiento</t>
  </si>
  <si>
    <t>Subdirección Disposición Final</t>
  </si>
  <si>
    <t xml:space="preserve">Servicios Funerarios </t>
  </si>
  <si>
    <t>Subdirección de Servicios Funerarios y Alumbrado públicos</t>
  </si>
  <si>
    <t xml:space="preserve">Alumbrado Público </t>
  </si>
  <si>
    <t>APOYO</t>
  </si>
  <si>
    <t>Gestión del Talento Humano</t>
  </si>
  <si>
    <t>Gestión Documental</t>
  </si>
  <si>
    <t xml:space="preserve">Gestión Financiera </t>
  </si>
  <si>
    <t xml:space="preserve">Gestión de Apoyo Logístico </t>
  </si>
  <si>
    <t xml:space="preserve">Servicio al Ciudadano </t>
  </si>
  <si>
    <t xml:space="preserve">Gestión Tecnológica y de la Información </t>
  </si>
  <si>
    <t>Oficina Tecnología de la Información y las Comunicaciones</t>
  </si>
  <si>
    <t xml:space="preserve">Gestión Asuntos Legales </t>
  </si>
  <si>
    <t>Subdirección de Asuntos Legales</t>
  </si>
  <si>
    <t>EVALUACIÓN</t>
  </si>
  <si>
    <t xml:space="preserve">Gestión de Evaluación y Mejora </t>
  </si>
  <si>
    <t>Oficina de Control Interno</t>
  </si>
  <si>
    <t xml:space="preserve">1.  Planeación Institucional </t>
  </si>
  <si>
    <t xml:space="preserve">2. Gestión presupuestal y eficiencia del gasto público </t>
  </si>
  <si>
    <t xml:space="preserve">3. Compras y contratación pública </t>
  </si>
  <si>
    <t xml:space="preserve">4. Talento humano </t>
  </si>
  <si>
    <t xml:space="preserve">5. Integridad </t>
  </si>
  <si>
    <t xml:space="preserve">6. Transparencia, acceso a la información pública y lucha contra la corrupción </t>
  </si>
  <si>
    <t xml:space="preserve">7. Fortalecimiento organizacional y simplificación de procesos </t>
  </si>
  <si>
    <t xml:space="preserve">8. Servicio al ciudadano </t>
  </si>
  <si>
    <t xml:space="preserve">9. Participación ciudadana en la gestión pública </t>
  </si>
  <si>
    <t xml:space="preserve">10. Racionalización de trámites </t>
  </si>
  <si>
    <t xml:space="preserve">11. Gobierno digital </t>
  </si>
  <si>
    <t xml:space="preserve">12. Seguridad digital </t>
  </si>
  <si>
    <t xml:space="preserve">13. Defensa jurídica </t>
  </si>
  <si>
    <t xml:space="preserve">14. Mejora normativa </t>
  </si>
  <si>
    <t xml:space="preserve">15. Gestión del conocimiento y la innovación </t>
  </si>
  <si>
    <t xml:space="preserve">16. Gestión documental </t>
  </si>
  <si>
    <t xml:space="preserve">17. Gestión de la información estadística </t>
  </si>
  <si>
    <t xml:space="preserve">18. Seguimiento y evaluación del desempeño institucional </t>
  </si>
  <si>
    <t>19. Control interno</t>
  </si>
  <si>
    <t>Código Proyecto de inversión</t>
  </si>
  <si>
    <t>No meta PDD</t>
  </si>
  <si>
    <t>Política Pública de Acción Climática 2023-2050 / CONPES 31</t>
  </si>
  <si>
    <t>Política pública de Actividades sexuales pagadas 2020 – 2029 / CONPES 11</t>
  </si>
  <si>
    <t>Política Pública Integral de Derechos Humanos de Bogotá 2019-2034 /CONPES 11</t>
  </si>
  <si>
    <t>Política Pública Distrital de Economía Circular 2023 – 2040 / CONPES 35</t>
  </si>
  <si>
    <t>Política Pública Distrital para el Fenómeno De Habitabilidad en Calle 2015-2025 / CONPES 20</t>
  </si>
  <si>
    <t>Política Pública de Primera Infancia, Infancia y Adolescencia 2023-2033 / CONPES 27</t>
  </si>
  <si>
    <t>Política Pública de Mujeres y Equidad de Género 2020-2030 / CONPES 14</t>
  </si>
  <si>
    <t>Política Pública de Participación Incidente del Distrito Capital 2023 – 2034 / Decreto 503 de 2011</t>
  </si>
  <si>
    <t>Política pública del Peatón, en Bogotá Primero el peatón 2023-2035 / CONPES 36</t>
  </si>
  <si>
    <t>Política Pública para y del Pueblo Rrom en Bogotá D.C. 2024-2036 / CONPES 40</t>
  </si>
  <si>
    <t>Política Pública de Servicios Públicos para una Bogotá Inteligente y Sostenible 2023 -2035 / Decreto 233 de 2023</t>
  </si>
  <si>
    <t>Política Pública Distrital de Turismo “Bogotá Destino Turístico Sostenible, Inteligente, Responsable e Incluyente” 2023-2033 / CONPES 26</t>
  </si>
  <si>
    <t>POLITICAS MIPG</t>
  </si>
  <si>
    <t>POLITICAS PUBLICAS</t>
  </si>
  <si>
    <t>Política Pública Distrital de Servicio a la Ciudadanía / CONPES 3</t>
  </si>
  <si>
    <t>Política Pública Distrital de Educación Ambiental 2019-2030 / CONPES 13</t>
  </si>
  <si>
    <t>Política Pública LGBTI, identidades de género y orientaciones sexuales en el D.C. 2021-2032 / CONPES 16</t>
  </si>
  <si>
    <t>Política Pública Distrital de Espacio Público 2019-2038 / CONPES 6</t>
  </si>
  <si>
    <t>Política Pública Distrital de Seguridad, Convivencia, Justicia y, Construcción de Paz y Reconciliación 2023-2038 / Decreto 537 de 2023</t>
  </si>
  <si>
    <t>Evidencia</t>
  </si>
  <si>
    <t>Programado I Cuatrimestre</t>
  </si>
  <si>
    <t>Ejecutado I Cuatrimestre</t>
  </si>
  <si>
    <t>Programado II Cuatrimestre</t>
  </si>
  <si>
    <t>Ejecutado II Cuatrimestre</t>
  </si>
  <si>
    <t>Programado III Cuatrimestre</t>
  </si>
  <si>
    <t>Ejecutado III Cuatrimestre</t>
  </si>
  <si>
    <t>Porcentaje cumplimiento I Cuatrimestre</t>
  </si>
  <si>
    <t>Porcentaje cumplimiento II Cuatrimestre</t>
  </si>
  <si>
    <t>Porcentaje cumplimiento III Cuatrimestre</t>
  </si>
  <si>
    <t>Programado año 2024</t>
  </si>
  <si>
    <t>Ejecutado
año 2024</t>
  </si>
  <si>
    <t>Porcentaje
cumplimiento año 2025</t>
  </si>
  <si>
    <t>Porcentaje
cumplimiento año 2024</t>
  </si>
  <si>
    <t>Programado año 2025</t>
  </si>
  <si>
    <t>Ejecutado
año 2025</t>
  </si>
  <si>
    <t>Programado año 2026</t>
  </si>
  <si>
    <t>Ejecutado
año 2026</t>
  </si>
  <si>
    <t>Porcentaje
cumplimiento año 2026</t>
  </si>
  <si>
    <t>Programado año 2027</t>
  </si>
  <si>
    <t>Ejecutado
año 2027</t>
  </si>
  <si>
    <t>Porcentaje
cumplimiento año 2027</t>
  </si>
  <si>
    <t>5. Bogotá confía en su gobierno</t>
  </si>
  <si>
    <t>5.33. Fortalecimiento institucional para un gobierno confiable</t>
  </si>
  <si>
    <t>Fortalecimiento de los procesos de planificación y gestión de la UAESP Bogotá D.C.</t>
  </si>
  <si>
    <t>NA</t>
  </si>
  <si>
    <t>1. Bogotá se siente segura; 4. Bogotá ordena su territorio y avanza en su acción climática</t>
  </si>
  <si>
    <t>1.05. Espacio público seguro e inclusivo; 4.25. Aumento de la resiliencia al cambio climático y reduccion de la vulnerabilidad</t>
  </si>
  <si>
    <t>8211 - 8215 - 8218 - 8220 - 8236 - 8237</t>
  </si>
  <si>
    <t>Fortalecimiento de la operación y de la prestación del servicio de Alumbrado Público en Bogotá D.C.; Fortalecimiento de la actividad de aprovechamiento en Bogotá D.C.; Mejoramiento de la infraestructura y de los servicios de destino final en los cementerios públicos distritales Bogotá D.C; Implementación de un modelo de Gestión integral de residuos como garantía de saneamiento básico bajo un enfoque de economía circular Bogotá D.C.; Implementación de estrategias integrales para la gestión de residuos sólidos de puntos críticos y de arrojo clandestino como garantía de área limpia en el espacio Público de Bogotá D.C.; Implementación y transformación del Relleno Sanitario Doña Juana hacia un parque Tecnológico en manejo de residuos, Bogotá D.C.</t>
  </si>
  <si>
    <t>1971 - 2179 - 2244 - 2252 -   2185 - 1972 - 2187 - 2193</t>
  </si>
  <si>
    <t>8215 - 8220 - 8236 - 8237</t>
  </si>
  <si>
    <t>Fortalecimiento de la actividad de aprovechamiento en Bogotá D.C.; Implementación de un modelo de Gestión integral de residuos como garantía de saneamiento básico bajo un enfoque de economía circular Bogotá D.C.; Implementación de estrategias integrales para la gestión de residuos sólidos de puntos críticos y de arrojo clandestino como garantía de área limpia en el espacio Público de Bogotá D.C.; Implementación y transformación del Relleno Sanitario Doña Juana hacia un parque Tecnológico en manejo de residuos, Bogotá D.C.</t>
  </si>
  <si>
    <t>2179-2178-2182-2195-2185-1972-2187-2193</t>
  </si>
  <si>
    <t xml:space="preserve">1. Bogotá se siente segura; </t>
  </si>
  <si>
    <t>1.05. Espacio público seguro e inclusivo</t>
  </si>
  <si>
    <t>Fortalecimiento de la operación y de la prestación del servicio de Alumbrado Público en Bogotá D.C.</t>
  </si>
  <si>
    <t>11 Lograr que las ciudades y los asentamientos humanos sean inclusivos, seguros, resilientes y sostenibles.</t>
  </si>
  <si>
    <t>4. Bogotá ordena su territorio y avanza en su acción climática</t>
  </si>
  <si>
    <t>4.25. Aumento de la resiliencia al cambio climático y reduccion de la vulnerabilidad</t>
  </si>
  <si>
    <t>Fortalecimiento de la actividad de aprovechamiento en Bogotá D.C.</t>
  </si>
  <si>
    <t>2179-2178-2182-2195</t>
  </si>
  <si>
    <t>Implementación de un modelo de Gestión integral de residuos como garantía de saneamiento básico bajo un enfoque de economía circular Bogotá D.C.</t>
  </si>
  <si>
    <t>12 Garantizar modalidades de consumo y producción sostenibles</t>
  </si>
  <si>
    <t>Implementación y transformación del Relleno Sanitario Doña Juana hacia un parque Tecnológico en manejo de residuos, Bogotá D.C.</t>
  </si>
  <si>
    <t>2187-2193</t>
  </si>
  <si>
    <t>11 Lograr que las ciudades y los asentamientos humanos sean inclusivos, seguros, resilientes y sostenibles. Y 12 Garantizar modalidades de consumo y producción sostenibles</t>
  </si>
  <si>
    <t xml:space="preserve">1. Fortalecimiento de los procesos de planificación y gestión de la UAESP: </t>
  </si>
  <si>
    <r>
      <t xml:space="preserve">Optimizar la gestión institucional de la UAESP mediante el fortalecimiento de los procesos estratégicos, de apoyo y de evaluación, implementando herramientas alineadas con el Modelo Integrado de Planeación y Gestión </t>
    </r>
    <r>
      <rPr>
        <b/>
        <sz val="9"/>
        <color rgb="FF000000"/>
        <rFont val="Arial"/>
        <family val="2"/>
      </rPr>
      <t>(</t>
    </r>
    <r>
      <rPr>
        <sz val="9"/>
        <color rgb="FF000000"/>
        <rFont val="Arial"/>
        <family val="2"/>
      </rPr>
      <t>MIPG</t>
    </r>
    <r>
      <rPr>
        <b/>
        <sz val="9"/>
        <color rgb="FF000000"/>
        <rFont val="Arial"/>
        <family val="2"/>
      </rPr>
      <t>)</t>
    </r>
    <r>
      <rPr>
        <sz val="9"/>
        <color rgb="FF000000"/>
        <rFont val="Arial"/>
        <family val="2"/>
      </rPr>
      <t xml:space="preserve"> para superar las debilidades y aprovechar las oportunidades de mejora identificadas. </t>
    </r>
  </si>
  <si>
    <t xml:space="preserve">2. Desarrollo del Capital Humano y Gestión del Conocimiento Institucional: </t>
  </si>
  <si>
    <t>Fortalecer el capital humano y la gestión del conocimiento de la UAESP, mediante la capacitación continua del personal y la  generación de estrategias innovadoras que permitan transferir el conocimiento para el cumplimiento de objetivos institucionales.</t>
  </si>
  <si>
    <t>Implementación de estrategias integrales para la gestión de residuos sólidos de puntos críticos y de arrojo clandestino como garantía de área limpia en el espacio Público de Bogotá D.C</t>
  </si>
  <si>
    <t xml:space="preserve">4. Participación ciudadana: </t>
  </si>
  <si>
    <t>Fortalecer la participación ciudadana mediante la implementación del Modelo Distrital de Relacionamiento Integral, promoviendo la transparencia, la rendición de cuentas y el acceso a la información pública, para fortalecer la confianza en la gestión de la UAESP.</t>
  </si>
  <si>
    <t>12 Garantizar modalidades de consumo y producción sostenibles, y 8: Promover el crecimiento económico inclusivo y sostenible, el empleo y el trabajo decente para todos</t>
  </si>
  <si>
    <t>3. Garantizar la eficiencia, sostenibilidad y modernización de los Servicios Públicos a cargo de la UAESP:</t>
  </si>
  <si>
    <t>Desarrollar una planeación eficiente en la UAESP, a través del cumplimiento de las actividades de los proyectos de inversión y garantizando una prestación eficiente de los servicios funerarios, alumbrado público y del servicio público de aseo con un enfoque de sostenibilidad y economía circular.</t>
  </si>
  <si>
    <t>1.1. Fortalecer la arquitectura tecnológica de la UAESP mediante el diseño e implementación de un sistema de información integral, que permita la captura, actualización y consulta de la información actualizada generada por la Entidad, asegurando la disponibilidad y confiabilidad de los datos para la toma de decisiones estratégicas y operativas</t>
  </si>
  <si>
    <t>1.1. Diseñar e implementar un sistema de información integral que permita el cargue permanente y consulta de los datos actualizados que genere la UAESP para los procesos priorizados.</t>
  </si>
  <si>
    <t>Sistema de información diseñado e implementado</t>
  </si>
  <si>
    <t>Un sistema</t>
  </si>
  <si>
    <t>No diseñado, ni implementado</t>
  </si>
  <si>
    <t xml:space="preserve">Informe de avance implementación del sistema de información </t>
  </si>
  <si>
    <t xml:space="preserve">Documentos, herramienta, plataforma </t>
  </si>
  <si>
    <t>Diseño</t>
  </si>
  <si>
    <t>Desarrollo</t>
  </si>
  <si>
    <t>Prueba</t>
  </si>
  <si>
    <t>Implementación</t>
  </si>
  <si>
    <t>1.2. Modernizar la infraestructura tecnológica del datacenter de la UAESP mediante la actualización de los componentes críticos y la migración estratégica de las cargas de trabajo a la nube, mejorando la capacidad operativa, la disponibilidad y la seguridad de los servicios tecnológicos.</t>
  </si>
  <si>
    <t>1.2. Asegurar que el 100% de las cargas de trabajo críticas estén operativas en infraestructura moderna, ya sea en la nube o en datacenters actualizados.</t>
  </si>
  <si>
    <t>Porcentaje de cargas de trabajo críticas modernizadas.</t>
  </si>
  <si>
    <t>Porcentaje de cargas de trabajo modernizada = (Numero de cargas modernizadas (on-premises o nube) / Numero total de cargas criticas) x 100</t>
  </si>
  <si>
    <t>Porcentaje</t>
  </si>
  <si>
    <t>60% de cargas de trabajo criticas que operan en infraestructura obsoleta en 2024</t>
  </si>
  <si>
    <t xml:space="preserve">Informe de avance modernización de la infraestructura tecnológica del datacenter de la UAESP </t>
  </si>
  <si>
    <t>Infraestructura modernizada en la On-Premises o en la nube completamente funcional que soporte todas las cargas de trabajo críticas.</t>
  </si>
  <si>
    <t xml:space="preserve">1.3. Optimizar la gestión documental y administrativa a través de la creación y convalidación de la tabla de retención documental en colaboración con el Consejo Distrital de Archivo, garantizando la conservación de la documentación y garantizando la disponibilidad de la información. </t>
  </si>
  <si>
    <t>1.3. Lograr la elaboración, convalidación e implementación de la tabla de retención documental de la UAESP, con aprobación por parte del Consejo Distrital de Archivo, garantizando la conservación de la documentación.</t>
  </si>
  <si>
    <t>Tabla de retención documental implementada</t>
  </si>
  <si>
    <t>Una tabla</t>
  </si>
  <si>
    <t>No tiene</t>
  </si>
  <si>
    <t xml:space="preserve">Plan de Mejoramiento Archivistico   - PNA </t>
  </si>
  <si>
    <t>Tabla de retención</t>
  </si>
  <si>
    <t>Elaboración</t>
  </si>
  <si>
    <t>Convolidación</t>
  </si>
  <si>
    <t>1.4. Garantizar el cumplimiento de los objetivos de la Unidad con estándares de calidad, y con enfoque al cliente basado en riesgos</t>
  </si>
  <si>
    <t xml:space="preserve">1.4. Certificación de calidad bajo los estándares de la norma ISO 9001:2015  </t>
  </si>
  <si>
    <t xml:space="preserve">Certificación de calidad ISO 9001:2015  </t>
  </si>
  <si>
    <t>Certificado de calidad</t>
  </si>
  <si>
    <t>Certificado</t>
  </si>
  <si>
    <t>Certificado de calidad ISO 9001:2015</t>
  </si>
  <si>
    <t>Acta de auditoría de calidad</t>
  </si>
  <si>
    <t>Oficina Asesora de Planeación - Oficina de Control Interno</t>
  </si>
  <si>
    <t xml:space="preserve">Direccionamiento Estratégico  -  Gestión de Evaluación y Mejora </t>
  </si>
  <si>
    <t xml:space="preserve">1.5. Medir la satisfacción ciudadana en relación con la prestación de los servicios públicos </t>
  </si>
  <si>
    <t>1.5. Formular, validar e implementar índice para medir la satisfacción ciudadana en relación con la prestación de los servicios públicos.</t>
  </si>
  <si>
    <t>Indice para medir la satisfacción ciudadana</t>
  </si>
  <si>
    <t>Índice formulado, validado e implementado</t>
  </si>
  <si>
    <t>SCI-PC-02 V3 Medición de la satisfacción de los servicios de la UAESP</t>
  </si>
  <si>
    <t>Gestión de servicio al ciudadano</t>
  </si>
  <si>
    <t>Subdirección Administrativa y Financiera - Dirección General</t>
  </si>
  <si>
    <t>Indice</t>
  </si>
  <si>
    <t>Formular</t>
  </si>
  <si>
    <t>Validar</t>
  </si>
  <si>
    <t>Implementar</t>
  </si>
  <si>
    <t>1.6. Fortalecer la gestión estadística en la UAESP, para garantizar la recolección, procesamiento, análisis y difusión de datos confiables y oportunos, que apoyen la planeación, la supervisión y la toma de decisiones en los servicios de aseo, alumbrado y servicios funerarios.</t>
  </si>
  <si>
    <t>1.6. Implementar los requisitos de la norma NTC PE 1000:2020  en el proceso de gestión estadística de la UAESP, asegurando el cumplimiento de los estándares de calidad, accesibilidad y transparencia</t>
  </si>
  <si>
    <t>Requisitos NTC PE 1000:2020 implementados</t>
  </si>
  <si>
    <t>Un documento</t>
  </si>
  <si>
    <t>GCI-PC-03 V3 Gestión de la información estadística</t>
  </si>
  <si>
    <t>https://www.uaesp.gov.co/content/politica-gestion-la-informacion-estadistica</t>
  </si>
  <si>
    <t>Certificación</t>
  </si>
  <si>
    <r>
      <t>1.7. Fortalecer la cultura de innovación pública, para aportar en el cumplimiento del objetivo 5 del PDD "</t>
    </r>
    <r>
      <rPr>
        <i/>
        <sz val="9"/>
        <color rgb="FF000000"/>
        <rFont val="Arial"/>
        <family val="2"/>
      </rPr>
      <t>Bogotá confia en su potencial", estrategia "Transformación digital y la innovación como motor de desarrollo económico y social</t>
    </r>
    <r>
      <rPr>
        <sz val="9"/>
        <color rgb="FF000000"/>
        <rFont val="Arial"/>
        <family val="2"/>
      </rPr>
      <t>"</t>
    </r>
  </si>
  <si>
    <t>1.7. Implementar una estrategia de cultura de innovación pública, para mejorar el desarrollo organizacional, el desempeño institucional y los servicios ofrecidos a la ciudadanía</t>
  </si>
  <si>
    <t>Estrategia de cultura de innovación pública implementada</t>
  </si>
  <si>
    <t>Número de actividades realizadas /Total de actividades definidas en la estrategia de cultura de innovación pública</t>
  </si>
  <si>
    <t>Autodiagnostico plan de adecuación y sostenibilidad de MIPG</t>
  </si>
  <si>
    <t>Informes de avance, reportes de evaluación</t>
  </si>
  <si>
    <t>Informe de avance de la implementación</t>
  </si>
  <si>
    <t>2.1. Fortalecer el plan institucional de capacitación - PIC de la entidad a través de la gestión del conocimiento, para la generación de mayor impacto institucional en los puestos de trabajo.</t>
  </si>
  <si>
    <t xml:space="preserve">2.1. Capacitar al 100% de los servidores públicos en diferentes temas de la entidad, logrando un puntaje igual o superior al 60% en las evaluaciones de conocimiento aplicadas posterior a la capacitación  </t>
  </si>
  <si>
    <t>Índice de apropiación del conocimiento</t>
  </si>
  <si>
    <t>Numero de colaboradores que aprueban las pruebas con la calificación mínima / Total colaboradores capacitados*100</t>
  </si>
  <si>
    <t>No se tiene</t>
  </si>
  <si>
    <t>Informe PIC</t>
  </si>
  <si>
    <t>Aplicación de medición de impacto</t>
  </si>
  <si>
    <t>2.2. Realizar planeación eficiente de la contratación, conforme las necesidades de cada dependencia, garantizando la oportuna gestión administrativa de la entidad.</t>
  </si>
  <si>
    <t>2.2. Fortalecer la planeación de la contratación de prestación de servicios garantizando que los contratos se legalicen en los plazos consagrados en el PAA, para el correcto funcionamiento de la entidad.</t>
  </si>
  <si>
    <t>Contratos de prestación de servicios legalizados</t>
  </si>
  <si>
    <t>Numero de contratos de prestación de servicios legalizados/Total de contratos planificados (PAA)</t>
  </si>
  <si>
    <t>Plan Anual de Adquisiones - todas las dependencias</t>
  </si>
  <si>
    <t>Dirección general, Subirecciones y Oficinas</t>
  </si>
  <si>
    <t>Informe</t>
  </si>
  <si>
    <t>2.3. Fortalecer el uso de la herramienta de almacenamiento de activos de informacion que permita la identificación, priorización y transferencia de los inventarios de conocimiento dentro de la organización y evitar la fuga de información.</t>
  </si>
  <si>
    <t xml:space="preserve">2.3. Emitir e implementar el lineamiento para estandarizar el uso y almacenamiento efectivo de activos de información </t>
  </si>
  <si>
    <t>Uso y almacenamiento efectivo de activos de información</t>
  </si>
  <si>
    <t>Lineamiento para estandarizar el uso y almacenamiento efectivo de activos de información comunicado e implementado</t>
  </si>
  <si>
    <t>Una circular</t>
  </si>
  <si>
    <t>Oficina Tecnología de la Información y las Comunicaciones - Oficina Asesora de Planeación - Dirección General</t>
  </si>
  <si>
    <t>Gestión del Conocimiento y la Innovación y Gestión tecnológica y de la información</t>
  </si>
  <si>
    <t>2.4. Fortalecer la formulación e implementación de los planes de talento humano, asegurando que estén alineados con las apuestas estratégicas de la institución</t>
  </si>
  <si>
    <t>2.4.1. Mejorar en 30% anual la satisfacción del personal frente a la gestión de los planes y programas de talento humano</t>
  </si>
  <si>
    <t xml:space="preserve">Indice de satisfacción en la ejecución de los planes y programas de talento humano </t>
  </si>
  <si>
    <t>(Nivel de satisfacción último periodo - Nivel de satisfacción periodo anterior) / (Nivel de satisfacción último periodo) *100</t>
  </si>
  <si>
    <t>índice de medición</t>
  </si>
  <si>
    <t>2.4.2. Lograr una efectividad anual del 80% de los objetivos proyectados  en el plan estratégico de talento humano.</t>
  </si>
  <si>
    <t xml:space="preserve">Indice de efectividad del plan estratégico de talento humano </t>
  </si>
  <si>
    <t xml:space="preserve">Nivel  de efectividad de las estrategias planteadas en el plan estratégico de talento humano  </t>
  </si>
  <si>
    <t>Informe anual de avance del PETH</t>
  </si>
  <si>
    <t>índice</t>
  </si>
  <si>
    <t xml:space="preserve">2.5. Fortalecer la gestión del conocimiento en la entidad, a través de estrategias para la transferencia y conservacion del conocimiento </t>
  </si>
  <si>
    <t xml:space="preserve">2.5. Implementar estrategia para la transferencia y conservacion del conocimiento </t>
  </si>
  <si>
    <t>Estrategia para la transferencia y conservacion del conocimiento implementada</t>
  </si>
  <si>
    <t>Número de actividades realizadas /Total de actividades definidas en la política de gestión del conocimiento y la innovación</t>
  </si>
  <si>
    <t>Inventario tácito y explicito</t>
  </si>
  <si>
    <t>Centro de conocimiento e innovación (Innova)</t>
  </si>
  <si>
    <t xml:space="preserve">3.1. Fortalecer la estructuración de los alcances técnicos, administrativos, financieros, contables y jurídicos requeridos en la labor de las interventorias como responsables de la operación de las concesiones, obras y proyectos </t>
  </si>
  <si>
    <t>3.1. Reducción en 10 % de los PQRS frente a las concesiones al final de periodo</t>
  </si>
  <si>
    <t>Porcentaje de reducción de los PQRS frente a las concesiones</t>
  </si>
  <si>
    <t>(Número de PQRS último periodo - Número de PQRS periodo anterior) /(Número de PQRS último periodo)*100</t>
  </si>
  <si>
    <t>Pocentaje</t>
  </si>
  <si>
    <t>Sistema Distrital de Quejas y Soluciones  - SDQS</t>
  </si>
  <si>
    <t xml:space="preserve">3.2. Fortalecer la sostenibilidad ambiental del Distrito Capital mediante la reducción de las toneladas promedio diarias de residuos dispuestos en el Parque de Innovación Doña Juana, promoviendo la implementación de estrategias integrales de aprovechamiento, separación en la fuente y sensibilización ciudadana, en línea con la mejora continua de los servicios de aseo y la participación activa de la comunidad </t>
  </si>
  <si>
    <t xml:space="preserve">3.2. Reducir al final del año 2027 a 4.800 las toneladas de residuos (promedio día) que se disponen en el Parque de Innovación de Doña Juana </t>
  </si>
  <si>
    <t>Toneladas de residuos (promedio día) que se disponen en el Parque de Innovación de Doña Juana</t>
  </si>
  <si>
    <t>Toneladas línea base - Toneladas actuales)</t>
  </si>
  <si>
    <t>Toneladas</t>
  </si>
  <si>
    <t>6000 Toneladas promedio día</t>
  </si>
  <si>
    <t>Matriz de Seguimiento Secretaria Distrital de Planeación</t>
  </si>
  <si>
    <t>3.3. Garantizar la ejecución de las actividades necesarias para realizar la interventoría y supervisión del servicio de alumbrado público, promoviendo su modernización y contribuyendo a mejorar la percepción de seguridad de los ciudadanos.</t>
  </si>
  <si>
    <t>3.3. Realizar el 100% de las actividades para garantizar la prestación, modernización y actualización del servicio de alumbrado público</t>
  </si>
  <si>
    <t>Porcentaje de actividades realizadas</t>
  </si>
  <si>
    <t>Actividades realizadas /actividades requeridas</t>
  </si>
  <si>
    <t>Informe mensual de Supervisión y control de alumbrado público (UAESP)</t>
  </si>
  <si>
    <t>3.4. Implementar las acciones afirmativas  que permitan el fortalecimiento de las organizaciones de recicladores manteniendo actualizado su registro.</t>
  </si>
  <si>
    <t>3.4. Realizar el acompañamiento al 100% de las organizaciones de recicladores que lo requieran y cumplan con la normativa vigente para promover su fortalecimiento</t>
  </si>
  <si>
    <t>Porcentaje de organizaciones de recicladores con acompañamiento</t>
  </si>
  <si>
    <t>Número de organizaciones de recicladores que reciben acompañamiento/ total de organizaciones que lo requieren</t>
  </si>
  <si>
    <t>Inventario Subdirección de aprovechamiento</t>
  </si>
  <si>
    <t>Informe de supervisión</t>
  </si>
  <si>
    <t>3.5. Diseñar y poner en marcha un modelo de gestión integral de residuos sólidos bajo el enfoque de economía circular garantizando las condiciones de saneamiento básico y Limpieza del Distrito Capital.</t>
  </si>
  <si>
    <t>3.5. Implementar un modelo de gestión integral de residuos sólidos en la prestación del servicio público de aseo que privilegie la economía circular.</t>
  </si>
  <si>
    <t>Porcentaje de avance de la implementación del modelo integral de residuos sólidos</t>
  </si>
  <si>
    <t>Número de componentes implementados del modelo integral de residuos sólidos</t>
  </si>
  <si>
    <t>Proyecto de inversión 8220</t>
  </si>
  <si>
    <t>Subdirección Recolección, Barrido y Limpieza; Subdirección de Aprovechamiento y Subdirección Disposición Final</t>
  </si>
  <si>
    <t>Modelo de gestión integral de residuos sólidos</t>
  </si>
  <si>
    <t xml:space="preserve">3.6. Disminuir los números de puntos críticos de arrojos clandestinos de residuos especiales (RCD y voluminosos) en el espacio público del Distrito Capital </t>
  </si>
  <si>
    <t>3.6. Reducir 100 puntos de arrojo clandestino de residuos sólidos, pasando de 700 a 600 puntos</t>
  </si>
  <si>
    <t>Número de puntos de arrojo clandestino disminuidos</t>
  </si>
  <si>
    <t>linea base - sumatoria del número de puntos de arrojo clandestino de residuos sólidos disminuidos</t>
  </si>
  <si>
    <t>Puntos</t>
  </si>
  <si>
    <t xml:space="preserve">Sistema de Información para la Gestión y Operación del Servicio Público de Aseo de Bogotá </t>
  </si>
  <si>
    <t>Puntos de arrojo clandestino</t>
  </si>
  <si>
    <t>3.7. Mejorar la gestión integral de los residuos sólidos</t>
  </si>
  <si>
    <t>3.7. Implementar un proyecto de tratamiento, aprovechamiento y valorización de residuos solidos que genere subproductos de energias limpias.</t>
  </si>
  <si>
    <t>Proyecto de tratamiento, aprovechamiento y valorización de residuos sólidos implementado</t>
  </si>
  <si>
    <t>Proyecto de inversión 8237. 1- Aumentar un 20% los residuos valorizados, equivalente a 1190 Toneladas de residuos tratados / día</t>
  </si>
  <si>
    <t>Informe de supervición</t>
  </si>
  <si>
    <t>3.8. Garantizar la eficiencia en la ejecución presupuestal de los proyectos de inversión, alcanzando un cumplimiento anual del 100% de las actividades establecidas para cada proyecto de inversión, a través de la optimización de los procesos de planificación, seguimiento y control, asegurando la correcta asignación y utilización de los recursos destinados a los proyectos de inversión en el marco de los objetivos institucionales.</t>
  </si>
  <si>
    <t>3.8. Cumplimiento anual del 100% de la ejecución presupuestal de las actividades establecidas para los proyectos de inversión.</t>
  </si>
  <si>
    <t>Ejecución presupuestal de gastos de inversión</t>
  </si>
  <si>
    <t>compromisos acumulados gastos de inversión/apropiación disponible gastos de inversión*100</t>
  </si>
  <si>
    <t xml:space="preserve">Reporte Ejecución presupuestal Bogdata </t>
  </si>
  <si>
    <t xml:space="preserve">3.9. Gestionar desde la gerencia de proyectos y la supervisión de contratos el pago oportuno de los compromisos presupuestales, mediante un seguimiento riguroso de la ejecución contractual, promoviendo una gestión eficiente de los recursos </t>
  </si>
  <si>
    <t>3.9. Ejecución anual de giros de gastos de inversión del 100%</t>
  </si>
  <si>
    <t>Ejecución de giros del presupuesto de gastos de inversión</t>
  </si>
  <si>
    <t>giros acumulados gastos de inversión/apropiación disponible gastos de inversión*100</t>
  </si>
  <si>
    <t>3.10. Asegurar la ejecución oportuna de los proyectos de inversión, cumpliendo con la ejecución de la magnitud dentro de los plazos establecidos.</t>
  </si>
  <si>
    <t>3.10. Alcanzar cada año un 100% de la ejecución de la magnitud de los proyectos de inversión dentro de los plazos establecidos.</t>
  </si>
  <si>
    <t>Ejecución de actividades principales de los proyectos de inversión</t>
  </si>
  <si>
    <t>Promedio de actividades principales ejecutadas (activas) / Promedio de actividades programadas (activas)*100</t>
  </si>
  <si>
    <t>Matriz de programación y seguimiento metas OAP</t>
  </si>
  <si>
    <t>4.1. Adoptar e implementar el Modelo Distrital de Relacionamiento Integral con la Ciudadanía, para articular las acciones en cumplimiento de los lineamientos y normatividad de las políticas de gestión y desempeño que inciden en la relación con la ciudadanía; con el fin de fortalecer la toma de decisiones y el trabajo conjunto.</t>
  </si>
  <si>
    <t>4.1. Implementar el Modelo Distrital de Relacionamiento con la ciudadania en un 100% para mejorar la participación de la ciudadanía en los procesos de la entidad</t>
  </si>
  <si>
    <t>Modelo de relacionamiento con la ciudadania adoptado e implementado</t>
  </si>
  <si>
    <t>Modelo de relacionamiento con la ciudadania adoptado e implementado (se mide en función del avance en la adopcion y aplicación)</t>
  </si>
  <si>
    <t>Documento modelo de relacionamiento</t>
  </si>
  <si>
    <t>Oficina Asesora de Planeación y Subdirección Administrativa y Fianaciera</t>
  </si>
  <si>
    <t>Participación ciudadana, trasparencia y trámites, servicio al ciudadano</t>
  </si>
  <si>
    <t>Un modelo</t>
  </si>
  <si>
    <t>4.2. Fortalecer la participación ciudadana a través de la rendición de cuentas, garantizando la transparencia en la gestión de la entidad, mediante procesos claros y accesibles, que garanticen el acceso a la información pública y promuevan la confianza ciudadana en la administración de recursos y la toma de decisiones.</t>
  </si>
  <si>
    <t>4.2.Mejorar en 5% anual el número de participantes en los espacios de rendición de cuentas</t>
  </si>
  <si>
    <t>Incremento del número de participantes en los espacios de rendición de cuentas</t>
  </si>
  <si>
    <t>(Número de participantes último periodo - Número de participantes periodo anterior) /(Número de participantes último periodo)*100</t>
  </si>
  <si>
    <t xml:space="preserve">848 personas </t>
  </si>
  <si>
    <t>Informe de rendición de cuentas / acta, lista de asistencia y registro fotográfico.</t>
  </si>
  <si>
    <t>Informe de rendición de cuentas</t>
  </si>
  <si>
    <t>Responsable cumplimiento meta: Todos los procesos. Responsable Reporte meta: OAP</t>
  </si>
  <si>
    <t>Subdirección Recolección, Barrido y Limpieza
Subdirección de Aprovechamiento
Subdirección Disposición Final
Subdirección de Servicios Funerarios y Alumbrado públicos</t>
  </si>
  <si>
    <t>Responsable cumplimiento meta: Procesos misionales.
Responsable Reporte meta: Servicio al ciudadano</t>
  </si>
  <si>
    <t>Responsable cumplimiento meta: Todos los procesos.
Responsable Reporte meta: OAP</t>
  </si>
  <si>
    <t>Proceso participación ciudadana OAP.
https://www.uaesp.gov.co/content/modelo-relacionamiento</t>
  </si>
  <si>
    <t>AÑO 2024</t>
  </si>
  <si>
    <t>Se llevaron a cabo las tareas planteadas en el PEI para el primer cuatrimestre, la identificacion de alternativas de contratacion de desarrollo, informacion de anexo tecnico para realizar contratacion, se inicio el desarrollo con un contratista de la OAP y se definieron requerimientos del sistema de informacion.</t>
  </si>
  <si>
    <t>Se completo el proyecto de acuerdo con el alcance definido para el año 2025, generando los documentos finales de la arquitectura del sistema de información, el documento del informe de requerimientos del sistema de informacion y un prototipo del mismo.</t>
  </si>
  <si>
    <t>Debido a necesidades propias de la oficina durante el primer cuatrimestre se adelantaron todas las tareas necesarias para dar cumplimiento al 100% del proyecto. El proyecto se encuentra culminado.</t>
  </si>
  <si>
    <t>Se continuaron con las mesas de trabajo con las dependencias y se realizó la elaboración de las TRD y sus anexos, estas fueron aprobado por cada uno de los jefes y por el Comité Institucional de Gestión y Desempeño – CIGD de la Unidad, posteriormente se enviaron las TRD con todos sus soportes al Consejo Distrital de Archivos - CDA para su convalidación con el radicado No 20257000193511.</t>
  </si>
  <si>
    <t>Finalizado en el cuatrimeste anterior</t>
  </si>
  <si>
    <t>NO TIENE MAGNITUD PARA 2025</t>
  </si>
  <si>
    <t xml:space="preserve">Se formuló el indicador, en la carpeta de evidencias se cargaron los informes de satisfacción del primer cuatrimestre </t>
  </si>
  <si>
    <t xml:space="preserve">Se verificó el indicador, en la carpeta de evidencias se cargaron los informes de encuestas de percepción y  satisfacción del segundo cuatrimestre </t>
  </si>
  <si>
    <t xml:space="preserve">Se verificó el indicador, en la carpeta de evidencias se cargaron los informes de encuestas de percepción y  satisfacción del tercer cuatrimestre </t>
  </si>
  <si>
    <t>Durante el primer cuatrimestre, el esfuerzo se concentró en la gestión contractual para vincular al profesional especializado en estadística, requisito indispensable para la implementación de la norma. Dicha vinculación se materializó a finales de marzo, iniciando en abril la fase de empalme y diagnóstico inicial para estructurar el plan de trabajo a ejecutar en el segundo trimestre.</t>
  </si>
  <si>
    <t>Se identificaron los posibles componentes en el mes de abril para estructurar de la estrategia para la implementación de la estrategia de gestión del conocimiento y la innovación, y se elaboró un documento borrador,  dentro de la cual se incluyeron actividades propias relacionados con el tema en particular para fortalecer el desarrollo organizacional, el desempeño institucional y la calidad de los servicios públicos ofrecidos a la ciudadanía, mediante la implementación de una cultura de innovación pública. En el mes de mayo se elaboró el documento de la estrategia y se presentó a la gestora de MIPG para su revisión, ajustes y aprobación en el mes de junio</t>
  </si>
  <si>
    <t>Se presentó al comité el documento de la estrategia de implementación de la política de gestion del conocimiento y la innovación. Se elaboró documento materializando las obligaciones de los integrantes de la mesa tecnica de la política de gestión del conocimiento y la innovación (GCI). Se socializó el plan de actividades para el año 2025 de la mesa técnica –GCI a los integrantes de la mesa técnica y a los subdirectores y jefes de oficina. Se realizaron mesas técnicas en el primer y segundo trimestre.  Se actualizaron instrumentos del proceso de GCI y divulgaron por correo masivo a los funcionarios y contratistas. Se realizó la encuesta para medir la percepción de la Innovación en la UAESP y se tabularon resultados. Se proyectaron estudios previos y minuta de convenio para firmar convenio de cooperación con la UNAL, los cuales ya cuentan con el visto buenos de los jurídicos de las dos entidades, falta la firma. Se elaboró propuesta para la creación de células de innovacion y de incentivos y reconocimientos no económicos y se solicitó a la Subdirección de Asuntos Legales su viabilidad Jurídica. Se elaboró el formato GCI-FM-13 V1 Registro de desafíos retos o problemas para el registro de retos, desafíos y problemas de la UAESP, se diseñaron piezas gráficas y se enviaron por correo masivo y se publicaron en la intranet, se han diligenciado cuatro registros. Se actualizó el inventario de instrumentos para la gestion del conocimiento y la innovacion y se compartió por correo a los de la mesa tecnica. Se elaboraron capsulas informativas sobre temas de innovacion y conocimiento y se enviaron por correo masivo desde el correo de comunicaciones</t>
  </si>
  <si>
    <t>Se realizaron las jornadas de capacitación dentro del periodo, validando los indicadores fijados en el PIC para medición y seguimiento.</t>
  </si>
  <si>
    <t>Se aplicaron las mediciones necesarias para la evaluación de impacto del PIC, entre estos indicadores está la medición de conocimiento para los participantes de las jornadas de capacitación gestionadas desde la UAESP. Este resultado se hace tabulando la información de los informes de las jornadas de capacitación gestionadas por la entidad para el cuatrimestre. Los resultados de esta medición son analizados en los informes trimestrales del PIC. los cuales son publicados en la página web.</t>
  </si>
  <si>
    <t>En el proceso de contratación de personal, según el seguimiento al Plan Anual de Adquisiciones versión 20, correspondiente a la ultima actualización del mes de abril de 2025, y el correspondiente seguimiento a la contratación de cada una de las areas, se concluye que la UAESP planeó 340 contratos de prestación de servicios para ser contratados en el primer cuatrimestre 2025, y sobre estos, se realizó la legalización de 211 contratos,  por tanto el porcentaje contratado segun lo planeado es el 62%. </t>
  </si>
  <si>
    <t xml:space="preserve">En el proceso de contratación de personal, según el seguimiento al Plan Anual de Adquisiciones versión 52, correspondiente a la última actualización del mes de diciembre  de 2025, y el correspondiente seguimiento a la contratación de cada una de las áreas, se concluye que la UAESP planeó 722 contratos de prestación de servicios para ser contratados en el tercer cuatrimestre 2025, y sobre estos, se realizó la legalización de 576 contratos,  por tanto el porcentaje contratado según lo planeado es el 80%. </t>
  </si>
  <si>
    <t>Actividad programada para segundo y tercer cuatrimestre de la vigencia.</t>
  </si>
  <si>
    <t>100 (Actividad programada para tercer cuatrimestre de la vigencia.)</t>
  </si>
  <si>
    <t>Actividad programada para tercer cuatrimestre de la vigencia.</t>
  </si>
  <si>
    <t>Se emitió la circular de 20257000000254 que tiene como asunto: Lineamiento para estandarizar la conservación, uso y almacenamiento efectivo de activos de información en SharePoint y el Sistema de Gestión Documental ORFEO, en armonía con las TRD</t>
  </si>
  <si>
    <t>100  (Actividad programada para tercer cuatrimestre de la vigencia.)</t>
  </si>
  <si>
    <t xml:space="preserve">Esta actividad se llevara a cabo en el III cuatrimeste en donde se aplicara un instrumento diagnostico a los servidores que permita evaluar la satisfacción del personal frente a gestión de los planes y programas de Talento Humano </t>
  </si>
  <si>
    <t>Esta actividad  por ser anual se llevara a cabo en el el III cuatrimeste permitira de acuerdo a la planeación en cuanto a los objetivos e indicadores programados y respecto a la ejecución de los mismo medir el indice de efectividad del plan estrategico de Talento Humano</t>
  </si>
  <si>
    <t>En el marco del cumplimiento de las metas 2.4.1 y 2.4.2, orientadas a alcanzar una efectividad anual del 80 % en el logro de los objetivos proyectados en el Plan Estratégico de Talento Humano, se evidenció una ejecución progresiva y consistente de las actividades del Proceso de Gestión del Talento Humano durante la vigencia 2025. En cumplimiento de las acciones programadas en los planes y programas de Provisión de Vacantes y Previsión de Recursos, Bienestar Social e Incentivos, Plan Institucional de Capacitación (PIC), Plan de Trabajo del Sistema de Gestión de Seguridad y Salud en el Trabajo (PT-SST), así como Clima Laboral e Integridad, se alcanzó un 97 % de ejecución de las actividades previstas para la vigencia, lo cual demuestra que los planes de Talento Humano cumplen con la efectividad anual establecida.</t>
  </si>
  <si>
    <t>Se revisó en el mes de abril el formato GCI-FM-11 V1 Eventos de transferencia del conocimiento que está en el SIG y se revisó frente a las guías de Función Pública y se le realizaron algunos ajustes al formato existentes y adición de nuevas columnas en pro de fortalecer el proceso de transferencia de conocimiento. En el mes de abril se elaboró un borrador de protocolo para acompañar este formato anterior el cual se pasó para revisión y aprobación</t>
  </si>
  <si>
    <t>En la carpeta de evidencias se cargaron los informes del perido anterior (Sep, oct, nov,dic 2024) y ultimo perido (Ene, feb, mar, abr 2025), no hubo % reducción de PQRS , se incremntó en 8,12%</t>
  </si>
  <si>
    <t xml:space="preserve">6.915, no se cumplió la meta, nos pasamos un 15%  </t>
  </si>
  <si>
    <t>No se cumplio, no se registra unforme de supervisión de modernizacion y actualizacion de alumbrado</t>
  </si>
  <si>
    <t>Se realiza la entrega de los informes de supervision y control de la Subdirección de Servicios Funerarios y Alumbrado Público  de enero hasta abril de 2025</t>
  </si>
  <si>
    <t>Se realiza la entrega de los informes de supervision y control de Alumbrado Público  del periodo de mayo a agosto de 2025</t>
  </si>
  <si>
    <t>Se realiza la entrega de los informes de supervisión y control de Alumbrado Público del periodo de septiembre a diciembre de 2025</t>
  </si>
  <si>
    <t>Se dio cumplimiento a proyectos de rutas selectivas, CTAS, Maria Paz</t>
  </si>
  <si>
    <t xml:space="preserve">Durante el primer cuatrimestre se realizó el seguimiento al proyecto piloto de rutas selectivas no exclusivas de la ciudad de Bogotá, en el que se está fortaleciendo 58 organizaciones de recicladores de oficio. Adicionalmente, se trabajó con las 5 organizaciones de recicladores que presentaron proyecto para el acceder al Incentivo de Aprovechamiento y Tratamiento - IAT y que fueron beneficiadas luego de la evaluación y aprobación de sus proyectos. Así mismo, se mantuvo el proyecto de los Centros Transitorios de Acopio y Separación - CTAS, en el que se mantienen en operación durante el primer cuatrimestre 5 CTAS en las localidades de Mártires (2), Kennedy (1), Barrios Unidos (1) y Usaquén (1). </t>
  </si>
  <si>
    <t xml:space="preserve">Durante el segundo cuatrimestre se realizó el seguimiento al proyecto piloto de rutas selectivas no exclusivas de la ciudad de Bogotá, en el que se está fortaleciendo 58 organizaciones de recicladores de oficio. Adicionalmente, se trabajó con las 5 organizaciones de recicladores que presentaron proyecto para el acceder al Incentivo de Aprovechamiento y Tratamiento - IAT y que fueron beneficiadas luego de la evaluación y aprobación de sus proyectos, durante este periodo se apoyaron a 31 organizaciones para dar apoyo frente a los requisitos para la presentación de proyectos para acceder al IAT durante la vigencia 2025.  Así mismo, se mantuvo el proyecto de los Centros Transitorios de Acopio y Separación - CTAS, en el que se mantienen en operación durante el primer cuatrimestre 5 CTAS en las localidades de Mártires (2), Kennedy (1), Barrios Unidos (1) y Usaquén (1). </t>
  </si>
  <si>
    <t xml:space="preserve">Durante el tercer cuatrimestre se continuó con  el seguimiento al proyecto piloto de rutas selectivas no exclusivas de la ciudad de Bogotá, en el que se está fortaleciendo 58 organizaciones de recicladores de oficio. Adicionalmente, se trabajó con las 5 organizaciones de recicladores que presentaron proyecto para el acceder al Incentivo de Aprovechamiento y Tratamiento - IAT y que fueron beneficiadas luego de la evaluación y aprobación de sus proyectos, durante este periodo se realizó la evaluación de los proyectos de IAT, dentro de los proyectos recibidos se contó con la participación de 66 organizaciones de recicladores de oficio. Adicionalmente, durante el ultimo cuatrimestre del año fueron incluidas 9 organizaciones de recicladores de Oficio al registro RUOR, eso por medio de las Resoluciones 855, 856, 864, 866, 867, 890, 904, 905 y 906 de 2025  Así mismo, se mantuvo el proyecto de los Centros Transitorios de Acopio y Separación - CTAS, en el que se mantienen en operación durante el primer cuatrimestre 5 CTAS en las localidades de Mártires (2), Kennedy (1), Barrios Unidos (1) y Usaquén (1). </t>
  </si>
  <si>
    <t>Se cumplio en un 99.73% el proyecto de inversión 8220 - Implementación de un modelo de Gestión integral de residuos como garantía de saneamiento básico bajo un enfoque de economía circular Bogotá D.C.</t>
  </si>
  <si>
    <t>La Subdirección de Recolección barrido y limpieza informa que existen 666 puntos críticos identificados en Bogotá, con corte al mes de diciembre. De estos 39 se reportan como inactivos y 4 como recuperados.</t>
  </si>
  <si>
    <t>-</t>
  </si>
  <si>
    <t>Para el primer cuatrimestre de 2025, se comprometio el 31,75% de los recusos asignadosa inervion, proyectando un afance significativo para los cuatrimestres siguientes</t>
  </si>
  <si>
    <t>Para el segundo cuatrimestre de 2025, se comprometio el 60% de los recusos  inversion, proyectando un avance significativo para el cuatrimestre siguiente.</t>
  </si>
  <si>
    <t>En la programación del 3 cuatrimestre se completa una contratación del 86.30% del total del presupuesto de inversión</t>
  </si>
  <si>
    <t xml:space="preserve">se proyecta para los dos siguentes cuatrimestres una ejecucion de los giros programados segun avance de ejecucion contractual </t>
  </si>
  <si>
    <t xml:space="preserve">Se proyecta para el  siguentes cuatrimestre una ejecucion de los giros programados segun avance de ejecucion contractual </t>
  </si>
  <si>
    <t>Se realizó el pago oportuno del 58% de los compromisos adquiridos del presupuesto total de inversión</t>
  </si>
  <si>
    <t>Se avanza en la construcción de la matriz insumo para la construcción del modelo.</t>
  </si>
  <si>
    <t>Se avanza en la socialización de la matriz en la mesa técnica de relacionamiento como insumo para la adopción del modelo de relacionamiento.</t>
  </si>
  <si>
    <t>Actividad programada para el último cuatrimestre de la vigencia.</t>
  </si>
  <si>
    <t>Se incrementa en un 5% el número de participantes total en los ejercicios de rendición de cuentas anual, se anexa informe anual de evaluación de espacios de rendición de cuentas.</t>
  </si>
  <si>
    <t>AÑO 2025</t>
  </si>
  <si>
    <t>Se suscribieron los siguientes contratos UAESP-479/2024;  UAESP-510/2024; UAESP-514/2024;  para la elaboración de las TRD y sus anexos.
Durante el primer cuatrimestre se realizaron mesas de trabajo con las dependencias para el levantamiento de la información de Series y Subseries, de acuerdo a las funciones de cada una de ellas, del mismo modo se realizó el ajuste y actualización de los formatos que hacen parte de la TRD y CCD. Se presenta propuesta de la TRD a los jefes de área para ser aprobadas.</t>
  </si>
  <si>
    <t>Frente a las jornadas de capacitación internas ejecutadas, se aplican preguntas de evaluación de conocimiento enlazadas a los temas tratados en las mismas; estas evaluaciones son aplicadas por aquellas personas que diligencian su asistencia a las jornadas.
Aplicación de encuesta de evaluación de conocimiento en todas las jornadas internas gestionadas.</t>
  </si>
  <si>
    <t>Mayo: Se definió la arquitectura: Django → MinIO → NiFi → PostgreSQL, con explotación vía dashboards/Django, datos abiertos y posibles endpoints. Se priorizó Disposición Final (básculas Doña Juana) y se modeló: tabla diaria general + tabla consolidada mensual (por faltantes diarios). Base de cálculos: documento “usos archivo de la báscula.pdf”.
Junio: Depuración y consolidación histórica hasta    2025; se corrigieron problemas de calidad de datos mediante múltiples reuniones con Disposición Final.
Julio: Continuó la depuración (corte a julio) y se revisó el alcance del sistema y temas correlacionados (repositorio estadístico, observatorio de datos), definiendo fechas para pendientes.
Agosto: Reuniones entre OAP y Subdirecciones (Aprovechamiento, Recolección Barrido y Limpieza, Disposición Final) para identificar datos y fuentes. Se agregó en el sistema la opción de adjuntar documento soporte por archivo cargado (p. ej., actas de interventoría).</t>
  </si>
  <si>
    <t xml:space="preserve">"Diagnóstico y Evaluación:
Se elaboró el ""Informe de Evaluación de la Información Estadística"", un autodiagnóstico técnico que identifica las inconsistencias, la falta de estandarización y los riesgos del proceso (como la desactualización del tablero).
Gobernanza y Estandarización (Cumplimiento NTC PE 1000):
Se actualizó el ""Manual de Gestión de Información Estadística"" para alinearlo con las fases y requisitos de la norma NTC PE 1000.
Se inició el proceso de actualización de las fichas técnicas de los indicadores para estandarizar definiciones y métodos de cálculo.
Planificación Estratégica:
Se formuló el documento ""Estrategia de Gestión Estadística - Datos para la Decisión"", que sirve como hoja de ruta formal, define los principios de calidad y establece el plan de acción (Gobernanza, Infraestructura, Procesos y Cultura).
Desarrollo de Infraestructura Tecnológica (El Repositorio):
Se diseñó y se encuentra en desarrollo el Sistema de Información Estadística (SIE), la nueva solución tecnológica que funcionará como el repositorio único y centralizado de la entidad.
Se definió la arquitectura del SIE (incluyendo PostgreSQL para datos estructurados y MinIO para almacenamiento de archivos crudos) para garantizar la trazabilidad y seguridad de la información.
Herramientas de Visualización (El Visor):
Se completó el rediseño técnico y visual del tablero de indicadores (visor de datos), asegurando que la herramienta tecnológica esté actualizada y funcional.
Calidad de Datos:
Se está ejecutando el proceso de limpieza y saneamiento de los datos históricos (iniciando con Disposición Final) como paso previo indispensable para la publicación del tablero.
Articulación con Áreas:
Se han mantenido mesas de trabajo constantes con las áreas misionales para levantar requerimientos, validar el diagnóstico y co-crear las soluciones (como el SIE)."
</t>
  </si>
  <si>
    <t xml:space="preserve">
Durante el tercer cuatrimestre de 2025, la UAESP logró consolidar la cultura de innovación pública mediante la transición de diseños conceptuales a resultados operativos tangibles. Entre los hitos más destacados se encuentra el incremento excepcional del Índice de Innovación Pública, que alcanzó una puntuación de 65,33 frente a los 21,57 registrados en 2023. Este avance se materializó con el impulso de un laboratorio de innovación pública como espacio físico de colaboración , el desarrollo de células de innovación interdisciplinarias con enfoque ágil y la estructuración final del convenio con la Universidad Nacional para incorporar conocimiento científico en la gestión institucional. Además, la entidad aseguró financiación por $120.000.000 a través de la convocatoria GovTech 2025 para resolver retos críticos de residuos voluminosos , alineando el desempeño institucional con la estrategia Bogotá Capital Digital.</t>
  </si>
  <si>
    <t xml:space="preserve">En el proceso de contratación de personal, según el seguimiento al Plan Anual de Adquisiciones versión 28, correspondiente a la última actualización del mes de septiembre  de 2025, y el correspondiente seguimiento a la contratación de cada una de las áreas, se concluye que la UAESP planeó 504 contratos de prestación de servicios para ser contratados en el segundo cuatrimestre 2025, y sobre estos, se realizó la legalización de 399 contratos,  por tanto el porcentaje contratado según lo planeado es el 79%. 
La meta al finalizar el año 2025 es la legalización del 100% de los contratos de prestación de servicios programados en el PAA.
</t>
  </si>
  <si>
    <t xml:space="preserve">La meta al finalizar el año 2025 es la legalización del 100% de los contratos de prestación de servicios programados en el PAA.
Esta actividad se llevara a cabo en el III cuatrimeste en donde se aplicara un instrumento diagnostico a los servidores que permita evaluar la satisfacción del personal frente a gestión de los planes y programas de Talento Humano
A la fecha el proceso de Talento Humano se encuentra en proceso de ejecución de actividades planeadas para realizar la medición en el último cuatrimestre del nivel de satisfaccin de las mismas.
A la fecha  no se calcula  porcentaje de avance porque aunque hemos avanzado en la ejecución de los planes y programas, los cuales son el insumo para la medición de satisfacción; aún no se ha realizado la medición de satisfacción, la cual se realizará en el ultimo cuatrimestre
A la fecha el proceso de Talento Humano se encuentra en proceso de ejecución de actividades planeadas para realizar la medición en el último cuatrimestre del nivel de satisfaccin de las mismas.
</t>
  </si>
  <si>
    <r>
      <rPr>
        <sz val="11"/>
        <color rgb="FF000000"/>
        <rFont val="Aptos Narrow"/>
        <family val="2"/>
        <scheme val="minor"/>
      </rPr>
      <t>En el marco del cumplimiento de la meta 2.4.1, orientada a mejorar en un 30 % anual la satisfacción del personal frente a la gestión de los planes y programas de Talento Humano, el proceso de Talento Humano elaboró y aplicó el instrumento denominado “</t>
    </r>
    <r>
      <rPr>
        <i/>
        <sz val="11"/>
        <color rgb="FF000000"/>
        <rFont val="Aptos Narrow"/>
        <family val="2"/>
        <scheme val="minor"/>
      </rPr>
      <t>Encuesta de Satisfacción del Proceso de Talento Humano</t>
    </r>
    <r>
      <rPr>
        <sz val="11"/>
        <color rgb="FF000000"/>
        <rFont val="Aptos Narrow"/>
        <family val="2"/>
        <scheme val="minor"/>
      </rPr>
      <t>”, compuesto por 18 preguntas de satisfacción, calificadas en una escala de 1 a 5, donde 1 corresponde a totalmente insatisfecho y 5 a totalmente satisfecho. Este instrumento tuvo como propósito identificar fortalezas, oportunidades de mejora y definir acciones que contribuyan al bienestar y a la calidad del servicio que brinda el proceso de Talento Humano a los servidores/as y sus familias. La encuesta contó con la participación del 10 % de los servidores/as de la entidad, evidenciando un nivel de satisfacción superior del 91% entre quienes diligenciaron el instrumento diagnóstico. Al ser el primer año de aplicación de esta encuesta, los resultados obtenidos se constituyen como línea base para futuras mediciones y seguimientos del proceso.</t>
    </r>
  </si>
  <si>
    <t>En el primer trimestre  se esta realizando la ejecución de los planes que conforman el plan estrategico de Talento Humano ; con el fin de realizar la medicióm anual en el último cuatrimestre del 2025,
Esta actividad  por ser anual se llevara a cabo en el el III cuatrimeste que nos permita de acuerdo a la ejecución de los planes medir el indice de efectividad del plan estrategico de Talento Humano
A la fecha el proceso de Talento Humano se encuentra en proceso de ejecución de actividades planeadas para realizar la medición en el último cuatrimestre de la efectividad de los objetivos proyectados en el plan estrategico de  Talento Humano.
A la fecha  no se calcula  porcentaje de avance, porque actualmente nos encontramos avanzando en la ejecución de los planes y programas, los cuales son el insumo  para la medición</t>
  </si>
  <si>
    <t xml:space="preserve">Se presentó el formato GCI-FM-11 V2 Evento de transferencia del conocimiento en  eventos y su respectivo protocolo para su aprobación al comité institucional y desempeño y se cargaron al sistema de gestión del conocimiento y la innovacion. Se creó formulario electrónico para facilitar el diligenciamiento del formato.  Se crearon piezas digitales para compartir por correo masivo de la existencia de este formato e igualmente se publicó en la intranet y se envió correo por parte de la jefe de la OAP a todos los subdirectores y jefes de Oficina, como  a los integrantes de la mesa tecnica de gestion del conocimiento y la innovacion para promover su existencia y divulgación en sus areas. 
Por otra parte se actualizaron los formatos de inventario de conocimiento tácito e inventario explícito, que fueron aprobados por el comité institucional y subidos al sistema integrado de gestión y divulgados su diligenciamiento a traves de los integrantes de la mesa tecnica de gestion del conocimiento y la innovacion
</t>
  </si>
  <si>
    <t>Se realizó el levantamiento y consolidación del Inventario de Conocimiento Explícito y Tácito, identificando los activos intelectuales críticos asociados a la gestión de la información estadística y el desarrollo tecnológico de la entidad. Este proceso permitió documentar formalmente el "know-how" operativo (conocimiento tácito) y transformarlo en activos tangibles (conocimiento explícito) a través de la arquitectura del Sistema de Información Integral (SII) y sus manuales técnicos asociados.
Esta estrategia garantiza la preservación de la memoria institucional y mitiga el riesgo de fuga de información, asegurando que los flujos de procesos, reglas de validación y lógicas de negocio no dependan exclusivamente de las personas, sino que queden estandarizados y disponibles para su transferencia, consulta y mejora continua en cumplimiento de los objetivos de fortalecimiento institucional.</t>
  </si>
  <si>
    <t>No aplica
SDF No aplica</t>
  </si>
  <si>
    <t>En la carpeta de evidencias se cargaron los informes del perido anterior (Ene, feb, mar, abr 2025) y ultimo perido (may, jun, jul, ago 2025), no hubo % reducción de PQRS , se incrementó en 49,98%
SDF No aplica</t>
  </si>
  <si>
    <t>En la carpeta de evidencias se cargaron los informes del perido anterior (may, jun, jul, ago 2025) y ultimo perido (Sep, oct,nov, dic 2025), no hubo % reducción de PQRS , se incrementó en 5,37%
SDF: No tine PQRS registradas sobre el tema</t>
  </si>
  <si>
    <t>ENERO:
Para el mes de enero de 2025 en el PIDJ ingresaron 195.363,2 Toneladas provenientes de Bogotá de las cuales 12.824,2 toneladas fueron tratadas y 182.539 Toneladas fueron dispuestas en celda.
((12.824,2 toneladas tratadas + 182.539 fueron dispuestas en celda) / (195.363,2 Toneladas Ingresadas al PIDJ))*100%
Para el periodo de enero de 2025 de la gestión de los residuos provenientes de Puntos Críticos y Clandestinos se generaron  3731.12 toneladas de rechazos los cuales fueron dispuestos en celda; para un total dispuesto incluido el rechazo fue: 186.270,12 toneladas.
FEBRERO:
Para el mes de febrero de 2025 en el PIDJ ingresaron 186.290,18 Toneladas provenientes de Bogotá de las cuales 12.667,86 toneladas fueron tratadas y 173.622,32 Toneladas fueron dispuestas en celda.
((12.667,86 toneladas tratadas + 173.622,32 fueron dispuestas en celda) / (186.290,18 Toneladas Ingresadas al PIDJ))*100%
Para el periodo de febrero  de 2025 de la gestión de los residuos provenientes de Puntos Críticos y Clandestinos se generaron 2875.59 toneladas de rechazos los cuales fueron dispuestos en celda; para un total dispuesto incluido el rechazo fue: 176.497,91 toneladas.
MARZO:
Marzo de 2025 en el PIDJ ingresaron 204.022,15 Toneladas provenientes de Bogotá de las cuales 14.176,15 toneladas fueron tratadas y 189.846 Toneladas fueron dispuestas en celda.
((14.176,15 toneladas tratadas + 189.846 fueron dispuestas en celda) / (204.022,15 Toneladas Ingresadas al PIDJ))*100%
Para el periodo de marzo de 2025 de la gestión de los residuos provenientes de Puntos Críticos y Clandestinos se generaron 4169.95 toneladas de rechazos los cuales fueron dispuestos en celda; para un total dispuesto incluido el rechazo fue: 194.015,95 toneladas.
ABRIL:
Para el mes de abril de 2025 en el PIDJ ingresaron 202.417,38 Toneladas provenientes de Bogotá de las cuales 12.842,74 toneladas fueron tratadas y 189.574,64 Toneladas fueron dispuestas en celda. 
((12.842,74 toneladas tratadas + 189.574,64 fueron dispuestas en celda) / (202.417,38 Toneladas Ingresadas al PIDJ))*100%
Para el periodo abril de 2025 de la gestión de los residuos provenientes de Puntos Críticos y Clandestinos se generaron  2.670,06 toneladas de rechazos los cuales fueron dispuestos en celda; para un total dispuesto incluido el rechazo fue: 192.244,7 toneladas. Entre enero de 2025 y Abril de 2025. 749028,68</t>
  </si>
  <si>
    <t xml:space="preserve">MAYO:
Para el mes de mayo de 2025 en el PIDJ ingresaron 211.336,14 Toneladas provenientes de Bogotá de las cuales 13.826,88 toneladas fueron tratadas y 197.509,26 Toneladas fueron dispuestas en celda.
((13.826,88 toneladas tratadas +  197.509,26  fueron dispuestas en celda) / ( 211.336,14 Toneladas Ingresadas al PIDJ))*100%
Para el periodo mayo de 2025 de la gestíón de los residuos provenientes de Puntos Críticos y Clandestinos se generaron  5391,27 toneradas de rechazos los cuales fueron dispuestos en celda; para un total dispuesto incluido el rechazo fue: 202.900,53 toneladas.
JUNIO:
Para el mes de junio de 2025 en el PIDJ ingresaron 200.273,31 Toneladas provenientes de Bogotá de las cuales 13.202,35 toneladas fueron tratadas y 187.070,96 Toneladas fueron dispuestas en celda.
((13.202,35 toneladas tratadas +  187.070,96 fueron dispuestas en celda) / ( 200.273,31 Toneladas Ingresadas al PIDJ))*100%
Para el periodo junio de 2025 de la gestíón de los residuos provenientes de Puntos Críticos y Clandestinos se generaron  3.501,00 toneladas de rechazos los cuales fueron dispuestos en celda; para un total dispuesto incluido el rechazo fue: 190.571,96 toneladas.
JULIO:
Para el mes de Julio en el PIDJ ingresaron 215.755,91 Toneladas de las cuales 14.241,1 toneladas fueron aprovechadas y 201.514,81 fueron dispuestas en celda.
((14.241,1 toneladas tratadas + 201.514,8 fueron dispuestas en celda) / (215.755,91 Toneladas Ingresadas al PIDJ))*100%"
Para el periodo julio de 2025 de la gestión de los residuos provenientes de Puntos Críticos y Clandestinos se generaron  4.409,72 toneladas de rechazos los cuales fueron dispuestos en celda; para un total dispuesto incluido el rechazo fue: 205.924,53 toneladas.
AGOSTO:
Para el mes de Agosto en el PIDJ ingresaron 199.578,37 Toneladas de las cuales 13.006,9 toneladas fueron tratadas y 186.571,47 fueron dispuestas en celda.
((13.006,9 toneladas tratadas + 186.571,47 fueron dispuestas en celda) / (199.578,37 Toneladas Ingresadas al PIDJ))*100%"
Para el periodo agosto de 2025 de la gestión de los residuos provenientes de Puntos Críticos y Clandestinos se generaron  3.601,82 toneladas de rechazos los cuales fueron dispuestos en celda; para un total dispuesto incluido el rechazo fue: 190.173,29 toneladas.
</t>
  </si>
  <si>
    <t xml:space="preserve">Septiembre: 
Para el mes de Septiembre en el PIDJ ingresaron  194.900,24 Toneladas de las cuales 12.829,8 toneladas fueron tratadas y  182.071,12  fueron dispuestas en celda.
((12.829,8 toneladas tratadas +  182.071,12 fueron dispuestas en celda) / ( 194.900,24 Toneladas Ingresadas al PIDJ))*100%"
Para el periodo septiembre de 2025 de la gestión de los residuos provenientes de Puntos Críticos y Clandestinos se generaron  3.814,28 toneladas de rechazos los cuales fueron dispuestos en celda; para un total dispuesto incluido el rechazo fue: 185.885,4 toneladas.
Octubre:
Para el mes de Octubre en el PIDJ ingresaron  203.227,66 Toneladas de las cuales 14.327,80 toneladas fueron tratadas y  188.899,86  fueron dispuestas en celda.
((14.327,80 toneladas tratadas +  188.899,86 fueron dispuestas en celda) / (  203.227,66 Toneladas Ingresadas al PIDJ))*100%"
Para el periodo Octubre de 2025 de la gestión de los residuos provenientes de Puntos Críticos y Clandestinos se generaron  3.633,8 toneladas de rechazos los cuales fueron dispuestos en celda; para un total dispuesto incluido el rechazo fue: 192.533,66 toneladas.
Noviembre:
Para el mes de noviembre en el PIDJ ingresaron 201.904,48 Toneladas de las cuales 14.404,37 toneladas fueron tratadas y 187.500,11 fueron dispuestas en celda.
((14.404,37 toneladas tratadas + 187.500,11 fueron dispuestas en celda) / (201.904,48 Toneladas Ingresadas al PIDJ)) *100%"
Para el periodo noviembre de 2025 de la gestión de los residuos provenientes de Puntos Críticos y Clandestinos se generaron 4.166,07 toneladas de rechazos los cuales fueron dispuestos en celda; para un total dispuesto incluido el rechazo: 191.666,18 toneladas.
Diciembre:
Para el mes de diciembre en el PIDJ ingresaron 224.292,72 Toneladas de las cuales 13.883,99 toneladas fueron tratadas y 210.408,73 fueron dispuestas en celda.
((13.883,99 toneladas tratadas + 210.408,73 fueron dispuestas en celda) / (224.292,72  Toneladas Ingresadas al PIDJ)) *100%"
Para el periodo diciembre de 2025 de la gestión de los residuos provenientes de Puntos Críticos y Clandestinos se generaron 4.643,16 toneladas de rechazos los cuales fueron dispuestos en celda; para un total dispuesto incluido el rechazo: 215.051,89 toneladas.
</t>
  </si>
  <si>
    <t>Es importante señalar que la implementación del nuevo Modelo Circular de Gestión de Residuos sólidos, compuesto por 3 componentes estructurales (aprovechamiento, esquema de aseo, tratamiento y valorización) y 5 transversales (Plan de Gestión Integral de Residuos Sólidos, cultura y comportamiento ciudadano, sistemas de información, fortalecimiento de capacidades institucionales e innovación y desarrollo tecnológico), busca  en su conjunto la disminución del enterramiento de residuos en el relleno sanitario Doña Juana. 
Por lo anterior, no es posible dar cumplimiento de la meta en el corto plazo, la implementación se proyectó de manera progresiva, con fecha prevista de cumplimiento total a la culminación del Plan de Desarrollo Distrital; sin embargo la Entidad viene desarrollando para el componente de tratamiento y valorización el Convenio Interadministrativo No. UAESP-545-2024, con la Transportadora de Gas Internacional S.A. ESP - TGI S.A. ESP, que tiene como objeto aunar esfuerzos administrativos, operativos, técnicos y financieros para viabilizar el desarrollo de un proyecto de Biogás/Biometano para el sector de transporte en la ciudad de Bogotá D.C., a través del tratamiento y valorización de residuos sólidos orgánicos, el cual se proyecta desarrollar en fases, para finalmente contar con la puesta en marcha de la planta demostrativa en 2027, igualmente se viene desarrollando el análisis de de diferentes alternativas tecnologicas para el tratamiento de residuos en marco del Plan de Gestión Integral de Residuos Sólidos - PGIRS.</t>
  </si>
  <si>
    <t>La programacion del proyecto 8220 se realizo por vigencia, aqui se incluye el valor programado por la vigencia 2025 y su ejecución a corte a el 30 de agosto de 2025. 
El 11 de junio de 2025 a través de la Resolución CRA No. 1013 de 2025 resolvió no verificar los motivos para implementar las Áreas de Servicio Exclusivo - ASE en Bogotá. Ante esta Resolución la UAESP presentó recurso de reposición el 19 de junio de 2025, el cual fue resuelto a través de Resolución CRA No. 1018 del 19 de agosto de 2025 donde en su ARTÍCULO PRIMERO. NO REPONER y, en consecuencia, CONFIRMAR en su integridad la Resolución CRA 1013 del 11 de junio de 2025 dando por no verificados los motivos para implementar un ASE en Bogotá D.C.
La SDF aún no tiene participación en esta meta.</t>
  </si>
  <si>
    <t>la UAESP en el último trimestre de la vigencia 2025 ha venido trabajando en el marco de la transición al esquema de libre competencia, donde se adelantaron acciones orientadas a la coordinación interinstitucional y sectorial, mediante la realización de mesas de trabajo con facturadores conjuntos, entidades del Distrito, autoridades de control y actores del sector, con el fin de identificar ajustes operativos y de articulación necesarios para garantizar la continuidad del servicio y la protección de los usuarios. De manera paralela, se avanzó en la estructuración normativa e institucional que soporta la transición, incluyendo la consolidación de instancias de coordinación, la definición de lineamientos para el nuevo esquema y el acompañamiento jurídico especializado para la preparación de estrategias de comunicación y socialización dirigidas a la ciudadanía. 
Adicionalmente, se desarrollaron acciones para asegurar la estabilidad operativa durante el tránsito al nuevo esquema, tales como la revisión de planes operativos de los prestadores, el fortalecimiento de actividades complementarias del servicio y la evaluación de alternativas para el sistema de información del servicio público de aseo en un contexto de libre competencia. Asimismo, se adelantaron análisis exploratorios sobre proyectos estratégicos de infraestructura y posibles mecanismos de financiación, así como la preparación de informes de gestión y de insumos técnicos requeridos para la toma de decisiones, manteniendo como eje central la continuidad del servicio, la vigilancia de la competencia y la mitigación de riesgos asociados al cambio de modelo. 
Paralelamente al desarrollo de actividades en el marco de la transición al esquema de libre competencia, la Unidad viene adelantando acciones en el marco del cierre del esquema actual, adelantando acciones jurídicas y administrativas orientadas a preparar la liquidación ordenada de los contratos de concesión, incluyendo el acompañamiento jurídico especializado para la estructuración y revisión de los procesos contractuales asociados al cierre. De manera complementaria, se ejerció seguimiento y supervisión a la interventoría, con el fin de asegurar el cumplimiento de sus obligaciones durante la etapa final del esquema, así como la verificación de aspectos contractuales y legales relevantes para la terminación y liquidación, en coordinación con las dependencias jurídicas del Distrito. 
Asimismo, se desarrollaron acciones técnicas y financieras para garantizar un cierre controlado y transparente del esquema, tales como la recepción y revisión de inventarios preliminares de bienes asociados a la prestación del servicio que son objeto de reversión (SIGAB y Contenedores), el análisis de su estado, uso y posibles alternativas de disposición, y la revisión de información financiera vinculada a la fiducia y a las proyecciones económicas del cierre. Adicionalmente, se adelantaron gestiones interinstitucionales con entidades del orden distrital para la evaluación de impactos fiscales y financieros del proceso de liquidación, así como la preparación de insumos normativos y técnicos necesarios para asegurar la continuidad del servicio y mitigar riesgos durante la transición. 
La SDF aún no tiene participación en esta meta.</t>
  </si>
  <si>
    <t xml:space="preserve">Respecto a la línea base del PDD se logró una disminución de 34 puntos críticos, comparativamemte hablando frente al censo vigente de los concesionarios. Es importante destacar que, de estos 666, 43 se han categorizado recientemente por los operadores como “inactivos” o “recuperado”, entendiéndose que 623 se encuentran activos con corte a abril. Estas cifras se encuentran en seguimiento por parte de la SRBL con el fin de actualizar los puntos críticos realmente activos para el segundo semestre de 2025. 
Los frentes de avance de este componente se han dado a través de las diferentes estrategias establecidas como la atención de los más de 160 Ecopuntos mensuales, la atención frecuente de puntos críticos, la atención de arrojos clandestinos con contrato No. 244 con Aguas de Bogotá,, sensibilización ciudadana entre otros. En el periodo entre enero y abril de 2025, se recogieron en total 117.174,11 toneladas, con un promedio de 29293,53 toneladas por mes. </t>
  </si>
  <si>
    <t xml:space="preserve">82.521.850.088
</t>
  </si>
  <si>
    <t>La programacion del proyecto 8220 se realizo por vigencia, aqui se incluye el valor programado por la vigencia 2025 y su ejecución a corte a el 30 de agosto de 2025.
En Agosto se continuó con el ejercicio de actualización del estado de actividad de los puntos críticos censados por los Concesionarios. En este ejercicio el consecionario LIME identificó un total de 49 puntos críticos como inactivos. Los demás Concesionarios continúan haciendo seguimiento para actualizar el estado real del censo. Con ello, se reportaron para el mes de julio 477 puntos críticos como activos 185 inactivos para 662 puntos censados. Las localidades que presentan mayor cantidad de puntos críticos son: Engativa  153 Kennedy  71, Bosa 60, Barrios Unidos 56, Suba 38.
Para el periodo de AGOSTO 2025, con cazaregueros se implementaron 36 cuadrillas así:  ASE 1: 16 cuadrillas, ASE 2: 4 cuadrillas, ASE3: 4 cuadrillas, ASE 4: 4 cuadrillas, ASE 5: 8 cuadrillas con el fin de  Mitigar de los impactos causados por residuos dispersos en el espacio público.
Con los operadores y @aguas_de_bogota se recogieron en el mes de AGOSTO  2025; 27.134,48  toneladas de residuos mixtos arrojados clandestinamente, como escombros y materiales voluminosos.
Aguas de Bogotá transporto 5.324,48 toneladas y los concesionarios transportaron 21.810 toneladas..</t>
  </si>
  <si>
    <t>Durante la vigencia 2025 se dio continuidad y se fortalecieron las acciones orientadas a la disminución de puntos críticos de arrojos clandestinos de residuos especiales, RCD y voluminosos en el espacio público del Distrito Capital, mediante la intervención articulada con las cinco Áreas de Servicio Exclusivo (ASE) y Aguas de Bogotá S.A. E.S.P.
Como resultado de las intervenciones frecuentes y del seguimiento al censo de puntos críticos, se logró una reducción del número de puntos activos, pasando de 623 al inicio del año a 478 al cierre de diciembre de 2025. Para ello, se realizaron 70.956 intervenciones hasta octubre, con un promedio mensual de cerca de 7.000 atenciones, recolectando un total de 350.591,88 toneladas de residuos, lo que representa un incremento del 19,6 % frente a la recolección del año anterior.
Adicionalmente, se fortalecieron las alternativas para la disposición adecuada de residuos especiales a través de canales de atención como la Línea 110 y los Ecopuntos. Mediante la Línea 110 se gestionó la recolección de 7.365 toneladas de residuos especiales solicitadas por los usuarios. Así mismo, durante 2025 se atendieron 2.267 Ecopuntos, lo que representa un aumento del 70 % frente a 2024, recolectando un total de 12.862 toneladas de RCD y residuos voluminosos, con un crecimiento del 71,4 % respecto al año anterior.
En el marco de los Contratos Interadministrativos suscritos con Aguas de Bogotá (244-2024, 305-2025 y 457-2025), se garantizó la continuidad de la atención de arrojos clandestinos y puntos críticos, logrando la recolección de más de 60 mil toneladas de RCD, residuos voluminosos y vegetales, así como la gestión adecuada de 70.922 llantas fuera de uso durante la vigencia, incluyendo 33 jornadas de “llantatón”.
Estas acciones contribuyeron a mitigar los impactos de la disposición inadecuada de residuos en el espacio público, fortaleciendo la gestión integral de residuos especiales y avanzando en el cumplimiento de la submeta 3.6 del Plan de Gestión, bajo un enfoque de sostenibilidad y economía circular.</t>
  </si>
  <si>
    <t>Sea lo primero señalar que, desde el Plan de Desarrollo “Bogotá Camina Segura”, se plantea el objetivo de reducir como mínimo a 4.800 toneladas los residuos sólidos dispuestos en el Parque de Innovación Doña Juana (PIDJ) para el año 2027, Objetivo: 4. Bogotá ordena su territorio y avanza en su acción climática, Programa 25. Aumento de la resiliencia al cambio climático y reducción de la vulnerabilidad, Meta: Implementar un modelo de gestión integral de residuos sólidos en la prestación del servicio público de aseo que privilegie la economía circular.
En este sentido, para el tratamiento, aprovechamiento y valorización de residuos sólidos, se contempla la Meta 2187, que busca implementar un proyecto de tratamiento, aprovechamiento y valorización de residuos sólidos para generar subproductos de energías limpias, que a su vez, se encuentra enmarcada dentro del proyecto de inversión No. 8237: “Implementación y transformación del Relleno Sanitario Doña Juana hacia un Parque Tecnológico en manejo de residuos, Bogotá D.C.”.
Ahora bien, el cumplimiento físico de la meta está dado de manera progresiva hasta alcanzar el 20% de incremento de los residuos tratados y valorizados en 2027; teniendo en cuenta que se deben surtir las etapas de formulación de los proyectos de tratamiento y valorización de residuos, y posteriormente el desarrollo y puesta en marcha, razón por la cual, para las vigencias 2024 y 2025 no se programó magnitud anual.
En el marco de la gestión realizada por la Entidad para el cumplimiento de la meta, se suscribió el Convenio Interadministrativo No. UAESP-545-2024, con la Transportadora de Gas Internacional S.A. ESP - TGI S.A. ESP, que tiene como objeto aunar esfuerzos administrativos, operativos, técnicos y financieros para viabilizar el desarrollo de un proyecto de Biogás/Biometano para el sector de transporte en la ciudad de Bogotá D.C., a través del tratamiento y valorización de residuos sólidos orgánicos, el cual se proyecta desarrollar en fases, para finalmente contar con la puesta en marcha de la planta demostrativa en 2027.
Es importante resaltar que, la gestión integral de residuos sólidos en Bogotá, está enfocada en la disminución del enterramiento de residuos en el relleno sanitario Doña Juana y la transición hacia el nuevo Modelo Circular de Gestión de Residuos sólidos (Ver Figura 1),  la cual es una apuesta que tiene 3 componentes estructurales (aprovechamiento, esquema de aseo, tratamiento y valorización) y 5 transversales (Plan Integral de Gestión de Residuos Sólidos, cultura y comportamiento ciudadano, sistemas de información, fortalecimiento de capacidades institucionales e innovación y desarrollo tecnológico), que buscan la transición del modelo lineal actual a un  modelo circular en Bogotá D.C.
Por lo anterior, no es posible dar cumplimiento de la meta en el corto plazo, por lo que se proyectó un cumplimiento progresivo, con fecha prevista de cumplimiento total a la culminación del Plan de Desarrollo Distrital.</t>
  </si>
  <si>
    <t>Mayo 2025
Se adjudicó y contrató, a través de TGI, la consultoría para la ejecución de la Fase II del convenio, a cargo de la firma SWEDCO.
Se remitió el oficio No. 20253000105971 solicitando el cambio de representantes de la UAESP en el comité técnico y fiduciario del convenio.
El 13 de mayo se llevó a cabo el Comité Técnico No. 2 del convenio.
Junio 2025
Continuó el desarrollo de la Fase II del convenio con el consultor SWEDCO, con apoyo técnico de la UAESP mediante el suministro de información sobre el manejo de residuos sólidos en Bogotá.
Se realizó una reunión con TGI para revisar los informes bimestrales y el cargue de la cuenta No. 1 en la plataforma SECOP II.
Julio 2025
Se avanzó en la ejecución de la Fase II del convenio, centrada en el diseño técnico de la planta de biogás/biometano.
Se realizaron reuniones con la CAR, Transmilenio, Secretaría de Ambiente y entre los actores del convenio (SWEDCO, TGI y UAESP).
Se remitió solicitud a TGI mediante radicado UAESP No. 20253000161111 (16 de julio).
Se brindó acompañamiento técnico con Ambire (representantes de SWEDCO en Colombia) para la caracterización de residuos orgánicos en tres puntos estratégicos: Terminal de Transporte, establecimiento tipo fruver y plaza de mercado.
Agosto 2025
Se desarrolló el Taller de socialización de resultados y próximos pasos del estudio de factibilidad para la producción de biometano, con participación de Swedfund, UAESP, Sweco, TGI y Ambire Global.
Se remitió solicitud a TGI mediante radicado UAESP No. 20253000192231 (25 de agosto) para la actualización de representantes de la UAESP en los comités técnico y fiduciario.
Se activó el Contrato de Comodato No. 828-2023 con la Asociación Básica de Reciclaje SINEAMBORE, mediante Otro Sí No. 1, para apoyar la puesta en marcha de la planta de tratamiento de residuos orgánicos en Mochuelo.
Se realizó acta de entrega parcial de equipos para el desarrollo de actividades de compostaje en dicha planta.</t>
  </si>
  <si>
    <t xml:space="preserve">META 8237:
Septiembre: Dando continuidad de la fase II del convenio con TGI, equipos de profesionales de Swedco (Equipo consultor) y UAESP realizaron visita técnica a 2 patios de Trasnmilenio para recibir socialización de sus procesos de abastecimiento de combustible (gas) y necesidades de su flota de buses. 
Octubre: Se avanza en el desarrollo de mesas tecnicas de la fase II del convenio con TGI, se sostuvo articulación con Trasmilenio para analizar diseños de planta demostrativa. 
Se realizan mesas de trabajo entre UAESP e IPES para la generación de convenio para la instalación de Biodigestor de capacidad 1,5 toneladas; Se articula con coperación alemana GIZ, para la realización de estudios de prefactibilidad complementarios.
Noviembre: Se firma convenio interadministrativo entre UAESP e IPES para la adecuación, adquisición e instalación de biodigestor de tratamiento de residuos solidos organicos, con capacidad de 1,5 t/día
Diciembre: Se realizaron mesas de trabajo entre IPES y UAESP para planificación de procesos de selección para la adecuación, compra e instalación de sistema de biodigestión, al igual que se realizó mesa de trabajo de las partes, vinculando a la coperación alemana GIZ, con el fin de explorar la posibilidad de apoyo en los estudios de factibilidad. </t>
  </si>
  <si>
    <t xml:space="preserve">El promedio de avance de la ejecución de la magnitud física de los proyectos de inversión de la UAESP durante el período de enero a abril de 2025, fue del 21,5%, con relación a 22 actividades principales. 
-Proyecto de inversión 8211-Fortalecimiento de la operación y de la prestación del servicio de Alumbrado Público en Bogotá D.C., promedio avance de ejecución magnitud física del 9,25% con 1 actividad.
 -Proyecto de inversión 8215-Fortalecimiento de la actividad de aprovechamiento en Bogotá D.C., promedio avance de ejecución magnitud física del 14,56% con 5 actividades.
-Proyecto de inversión 8218-Mejoramiento de la infraestructura y de los servicios de destino final en los cementerios públicos, promedio avance de ejecución magnitud física del 18% con 2 actividades.
-Proyecto de inversión 8220-Implementación de un modelo de Gestión integral de residuos como garantía de saneamiento básico bajo un enfoque de economía circular Bogotá D.C., promedio avance de ejecución magnitud física del 23% con 4 actividades. 
-Proyecto de inversión 8228-Fortalecimiento de los procesos de planificación y gestión de la UAESP Bogotá D.C., promedio avance de ejecución magnitud física del 50,06% con 3 actividades. 
-Proyecto de inversión 8236-Implementación de estrategias integrales para la gestión de residuos sólidos de puntos críticos y de arrojo clandestino como garantía de área limpia en el espacio público de Bogotá D.C., promedio avance de ejecución magnitud física 28,38% con 4 actividades.  
-Proyecto de inversión 8237-Implementación y transformación del Relleno Sanitario Doña Juana hacia un parque Tecnológico en manejo de residuos, Bogotá D.C., promedio avance de ejecución magnitud física 5% con 3 actividades.   </t>
  </si>
  <si>
    <t xml:space="preserve">El promedio de avance de la ejecución de la magnitud física de los proyectos de inversión de la UAESP durante el período de mayo a agosto de 2025, fue del 45,62%, con relación a 22 actividades principales. 
-Proyecto de inversión 8211-Fortalecimiento de la operación y de la prestación del servicio de Alumbrado Público en Bogotá D.C., promedio avance de ejecución magnitud física del 31,61% con 1 actividad.
 -Proyecto de inversión 8215-Fortalecimiento de la actividad de aprovechamiento en Bogotá D.C., promedio avance de ejecución magnitud física del 42% con 5 actividades.
-Proyecto de inversión 8218-Mejoramiento de la infraestructura y de los servicios de destino final en los cementerios públicos, promedio avance de ejecución magnitud física del 25,26% con 2 actividades.
-Proyecto de inversión 8220-Implementación de un modelo de Gestión integral de residuos como garantía de saneamiento básico bajo un enfoque de economía circular Bogotá D.C., promedio avance de ejecución magnitud física del 28,75% con 4 actividades. 
-Proyecto de inversión 8228-Fortalecimiento de los procesos de planificación y gestión de la UAESP Bogotá D.C., promedio avance de ejecución magnitud física del 95,54% con 3 actividades. 
-Proyecto de inversión 8236-Implementación de estrategias integrales para la gestión de residuos sólidos de puntos críticos y de arrojo clandestino como garantía de área limpia en el espacio público de Bogotá D.C., promedio avance de ejecución magnitud física 49,84% con 4 actividades.  
-Proyecto de inversión 8237-Implementación y transformación del Relleno Sanitario Doña Juana hacia un parque Tecnológico en manejo de residuos, Bogotá D.C., promedio avance de ejecución magnitud física 37% con 3 actividades.   </t>
  </si>
  <si>
    <t>El promedio de avance de la ejecución de la magnitud física de los proyectos de inversión de la UAESP durante el período de mayo a agosto de 2025, fue del 72,78%, con relación a 21 actividades principales. 
-Proyecto de inversión 8211-Fortalecimiento de la operación y de la prestación del servicio de Alumbrado Público en Bogotá D.C., promedio avance de ejecución magnitud física del 100% con 1 actividad.
 -Proyecto de inversión 8215-Fortalecimiento de la actividad de aprovechamiento en Bogotá D.C., promedio avance de ejecución magnitud física del 67,6% con 5 actividades.
-Proyecto de inversión 8218-Mejoramiento de la infraestructura y de los servicios de destino final en los cementerios públicos, promedio avance de ejecución magnitud física del 42% con 2 actividades.
-Proyecto de inversión 8220-Implementación de un modelo de Gestión integral de residuos como garantía de saneamiento básico bajo un enfoque de economía circular Bogotá D.C., promedio avance de ejecución magnitud física del 62% con 4 actividades. 
-Proyecto de inversión 8228-Fortalecimiento de los procesos de planificación y gestión de la UAESP Bogotá D.C., promedio avance de ejecución magnitud física del 98,99% con 3 actividades. 
-Proyecto de inversión 8236-Implementación de estrategias integrales para la gestión de residuos sólidos de puntos críticos y de arrojo clandestino como garantía de área limpia en el espacio público de Bogotá D.C., promedio avance de ejecución magnitud física 68% con 4 actividades.  
-Proyecto de inversión 8237-Implementación y transformación del Relleno Sanitario Doña Juana hacia un parque Tecnológico en manejo de residuos, Bogotá D.C., promedio avance de ejecución magnitud física 95% co</t>
  </si>
  <si>
    <t xml:space="preserve">Se formula el modelo de relacionamiento y adopta.
https://www.uaesp.gov.co/content/modelo-relacionamiento
</t>
  </si>
  <si>
    <t xml:space="preserve">24603969880
</t>
  </si>
  <si>
    <t xml:space="preserve">82521850088
</t>
  </si>
  <si>
    <t xml:space="preserve"> 52296487906 
</t>
  </si>
  <si>
    <t>AÑO 2026</t>
  </si>
  <si>
    <t>AÑO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</si>
</sst>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0.0%"/>
  </numFmts>
  <fonts count="22" x14ac:knownFonts="1">
    <font>
      <sz val="11"/>
      <color theme="1"/>
      <name val="Aptos Narrow"/>
      <family val="2"/>
      <scheme val="minor"/>
    </font>
    <font>
      <sz val="11"/>
      <color theme="1"/>
      <name val="Aptos Narrow"/>
      <family val="2"/>
      <scheme val="minor"/>
    </font>
    <font>
      <sz val="12"/>
      <color theme="1"/>
      <name val="Arial"/>
      <family val="2"/>
    </font>
    <font>
      <b/>
      <sz val="11"/>
      <color theme="1"/>
      <name val="Aptos Narrow"/>
      <family val="2"/>
      <scheme val="minor"/>
    </font>
    <font>
      <b/>
      <sz val="12"/>
      <color theme="1"/>
      <name val="Arial"/>
      <family val="2"/>
    </font>
    <font>
      <sz val="9"/>
      <name val="Arial"/>
      <family val="2"/>
    </font>
    <font>
      <sz val="9"/>
      <color rgb="FF000000"/>
      <name val="Arial"/>
      <family val="2"/>
    </font>
    <font>
      <b/>
      <sz val="12"/>
      <color rgb="FF000000"/>
      <name val="Arial"/>
      <family val="2"/>
    </font>
    <font>
      <sz val="12"/>
      <color rgb="FF000000"/>
      <name val="Arial"/>
      <family val="2"/>
    </font>
    <font>
      <sz val="11"/>
      <color theme="1"/>
      <name val="Segoe UI"/>
      <family val="2"/>
    </font>
    <font>
      <b/>
      <sz val="9"/>
      <color rgb="FF000000"/>
      <name val="Arial"/>
      <family val="2"/>
    </font>
    <font>
      <b/>
      <sz val="9"/>
      <name val="Arial"/>
      <family val="2"/>
    </font>
    <font>
      <i/>
      <sz val="9"/>
      <color rgb="FF000000"/>
      <name val="Arial"/>
      <family val="2"/>
    </font>
    <font>
      <u/>
      <sz val="11"/>
      <color theme="10"/>
      <name val="Aptos Narrow"/>
      <family val="2"/>
      <scheme val="minor"/>
    </font>
    <font>
      <sz val="11"/>
      <color rgb="FF000000"/>
      <name val="Aptos Narrow"/>
      <family val="2"/>
      <scheme val="minor"/>
    </font>
    <font>
      <sz val="12"/>
      <color rgb="FF000000"/>
      <name val="Aptos"/>
      <family val="2"/>
    </font>
    <font>
      <i/>
      <sz val="11"/>
      <color rgb="FF000000"/>
      <name val="Aptos Narrow"/>
      <family val="2"/>
      <scheme val="minor"/>
    </font>
    <font>
      <sz val="11"/>
      <color rgb="FF000000"/>
      <name val="Calibri"/>
      <family val="2"/>
    </font>
    <font>
      <sz val="11"/>
      <color rgb="FF000000"/>
      <name val="Aptos Narrow"/>
      <family val="2"/>
    </font>
    <font>
      <sz val="11"/>
      <color rgb="FF242424"/>
      <name val="Aptos Narrow"/>
      <family val="2"/>
    </font>
    <font>
      <sz val="11"/>
      <color rgb="FFFF0000"/>
      <name val="Aptos Narrow"/>
      <family val="2"/>
      <scheme val="minor"/>
    </font>
    <font>
      <b/>
      <sz val="12"/>
      <color rgb="FFFF0000"/>
      <name val="Arial"/>
      <family val="2"/>
    </font>
  </fonts>
  <fills count="3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92D050"/>
        <bgColor indexed="64"/>
      </patternFill>
    </fill>
    <fill>
      <patternFill patternType="solid">
        <fgColor rgb="FF7030A0"/>
        <bgColor indexed="64"/>
      </patternFill>
    </fill>
    <fill>
      <patternFill patternType="solid">
        <fgColor rgb="FF00B0F0"/>
        <bgColor indexed="64"/>
      </patternFill>
    </fill>
    <fill>
      <patternFill patternType="solid">
        <fgColor rgb="FFFFFF00"/>
        <bgColor indexed="64"/>
      </patternFill>
    </fill>
    <fill>
      <patternFill patternType="solid">
        <fgColor rgb="FF6EB993"/>
        <bgColor indexed="64"/>
      </patternFill>
    </fill>
    <fill>
      <patternFill patternType="solid">
        <fgColor rgb="FFFFFFFF"/>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2" tint="-0.249977111117893"/>
        <bgColor indexed="64"/>
      </patternFill>
    </fill>
    <fill>
      <patternFill patternType="solid">
        <fgColor rgb="FFFFC000"/>
        <bgColor indexed="64"/>
      </patternFill>
    </fill>
    <fill>
      <patternFill patternType="solid">
        <fgColor theme="5" tint="-0.249977111117893"/>
        <bgColor indexed="64"/>
      </patternFill>
    </fill>
    <fill>
      <patternFill patternType="solid">
        <fgColor theme="6" tint="-0.249977111117893"/>
        <bgColor indexed="64"/>
      </patternFill>
    </fill>
    <fill>
      <patternFill patternType="solid">
        <fgColor theme="7" tint="-0.249977111117893"/>
        <bgColor indexed="64"/>
      </patternFill>
    </fill>
    <fill>
      <patternFill patternType="solid">
        <fgColor theme="9" tint="-0.249977111117893"/>
        <bgColor indexed="64"/>
      </patternFill>
    </fill>
    <fill>
      <patternFill patternType="solid">
        <fgColor rgb="FFDAE9F8"/>
        <bgColor rgb="FF000000"/>
      </patternFill>
    </fill>
    <fill>
      <patternFill patternType="solid">
        <fgColor rgb="FFD0D0D0"/>
        <bgColor rgb="FF000000"/>
      </patternFill>
    </fill>
    <fill>
      <patternFill patternType="solid">
        <fgColor rgb="FFDAF2D0"/>
        <bgColor rgb="FF000000"/>
      </patternFill>
    </fill>
    <fill>
      <patternFill patternType="solid">
        <fgColor rgb="FFFFFF00"/>
        <bgColor rgb="FF000000"/>
      </patternFill>
    </fill>
    <fill>
      <patternFill patternType="solid">
        <fgColor theme="9"/>
        <bgColor indexed="64"/>
      </patternFill>
    </fill>
    <fill>
      <patternFill patternType="solid">
        <fgColor rgb="FFFFFFCC"/>
        <bgColor indexed="64"/>
      </patternFill>
    </fill>
    <fill>
      <patternFill patternType="solid">
        <fgColor rgb="FFFF00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9" fontId="1" fillId="0" borderId="0" applyFont="0" applyFill="0" applyBorder="0" applyAlignment="0" applyProtection="0"/>
    <xf numFmtId="0" fontId="13" fillId="0" borderId="0" applyNumberFormat="0" applyFill="0" applyBorder="0" applyAlignment="0" applyProtection="0"/>
  </cellStyleXfs>
  <cellXfs count="184">
    <xf numFmtId="0" fontId="0" fillId="0" borderId="0" xfId="0"/>
    <xf numFmtId="0" fontId="7" fillId="10" borderId="1" xfId="0" applyFont="1" applyFill="1" applyBorder="1" applyAlignment="1">
      <alignment horizontal="center" vertical="center"/>
    </xf>
    <xf numFmtId="0" fontId="2" fillId="12" borderId="1" xfId="0" applyFont="1" applyFill="1" applyBorder="1" applyAlignment="1">
      <alignment horizontal="justify" vertical="center"/>
    </xf>
    <xf numFmtId="0" fontId="2" fillId="0" borderId="1" xfId="0" applyFont="1" applyBorder="1" applyAlignment="1">
      <alignment horizontal="justify" vertical="center"/>
    </xf>
    <xf numFmtId="0" fontId="2" fillId="13" borderId="1" xfId="0" applyFont="1" applyFill="1" applyBorder="1" applyAlignment="1">
      <alignment horizontal="justify" vertical="center"/>
    </xf>
    <xf numFmtId="0" fontId="2" fillId="14" borderId="1" xfId="0" applyFont="1" applyFill="1" applyBorder="1" applyAlignment="1">
      <alignment horizontal="justify" vertical="center"/>
    </xf>
    <xf numFmtId="0" fontId="2" fillId="15" borderId="1" xfId="0" applyFont="1" applyFill="1" applyBorder="1" applyAlignment="1">
      <alignment horizontal="justify" vertical="center"/>
    </xf>
    <xf numFmtId="0" fontId="2" fillId="16" borderId="1" xfId="0" applyFont="1" applyFill="1" applyBorder="1" applyAlignment="1">
      <alignment vertical="center"/>
    </xf>
    <xf numFmtId="0" fontId="2" fillId="17" borderId="1" xfId="0" applyFont="1" applyFill="1" applyBorder="1" applyAlignment="1">
      <alignment vertical="center"/>
    </xf>
    <xf numFmtId="0" fontId="2" fillId="18" borderId="1" xfId="0" applyFont="1" applyFill="1" applyBorder="1" applyAlignment="1">
      <alignment vertical="center"/>
    </xf>
    <xf numFmtId="0" fontId="2" fillId="19" borderId="1" xfId="0" applyFont="1" applyFill="1" applyBorder="1" applyAlignment="1">
      <alignment horizontal="justify" vertical="center"/>
    </xf>
    <xf numFmtId="0" fontId="2" fillId="9" borderId="1" xfId="0" applyFont="1" applyFill="1" applyBorder="1" applyAlignment="1">
      <alignment horizontal="justify" vertical="center"/>
    </xf>
    <xf numFmtId="0" fontId="2" fillId="6" borderId="1" xfId="0" applyFont="1" applyFill="1" applyBorder="1" applyAlignment="1">
      <alignment horizontal="justify" vertical="center"/>
    </xf>
    <xf numFmtId="0" fontId="2" fillId="8" borderId="1" xfId="0" applyFont="1" applyFill="1" applyBorder="1" applyAlignment="1">
      <alignment horizontal="justify" vertical="center"/>
    </xf>
    <xf numFmtId="0" fontId="2" fillId="7" borderId="1" xfId="0" applyFont="1" applyFill="1" applyBorder="1" applyAlignment="1">
      <alignment horizontal="justify" vertical="center"/>
    </xf>
    <xf numFmtId="0" fontId="2" fillId="20" borderId="1" xfId="0" applyFont="1" applyFill="1" applyBorder="1" applyAlignment="1">
      <alignment horizontal="justify" vertical="center"/>
    </xf>
    <xf numFmtId="0" fontId="2" fillId="21" borderId="1" xfId="0" applyFont="1" applyFill="1" applyBorder="1" applyAlignment="1">
      <alignment horizontal="justify" vertical="center"/>
    </xf>
    <xf numFmtId="0" fontId="2" fillId="22" borderId="1" xfId="0" applyFont="1" applyFill="1" applyBorder="1" applyAlignment="1">
      <alignment horizontal="justify" vertical="center"/>
    </xf>
    <xf numFmtId="0" fontId="2" fillId="23" borderId="1" xfId="0" applyFont="1" applyFill="1" applyBorder="1" applyAlignment="1">
      <alignment horizontal="justify" vertical="center"/>
    </xf>
    <xf numFmtId="0" fontId="8" fillId="11" borderId="1" xfId="0" applyFont="1" applyFill="1" applyBorder="1" applyAlignment="1">
      <alignment horizontal="justify" vertical="center"/>
    </xf>
    <xf numFmtId="0" fontId="2" fillId="10" borderId="1" xfId="0" applyFont="1" applyFill="1" applyBorder="1" applyAlignment="1">
      <alignment horizontal="justify" vertical="center"/>
    </xf>
    <xf numFmtId="0" fontId="9" fillId="0" borderId="0" xfId="0" applyFont="1" applyAlignment="1">
      <alignment vertical="center"/>
    </xf>
    <xf numFmtId="0" fontId="9" fillId="0" borderId="0" xfId="0" applyFont="1"/>
    <xf numFmtId="0" fontId="0" fillId="0" borderId="0" xfId="0" applyAlignment="1">
      <alignment vertical="center" wrapText="1"/>
    </xf>
    <xf numFmtId="0" fontId="0" fillId="5" borderId="0" xfId="0" applyFill="1"/>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0" fillId="0" borderId="1" xfId="0" applyBorder="1" applyAlignment="1">
      <alignment horizontal="left" vertical="top" wrapText="1"/>
    </xf>
    <xf numFmtId="9" fontId="0" fillId="0" borderId="1" xfId="1" applyFont="1" applyBorder="1" applyAlignment="1">
      <alignment horizontal="left" vertical="top" wrapText="1"/>
    </xf>
    <xf numFmtId="0" fontId="0" fillId="0" borderId="10" xfId="0" applyBorder="1" applyAlignment="1">
      <alignment horizontal="left" vertical="top" wrapText="1"/>
    </xf>
    <xf numFmtId="9" fontId="0" fillId="0" borderId="1" xfId="1" applyFont="1" applyBorder="1" applyAlignment="1">
      <alignment horizontal="left" vertical="top"/>
    </xf>
    <xf numFmtId="9" fontId="0" fillId="0" borderId="10" xfId="1" applyFont="1" applyBorder="1" applyAlignment="1">
      <alignment horizontal="left" vertical="top" wrapText="1"/>
    </xf>
    <xf numFmtId="9" fontId="0" fillId="0" borderId="1" xfId="1" applyFont="1" applyFill="1" applyBorder="1" applyAlignment="1">
      <alignment horizontal="left" vertical="top" wrapText="1"/>
    </xf>
    <xf numFmtId="9" fontId="0" fillId="0" borderId="1" xfId="1" applyFont="1" applyFill="1" applyBorder="1" applyAlignment="1">
      <alignment horizontal="left" vertical="top"/>
    </xf>
    <xf numFmtId="9" fontId="0" fillId="2" borderId="1" xfId="1" applyFont="1" applyFill="1" applyBorder="1" applyAlignment="1">
      <alignment horizontal="left" vertical="top"/>
    </xf>
    <xf numFmtId="0" fontId="0" fillId="0" borderId="1" xfId="0" applyBorder="1" applyAlignment="1">
      <alignment horizontal="left" vertical="top"/>
    </xf>
    <xf numFmtId="0" fontId="5" fillId="0" borderId="1" xfId="0" applyFont="1" applyBorder="1" applyAlignment="1">
      <alignment horizontal="justify" vertical="top"/>
    </xf>
    <xf numFmtId="0" fontId="6" fillId="0" borderId="1" xfId="0" applyFont="1" applyBorder="1" applyAlignment="1">
      <alignment horizontal="justify" vertical="top"/>
    </xf>
    <xf numFmtId="0" fontId="6" fillId="0" borderId="1" xfId="0" applyFont="1" applyBorder="1" applyAlignment="1">
      <alignment horizontal="justify" vertical="top" wrapText="1"/>
    </xf>
    <xf numFmtId="0" fontId="5" fillId="0" borderId="1" xfId="0" applyFont="1" applyBorder="1" applyAlignment="1">
      <alignment horizontal="justify" vertical="top" wrapText="1"/>
    </xf>
    <xf numFmtId="0" fontId="5" fillId="0" borderId="1" xfId="0" applyFont="1" applyBorder="1" applyAlignment="1">
      <alignment horizontal="justify" vertical="center" wrapText="1"/>
    </xf>
    <xf numFmtId="0" fontId="5" fillId="0" borderId="1" xfId="0" applyFont="1" applyBorder="1" applyAlignment="1">
      <alignment vertical="top" wrapText="1"/>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6" fillId="0" borderId="2" xfId="0" applyFont="1" applyBorder="1" applyAlignment="1">
      <alignment horizontal="justify" vertical="top"/>
    </xf>
    <xf numFmtId="0" fontId="6" fillId="0" borderId="2" xfId="0" applyFont="1" applyBorder="1" applyAlignment="1">
      <alignment horizontal="justify" vertical="top" wrapText="1"/>
    </xf>
    <xf numFmtId="0" fontId="10" fillId="24" borderId="2" xfId="0" applyFont="1" applyFill="1" applyBorder="1" applyAlignment="1">
      <alignment horizontal="left" vertical="top" wrapText="1"/>
    </xf>
    <xf numFmtId="0" fontId="6" fillId="24" borderId="7" xfId="0" applyFont="1" applyFill="1" applyBorder="1" applyAlignment="1">
      <alignment horizontal="left" vertical="top" wrapText="1"/>
    </xf>
    <xf numFmtId="0" fontId="10" fillId="25" borderId="2" xfId="0" applyFont="1" applyFill="1" applyBorder="1" applyAlignment="1">
      <alignment horizontal="left" vertical="top" wrapText="1"/>
    </xf>
    <xf numFmtId="0" fontId="6" fillId="25" borderId="7" xfId="0" applyFont="1" applyFill="1" applyBorder="1" applyAlignment="1">
      <alignment horizontal="left" vertical="top" wrapText="1"/>
    </xf>
    <xf numFmtId="0" fontId="6" fillId="0" borderId="2" xfId="0" applyFont="1" applyBorder="1" applyAlignment="1">
      <alignment vertical="top"/>
    </xf>
    <xf numFmtId="0" fontId="6" fillId="0" borderId="2" xfId="0" applyFont="1" applyBorder="1" applyAlignment="1">
      <alignment vertical="top" wrapText="1"/>
    </xf>
    <xf numFmtId="0" fontId="6" fillId="0" borderId="2" xfId="0" applyFont="1" applyBorder="1" applyAlignment="1">
      <alignment horizontal="left" vertical="top" wrapText="1"/>
    </xf>
    <xf numFmtId="0" fontId="11" fillId="26" borderId="2" xfId="0" applyFont="1" applyFill="1" applyBorder="1" applyAlignment="1">
      <alignment horizontal="left" vertical="top" wrapText="1"/>
    </xf>
    <xf numFmtId="0" fontId="5" fillId="26" borderId="7" xfId="0" applyFont="1" applyFill="1" applyBorder="1" applyAlignment="1">
      <alignment horizontal="left" vertical="top" wrapText="1"/>
    </xf>
    <xf numFmtId="0" fontId="6" fillId="0" borderId="2" xfId="0" applyFont="1" applyBorder="1" applyAlignment="1">
      <alignment horizontal="left" vertical="top"/>
    </xf>
    <xf numFmtId="0" fontId="6" fillId="0" borderId="1" xfId="0" applyFont="1" applyBorder="1" applyAlignment="1">
      <alignment horizontal="justify" vertical="center"/>
    </xf>
    <xf numFmtId="0" fontId="6" fillId="0" borderId="1" xfId="0" applyFont="1" applyBorder="1" applyAlignment="1">
      <alignment horizontal="center" vertical="center"/>
    </xf>
    <xf numFmtId="9" fontId="6" fillId="0" borderId="1" xfId="0" applyNumberFormat="1" applyFont="1" applyBorder="1" applyAlignment="1">
      <alignment horizontal="justify" vertical="center"/>
    </xf>
    <xf numFmtId="0" fontId="6" fillId="27" borderId="1" xfId="0" applyFont="1" applyFill="1" applyBorder="1" applyAlignment="1">
      <alignment horizontal="justify" vertical="top"/>
    </xf>
    <xf numFmtId="0" fontId="6" fillId="27" borderId="1" xfId="0" applyFont="1" applyFill="1" applyBorder="1" applyAlignment="1">
      <alignment horizontal="justify" vertical="center"/>
    </xf>
    <xf numFmtId="0" fontId="6" fillId="0" borderId="1" xfId="0" applyFont="1" applyBorder="1" applyAlignment="1">
      <alignment horizontal="left"/>
    </xf>
    <xf numFmtId="0" fontId="6" fillId="0" borderId="1" xfId="0" applyFont="1" applyBorder="1" applyAlignment="1">
      <alignment horizontal="center" vertical="center" wrapText="1"/>
    </xf>
    <xf numFmtId="0" fontId="13" fillId="0" borderId="1" xfId="2" applyBorder="1" applyAlignment="1">
      <alignment horizontal="center" vertical="center" wrapText="1"/>
    </xf>
    <xf numFmtId="0" fontId="0" fillId="0" borderId="0" xfId="0" applyAlignment="1">
      <alignment vertical="top" wrapText="1"/>
    </xf>
    <xf numFmtId="0" fontId="6" fillId="0" borderId="1" xfId="0" applyFont="1" applyBorder="1" applyAlignment="1">
      <alignment horizontal="justify" vertical="center" wrapText="1"/>
    </xf>
    <xf numFmtId="9" fontId="6" fillId="0" borderId="1" xfId="0" applyNumberFormat="1" applyFont="1" applyBorder="1" applyAlignment="1">
      <alignment horizontal="justify" vertical="center" wrapText="1"/>
    </xf>
    <xf numFmtId="0" fontId="6" fillId="0" borderId="1" xfId="0" applyFont="1" applyBorder="1" applyAlignment="1">
      <alignment horizontal="left" vertical="top" wrapText="1"/>
    </xf>
    <xf numFmtId="0" fontId="6" fillId="0" borderId="9" xfId="0" applyFont="1" applyBorder="1" applyAlignment="1">
      <alignment vertical="top" wrapText="1"/>
    </xf>
    <xf numFmtId="0" fontId="6" fillId="0" borderId="7" xfId="0" applyFont="1" applyBorder="1" applyAlignment="1">
      <alignment horizontal="left" vertical="top" wrapText="1"/>
    </xf>
    <xf numFmtId="3" fontId="6" fillId="0" borderId="1" xfId="0" applyNumberFormat="1" applyFont="1" applyBorder="1" applyAlignment="1">
      <alignment horizontal="justify" vertical="center" wrapText="1"/>
    </xf>
    <xf numFmtId="0" fontId="6" fillId="0" borderId="1" xfId="0" applyFont="1" applyBorder="1" applyAlignment="1">
      <alignment vertical="top"/>
    </xf>
    <xf numFmtId="0" fontId="6" fillId="0" borderId="1" xfId="0" applyFont="1" applyBorder="1" applyAlignment="1">
      <alignment vertical="center"/>
    </xf>
    <xf numFmtId="9" fontId="6" fillId="0" borderId="1" xfId="0" applyNumberFormat="1" applyFont="1" applyBorder="1" applyAlignment="1">
      <alignment vertical="center" wrapText="1"/>
    </xf>
    <xf numFmtId="0" fontId="6" fillId="0" borderId="1" xfId="0" applyFont="1" applyBorder="1" applyAlignment="1">
      <alignment vertical="top" wrapText="1"/>
    </xf>
    <xf numFmtId="0" fontId="6" fillId="0" borderId="1" xfId="0" applyFont="1" applyBorder="1" applyAlignment="1">
      <alignment vertical="center" wrapText="1"/>
    </xf>
    <xf numFmtId="9" fontId="6" fillId="0" borderId="1" xfId="0" applyNumberFormat="1" applyFont="1" applyBorder="1" applyAlignment="1">
      <alignment horizontal="left" vertical="center"/>
    </xf>
    <xf numFmtId="9" fontId="6" fillId="0" borderId="1" xfId="0" applyNumberFormat="1" applyFont="1" applyBorder="1" applyAlignment="1">
      <alignment horizontal="left" vertical="center" wrapText="1"/>
    </xf>
    <xf numFmtId="0" fontId="5" fillId="0" borderId="1" xfId="0" applyFont="1" applyBorder="1" applyAlignment="1">
      <alignment vertical="top"/>
    </xf>
    <xf numFmtId="0" fontId="5" fillId="0" borderId="1" xfId="0" applyFont="1" applyBorder="1" applyAlignment="1">
      <alignment vertical="center" wrapText="1"/>
    </xf>
    <xf numFmtId="0" fontId="6" fillId="0" borderId="1" xfId="0" applyFont="1" applyBorder="1" applyAlignment="1">
      <alignment horizontal="left" vertical="center" wrapText="1"/>
    </xf>
    <xf numFmtId="9" fontId="0" fillId="0" borderId="1" xfId="0" applyNumberFormat="1" applyBorder="1" applyAlignment="1">
      <alignment horizontal="left" vertical="top" wrapText="1"/>
    </xf>
    <xf numFmtId="9" fontId="0" fillId="0" borderId="1" xfId="0" applyNumberFormat="1" applyBorder="1" applyAlignment="1">
      <alignment horizontal="left" vertical="top"/>
    </xf>
    <xf numFmtId="10" fontId="0" fillId="0" borderId="1" xfId="0" applyNumberFormat="1" applyBorder="1" applyAlignment="1">
      <alignment horizontal="left" vertical="top"/>
    </xf>
    <xf numFmtId="9" fontId="0" fillId="0" borderId="1" xfId="0" applyNumberFormat="1" applyBorder="1" applyAlignment="1">
      <alignment horizontal="center" vertical="center"/>
    </xf>
    <xf numFmtId="9" fontId="0" fillId="0" borderId="1" xfId="0" applyNumberFormat="1"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9" fontId="0" fillId="0" borderId="1" xfId="1" applyFont="1" applyBorder="1" applyAlignment="1" applyProtection="1">
      <alignment horizontal="left" vertical="top" wrapText="1"/>
      <protection locked="0"/>
    </xf>
    <xf numFmtId="9" fontId="0" fillId="0" borderId="1" xfId="1" applyFont="1" applyBorder="1" applyAlignment="1" applyProtection="1">
      <alignment horizontal="left" vertical="top"/>
      <protection locked="0"/>
    </xf>
    <xf numFmtId="0" fontId="0" fillId="2" borderId="1" xfId="0" applyFill="1" applyBorder="1" applyAlignment="1">
      <alignment horizontal="left" vertical="top" wrapText="1"/>
    </xf>
    <xf numFmtId="9" fontId="0" fillId="2" borderId="1" xfId="1" applyFont="1" applyFill="1" applyBorder="1" applyAlignment="1">
      <alignment horizontal="left" vertical="top" wrapText="1"/>
    </xf>
    <xf numFmtId="0" fontId="0" fillId="2" borderId="1" xfId="0" applyFill="1" applyBorder="1" applyAlignment="1" applyProtection="1">
      <alignment horizontal="left" vertical="top" wrapText="1"/>
      <protection locked="0"/>
    </xf>
    <xf numFmtId="9" fontId="0" fillId="2" borderId="1" xfId="1" applyFont="1" applyFill="1" applyBorder="1" applyAlignment="1" applyProtection="1">
      <alignment horizontal="left" vertical="top" wrapText="1"/>
      <protection locked="0"/>
    </xf>
    <xf numFmtId="9" fontId="0" fillId="2" borderId="1" xfId="1" applyFont="1" applyFill="1" applyBorder="1" applyAlignment="1" applyProtection="1">
      <alignment horizontal="left" vertical="top"/>
      <protection locked="0"/>
    </xf>
    <xf numFmtId="1" fontId="0" fillId="0" borderId="1" xfId="0" applyNumberFormat="1" applyBorder="1" applyAlignment="1" applyProtection="1">
      <alignment horizontal="left" vertical="top" wrapText="1"/>
      <protection locked="0"/>
    </xf>
    <xf numFmtId="164" fontId="0" fillId="0" borderId="1" xfId="0" applyNumberFormat="1" applyBorder="1" applyAlignment="1" applyProtection="1">
      <alignment horizontal="left" vertical="top" wrapText="1"/>
      <protection locked="0"/>
    </xf>
    <xf numFmtId="9" fontId="0" fillId="0" borderId="1" xfId="1" applyFont="1" applyFill="1" applyBorder="1" applyAlignment="1" applyProtection="1">
      <alignment horizontal="left" vertical="top" wrapText="1"/>
      <protection locked="0"/>
    </xf>
    <xf numFmtId="0" fontId="15" fillId="11" borderId="0" xfId="0" applyFont="1" applyFill="1" applyAlignment="1">
      <alignment vertical="top" wrapText="1"/>
    </xf>
    <xf numFmtId="9" fontId="14" fillId="0" borderId="1" xfId="1" applyFont="1" applyFill="1" applyBorder="1" applyAlignment="1" applyProtection="1">
      <alignment horizontal="left" vertical="top" wrapText="1"/>
      <protection locked="0"/>
    </xf>
    <xf numFmtId="9" fontId="0" fillId="19" borderId="1" xfId="1" applyFont="1" applyFill="1" applyBorder="1" applyAlignment="1" applyProtection="1">
      <alignment horizontal="left" vertical="top" wrapText="1"/>
      <protection locked="0"/>
    </xf>
    <xf numFmtId="9" fontId="0" fillId="19" borderId="1" xfId="1" applyFont="1" applyFill="1" applyBorder="1" applyAlignment="1" applyProtection="1">
      <alignment horizontal="left" vertical="top"/>
      <protection locked="0"/>
    </xf>
    <xf numFmtId="164" fontId="0" fillId="0" borderId="1" xfId="0" applyNumberFormat="1" applyBorder="1" applyAlignment="1">
      <alignment horizontal="left" vertical="top" wrapText="1"/>
    </xf>
    <xf numFmtId="2" fontId="0" fillId="9" borderId="1" xfId="0" applyNumberFormat="1" applyFill="1" applyBorder="1" applyAlignment="1" applyProtection="1">
      <alignment horizontal="left" vertical="top" wrapText="1"/>
      <protection locked="0"/>
    </xf>
    <xf numFmtId="10" fontId="0" fillId="9" borderId="1" xfId="0" applyNumberFormat="1" applyFill="1" applyBorder="1" applyAlignment="1" applyProtection="1">
      <alignment horizontal="left" vertical="top" wrapText="1"/>
      <protection locked="0"/>
    </xf>
    <xf numFmtId="0" fontId="18" fillId="9" borderId="1" xfId="0" applyFont="1" applyFill="1" applyBorder="1" applyAlignment="1" applyProtection="1">
      <alignment horizontal="left" vertical="top" wrapText="1"/>
      <protection locked="0"/>
    </xf>
    <xf numFmtId="2" fontId="0" fillId="19" borderId="1" xfId="1" applyNumberFormat="1" applyFont="1" applyFill="1" applyBorder="1" applyAlignment="1" applyProtection="1">
      <alignment horizontal="left" vertical="top" wrapText="1"/>
      <protection locked="0"/>
    </xf>
    <xf numFmtId="10" fontId="0" fillId="19" borderId="1" xfId="1" applyNumberFormat="1" applyFont="1" applyFill="1" applyBorder="1" applyAlignment="1" applyProtection="1">
      <alignment horizontal="left" vertical="top"/>
      <protection locked="0"/>
    </xf>
    <xf numFmtId="9" fontId="14" fillId="19" borderId="1" xfId="1" applyFont="1" applyFill="1" applyBorder="1" applyAlignment="1" applyProtection="1">
      <alignment horizontal="left" vertical="top" wrapText="1"/>
      <protection locked="0"/>
    </xf>
    <xf numFmtId="0" fontId="18" fillId="0" borderId="1" xfId="0" applyFont="1" applyBorder="1" applyAlignment="1" applyProtection="1">
      <alignment horizontal="left" vertical="top" wrapText="1"/>
      <protection locked="0"/>
    </xf>
    <xf numFmtId="0" fontId="0" fillId="9" borderId="1" xfId="0" applyFill="1" applyBorder="1" applyAlignment="1">
      <alignment horizontal="left" vertical="top"/>
    </xf>
    <xf numFmtId="0" fontId="0" fillId="0" borderId="1" xfId="0" applyBorder="1" applyAlignment="1" applyProtection="1">
      <alignment horizontal="center" vertical="center" wrapText="1"/>
      <protection locked="0"/>
    </xf>
    <xf numFmtId="9" fontId="0" fillId="0" borderId="1" xfId="0" applyNumberFormat="1" applyBorder="1" applyAlignment="1" applyProtection="1">
      <alignment horizontal="center" vertical="center"/>
      <protection locked="0"/>
    </xf>
    <xf numFmtId="4" fontId="0" fillId="2" borderId="1" xfId="0" applyNumberFormat="1" applyFill="1" applyBorder="1" applyAlignment="1" applyProtection="1">
      <alignment horizontal="center" vertical="center"/>
      <protection locked="0"/>
    </xf>
    <xf numFmtId="9" fontId="0" fillId="2" borderId="1" xfId="0" applyNumberFormat="1" applyFill="1" applyBorder="1" applyAlignment="1" applyProtection="1">
      <alignment horizontal="center" vertical="center"/>
      <protection locked="0"/>
    </xf>
    <xf numFmtId="0" fontId="0" fillId="19" borderId="1" xfId="0" applyFill="1" applyBorder="1" applyAlignment="1" applyProtection="1">
      <alignment horizontal="left" vertical="top" wrapText="1"/>
      <protection locked="0"/>
    </xf>
    <xf numFmtId="9" fontId="0" fillId="9" borderId="1" xfId="0" applyNumberFormat="1" applyFill="1" applyBorder="1" applyAlignment="1">
      <alignment horizontal="left" vertical="top"/>
    </xf>
    <xf numFmtId="0" fontId="0" fillId="0" borderId="3" xfId="0" applyBorder="1" applyAlignment="1" applyProtection="1">
      <alignment horizontal="center" vertical="center" wrapText="1"/>
      <protection locked="0"/>
    </xf>
    <xf numFmtId="0" fontId="19" fillId="0" borderId="0" xfId="0" applyFont="1" applyAlignment="1">
      <alignment horizontal="left" vertical="top" wrapText="1"/>
    </xf>
    <xf numFmtId="0" fontId="0" fillId="0" borderId="1" xfId="0" applyBorder="1" applyAlignment="1" applyProtection="1">
      <alignment horizontal="left" vertical="top"/>
      <protection locked="0"/>
    </xf>
    <xf numFmtId="164" fontId="0" fillId="0" borderId="1" xfId="0" applyNumberFormat="1" applyBorder="1" applyAlignment="1">
      <alignment horizontal="left" vertical="top"/>
    </xf>
    <xf numFmtId="0" fontId="0" fillId="9" borderId="1" xfId="0" applyFill="1" applyBorder="1" applyAlignment="1" applyProtection="1">
      <alignment horizontal="left" vertical="top"/>
      <protection locked="0"/>
    </xf>
    <xf numFmtId="0" fontId="0" fillId="9" borderId="1" xfId="0" applyFill="1" applyBorder="1" applyAlignment="1" applyProtection="1">
      <alignment horizontal="left" vertical="top" wrapText="1"/>
      <protection locked="0"/>
    </xf>
    <xf numFmtId="0" fontId="0" fillId="19" borderId="1" xfId="0" applyFill="1" applyBorder="1" applyAlignment="1" applyProtection="1">
      <alignment horizontal="left" vertical="top"/>
      <protection locked="0"/>
    </xf>
    <xf numFmtId="46" fontId="14" fillId="19" borderId="1" xfId="0" applyNumberFormat="1" applyFont="1" applyFill="1" applyBorder="1" applyAlignment="1" applyProtection="1">
      <alignment horizontal="left" vertical="top" wrapText="1"/>
      <protection locked="0"/>
    </xf>
    <xf numFmtId="10" fontId="0" fillId="0" borderId="1" xfId="0" applyNumberFormat="1" applyBorder="1" applyAlignment="1" applyProtection="1">
      <alignment horizontal="left" vertical="top"/>
      <protection locked="0"/>
    </xf>
    <xf numFmtId="9" fontId="0" fillId="0" borderId="1" xfId="0" applyNumberFormat="1" applyBorder="1" applyAlignment="1" applyProtection="1">
      <alignment horizontal="left" vertical="top"/>
      <protection locked="0"/>
    </xf>
    <xf numFmtId="9" fontId="0" fillId="0" borderId="1" xfId="0" applyNumberFormat="1" applyBorder="1" applyAlignment="1" applyProtection="1">
      <alignment horizontal="left" vertical="center"/>
      <protection locked="0"/>
    </xf>
    <xf numFmtId="10" fontId="0" fillId="0" borderId="1" xfId="0" applyNumberFormat="1" applyBorder="1" applyAlignment="1" applyProtection="1">
      <alignment horizontal="left" vertical="center"/>
      <protection locked="0"/>
    </xf>
    <xf numFmtId="9" fontId="0" fillId="29" borderId="1" xfId="1" applyFont="1" applyFill="1" applyBorder="1" applyAlignment="1">
      <alignment horizontal="left" vertical="top"/>
    </xf>
    <xf numFmtId="9" fontId="0" fillId="29" borderId="1" xfId="0" applyNumberFormat="1" applyFill="1" applyBorder="1" applyAlignment="1">
      <alignment horizontal="left" vertical="top"/>
    </xf>
    <xf numFmtId="0" fontId="0" fillId="29" borderId="1" xfId="0" applyFill="1" applyBorder="1" applyAlignment="1">
      <alignment horizontal="left" vertical="center" wrapText="1"/>
    </xf>
    <xf numFmtId="0" fontId="0" fillId="29" borderId="1" xfId="0" applyFill="1" applyBorder="1" applyAlignment="1">
      <alignment horizontal="left" vertical="top"/>
    </xf>
    <xf numFmtId="0" fontId="0" fillId="29" borderId="1" xfId="0" applyFill="1" applyBorder="1" applyAlignment="1">
      <alignment horizontal="left" vertical="top" wrapText="1"/>
    </xf>
    <xf numFmtId="2" fontId="0" fillId="29" borderId="1" xfId="1" applyNumberFormat="1" applyFont="1" applyFill="1" applyBorder="1" applyAlignment="1">
      <alignment horizontal="left" vertical="top"/>
    </xf>
    <xf numFmtId="0" fontId="0" fillId="29" borderId="1" xfId="0" applyFill="1" applyBorder="1" applyAlignment="1" applyProtection="1">
      <alignment horizontal="center" vertical="top"/>
      <protection locked="0"/>
    </xf>
    <xf numFmtId="0" fontId="0" fillId="29" borderId="1" xfId="0" applyFill="1" applyBorder="1" applyAlignment="1" applyProtection="1">
      <alignment horizontal="left" vertical="top"/>
      <protection locked="0"/>
    </xf>
    <xf numFmtId="9" fontId="0" fillId="2" borderId="1" xfId="0" applyNumberFormat="1" applyFill="1" applyBorder="1" applyAlignment="1" applyProtection="1">
      <alignment horizontal="left" vertical="top" wrapText="1"/>
      <protection locked="0"/>
    </xf>
    <xf numFmtId="2" fontId="0" fillId="0" borderId="1" xfId="1" applyNumberFormat="1" applyFont="1" applyBorder="1" applyAlignment="1" applyProtection="1">
      <alignment horizontal="left" vertical="top" wrapText="1"/>
      <protection locked="0"/>
    </xf>
    <xf numFmtId="2" fontId="0" fillId="0" borderId="1" xfId="0" applyNumberFormat="1" applyBorder="1" applyAlignment="1" applyProtection="1">
      <alignment horizontal="left" vertical="top" wrapText="1"/>
      <protection locked="0"/>
    </xf>
    <xf numFmtId="10" fontId="0" fillId="0" borderId="1" xfId="0" applyNumberFormat="1" applyBorder="1" applyAlignment="1" applyProtection="1">
      <alignment horizontal="left" vertical="top" wrapText="1"/>
      <protection locked="0"/>
    </xf>
    <xf numFmtId="165" fontId="0" fillId="0" borderId="1" xfId="0" applyNumberFormat="1" applyBorder="1" applyAlignment="1">
      <alignment horizontal="left" vertical="top" wrapText="1"/>
    </xf>
    <xf numFmtId="3" fontId="17" fillId="0" borderId="1" xfId="0" applyNumberFormat="1" applyFont="1" applyBorder="1" applyAlignment="1">
      <alignment horizontal="center" vertical="center"/>
    </xf>
    <xf numFmtId="0" fontId="4" fillId="4" borderId="15" xfId="0" applyFont="1" applyFill="1" applyBorder="1" applyAlignment="1">
      <alignment horizontal="center" vertical="center" wrapText="1"/>
    </xf>
    <xf numFmtId="9" fontId="0" fillId="0" borderId="10" xfId="1" applyFont="1" applyBorder="1" applyAlignment="1" applyProtection="1">
      <alignment horizontal="left" vertical="top" wrapText="1"/>
      <protection locked="0"/>
    </xf>
    <xf numFmtId="0" fontId="4" fillId="3" borderId="14" xfId="0" applyFont="1" applyFill="1" applyBorder="1" applyAlignment="1">
      <alignment horizontal="center" vertical="center" wrapText="1"/>
    </xf>
    <xf numFmtId="0" fontId="0" fillId="0" borderId="16" xfId="0" applyBorder="1" applyAlignment="1">
      <alignment horizontal="left" vertical="top" wrapText="1"/>
    </xf>
    <xf numFmtId="0" fontId="0" fillId="0" borderId="16" xfId="0" applyBorder="1" applyAlignment="1">
      <alignment horizontal="left" vertical="top"/>
    </xf>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20" xfId="0" applyBorder="1" applyAlignment="1">
      <alignment horizontal="left" vertical="top"/>
    </xf>
    <xf numFmtId="0" fontId="0" fillId="0" borderId="21" xfId="0" applyBorder="1" applyAlignment="1">
      <alignment horizontal="left" vertical="top"/>
    </xf>
    <xf numFmtId="0" fontId="0" fillId="0" borderId="22" xfId="0" applyBorder="1" applyAlignment="1">
      <alignment horizontal="left" vertical="top"/>
    </xf>
    <xf numFmtId="0" fontId="0" fillId="0" borderId="23" xfId="0" applyBorder="1" applyAlignment="1">
      <alignment horizontal="left" vertical="top"/>
    </xf>
    <xf numFmtId="0" fontId="0" fillId="0" borderId="24" xfId="0" applyBorder="1" applyAlignment="1">
      <alignment horizontal="left" vertical="top"/>
    </xf>
    <xf numFmtId="0" fontId="20" fillId="0" borderId="0" xfId="0" applyFont="1"/>
    <xf numFmtId="0" fontId="21" fillId="4" borderId="2" xfId="0" applyFont="1" applyFill="1" applyBorder="1" applyAlignment="1">
      <alignment horizontal="center" vertical="center" wrapText="1"/>
    </xf>
    <xf numFmtId="0" fontId="20" fillId="0" borderId="1" xfId="0" applyFont="1" applyBorder="1" applyAlignment="1">
      <alignment horizontal="left" vertical="top" wrapText="1"/>
    </xf>
    <xf numFmtId="9" fontId="20" fillId="0" borderId="1" xfId="1" applyFont="1" applyBorder="1" applyAlignment="1">
      <alignment horizontal="left" vertical="top" wrapText="1"/>
    </xf>
    <xf numFmtId="1" fontId="0" fillId="0" borderId="1" xfId="1" applyNumberFormat="1" applyFont="1" applyBorder="1" applyAlignment="1">
      <alignment horizontal="left" vertical="top" wrapText="1"/>
    </xf>
    <xf numFmtId="0" fontId="4" fillId="9" borderId="11" xfId="0" applyFont="1" applyFill="1" applyBorder="1" applyAlignment="1">
      <alignment horizontal="center" vertical="center" wrapText="1"/>
    </xf>
    <xf numFmtId="0" fontId="4" fillId="9" borderId="14"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xf>
    <xf numFmtId="0" fontId="3" fillId="0" borderId="2" xfId="0" applyFont="1" applyBorder="1" applyAlignment="1">
      <alignment horizontal="center"/>
    </xf>
    <xf numFmtId="0" fontId="3" fillId="28" borderId="4" xfId="0" applyFont="1" applyFill="1" applyBorder="1" applyAlignment="1">
      <alignment horizontal="center"/>
    </xf>
    <xf numFmtId="0" fontId="3" fillId="28" borderId="5" xfId="0" applyFont="1" applyFill="1" applyBorder="1" applyAlignment="1">
      <alignment horizontal="center"/>
    </xf>
    <xf numFmtId="0" fontId="3" fillId="9" borderId="17" xfId="0" applyFont="1" applyFill="1" applyBorder="1" applyAlignment="1">
      <alignment horizontal="center"/>
    </xf>
    <xf numFmtId="0" fontId="3" fillId="9" borderId="18" xfId="0" applyFont="1" applyFill="1" applyBorder="1" applyAlignment="1">
      <alignment horizontal="center"/>
    </xf>
    <xf numFmtId="0" fontId="3" fillId="9" borderId="19" xfId="0" applyFont="1" applyFill="1" applyBorder="1" applyAlignment="1">
      <alignment horizontal="center"/>
    </xf>
    <xf numFmtId="0" fontId="3" fillId="30" borderId="5" xfId="0" applyFont="1" applyFill="1" applyBorder="1" applyAlignment="1">
      <alignment horizontal="center"/>
    </xf>
    <xf numFmtId="0" fontId="3" fillId="30" borderId="6" xfId="0" applyFont="1" applyFill="1" applyBorder="1" applyAlignment="1">
      <alignment horizontal="center"/>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8" fillId="11" borderId="2" xfId="0" applyFont="1" applyFill="1" applyBorder="1" applyAlignment="1">
      <alignment horizontal="center" vertical="center"/>
    </xf>
    <xf numFmtId="0" fontId="8" fillId="11" borderId="7" xfId="0" applyFont="1" applyFill="1" applyBorder="1" applyAlignment="1">
      <alignment horizontal="center" vertical="center"/>
    </xf>
    <xf numFmtId="0" fontId="8" fillId="11" borderId="3" xfId="0" applyFont="1" applyFill="1" applyBorder="1" applyAlignment="1">
      <alignment horizontal="center" vertical="center"/>
    </xf>
    <xf numFmtId="0" fontId="7" fillId="5" borderId="8" xfId="0" applyFont="1" applyFill="1" applyBorder="1" applyAlignment="1">
      <alignment horizontal="center" vertical="center"/>
    </xf>
    <xf numFmtId="0" fontId="7" fillId="5" borderId="0" xfId="0" applyFont="1" applyFill="1" applyAlignment="1">
      <alignment horizontal="center" vertical="center"/>
    </xf>
  </cellXfs>
  <cellStyles count="3">
    <cellStyle name="Hipervínculo" xfId="2" builtinId="8"/>
    <cellStyle name="Normal" xfId="0" builtinId="0"/>
    <cellStyle name="Porcentaje" xfId="1" builtinId="5"/>
  </cellStyles>
  <dxfs count="0"/>
  <tableStyles count="0" defaultTableStyle="TableStyleMedium2" defaultPivotStyle="PivotStyleLight16"/>
  <colors>
    <mruColors>
      <color rgb="FFFEF7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ttps://uaespdc-my.sharepoint.com/personal/magaly_moreno_uaesp_gov_co/Documents/Objetivo%202026-2027/2%20PEI%20Gestionar%20la%20actualizaci&#243;n,%20ejecuci&#243;n%20y%20seguimiento%20PEI%20que%20permitan%20el%20cumplimiento/2025/Seguimiento__PEI_2024_2028%20Tercer%20cuatrimestre%202025.xlsx" TargetMode="External"/><Relationship Id="rId2" Type="http://schemas.microsoft.com/office/2019/04/relationships/externalLinkLongPath" Target="/personal/magaly_moreno_uaesp_gov_co/Documents/Objetivo%202026-2027/2%20PEI%20Gestionar%20la%20actualizaci&#243;n,%20ejecuci&#243;n%20y%20seguimiento%20PEI%20que%20permitan%20el%20cumplimiento/2025/Seguimiento__PEI_2024_2028%20Tercer%20cuatrimestre%202025.xlsx?96AC0A4D" TargetMode="External"/><Relationship Id="rId1" Type="http://schemas.openxmlformats.org/officeDocument/2006/relationships/externalLinkPath" Target="file:///\\96AC0A4D\Seguimiento__PEI_2024_2028%20Tercer%20cuatrimestre%202025.xlsx" TargetMode="External"/><Relationship Id="rId4" Type="http://schemas.openxmlformats.org/officeDocument/2006/relationships/externalLinkPath" Target="../../Objetivo%202026-2027/2%20PEI%20Gestionar%20la%20actualizaci&#243;n,%20ejecuci&#243;n%20y%20seguimiento%20PEI%20que%20permitan%20el%20cumplimiento/2025/Seguimiento__PEI_2024_2028%20Tercer%20cuatrimestre%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listas"/>
      <sheetName val="Formulación"/>
      <sheetName val="Seguimiento"/>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uaesp.gov.co/content/politica-gestion-la-informacion-estadistica"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5B3F7-4947-46B5-8CDD-25F501C10321}">
  <dimension ref="A2:Z28"/>
  <sheetViews>
    <sheetView showGridLines="0" topLeftCell="J1" zoomScale="70" zoomScaleNormal="70" zoomScalePageLayoutView="85" workbookViewId="0">
      <selection activeCell="X20" sqref="X20"/>
    </sheetView>
  </sheetViews>
  <sheetFormatPr baseColWidth="10" defaultColWidth="11.42578125" defaultRowHeight="15" x14ac:dyDescent="0.25"/>
  <cols>
    <col min="1" max="1" width="21" customWidth="1"/>
    <col min="2" max="2" width="17.85546875" customWidth="1"/>
    <col min="3" max="3" width="15.28515625" customWidth="1"/>
    <col min="4" max="4" width="41.42578125" customWidth="1"/>
    <col min="5" max="5" width="11.85546875" customWidth="1"/>
    <col min="6" max="6" width="22.140625" customWidth="1"/>
    <col min="7" max="7" width="13.140625" customWidth="1"/>
    <col min="8" max="8" width="26.7109375" customWidth="1"/>
    <col min="9" max="9" width="34.28515625" customWidth="1"/>
    <col min="10" max="10" width="16.5703125" customWidth="1"/>
    <col min="11" max="11" width="19.140625" customWidth="1"/>
    <col min="12" max="12" width="21.85546875" customWidth="1"/>
    <col min="13" max="13" width="11.85546875" customWidth="1"/>
    <col min="14" max="14" width="19" customWidth="1"/>
    <col min="15" max="15" width="12.28515625" customWidth="1"/>
    <col min="16" max="16" width="17.42578125" customWidth="1"/>
    <col min="17" max="17" width="14.42578125" customWidth="1"/>
    <col min="18" max="18" width="20" customWidth="1"/>
    <col min="19" max="19" width="21.28515625" customWidth="1"/>
    <col min="20" max="20" width="15" customWidth="1"/>
    <col min="21" max="21" width="14.7109375" customWidth="1"/>
    <col min="22" max="22" width="11.140625" customWidth="1"/>
    <col min="23" max="23" width="11.7109375" customWidth="1"/>
    <col min="24" max="24" width="10.85546875" customWidth="1"/>
    <col min="25" max="25" width="11" customWidth="1"/>
    <col min="26" max="26" width="17.28515625" customWidth="1"/>
  </cols>
  <sheetData>
    <row r="2" spans="1:26" ht="15.75" x14ac:dyDescent="0.25">
      <c r="T2" s="168" t="s">
        <v>0</v>
      </c>
      <c r="U2" s="168"/>
      <c r="V2" s="168"/>
      <c r="W2" s="168"/>
      <c r="X2" s="168"/>
      <c r="Y2" s="168"/>
      <c r="Z2" s="168"/>
    </row>
    <row r="3" spans="1:26" ht="89.25" customHeight="1" x14ac:dyDescent="0.25">
      <c r="A3" s="25" t="s">
        <v>1</v>
      </c>
      <c r="B3" s="25" t="s">
        <v>2</v>
      </c>
      <c r="C3" s="25" t="s">
        <v>77</v>
      </c>
      <c r="D3" s="25" t="s">
        <v>3</v>
      </c>
      <c r="E3" s="25" t="s">
        <v>78</v>
      </c>
      <c r="F3" s="25" t="s">
        <v>4</v>
      </c>
      <c r="G3" s="25" t="s">
        <v>5</v>
      </c>
      <c r="H3" s="25" t="s">
        <v>7</v>
      </c>
      <c r="I3" s="25" t="s">
        <v>20</v>
      </c>
      <c r="J3" s="26" t="s">
        <v>8</v>
      </c>
      <c r="K3" s="26" t="s">
        <v>9</v>
      </c>
      <c r="L3" s="26" t="s">
        <v>10</v>
      </c>
      <c r="M3" s="25" t="s">
        <v>21</v>
      </c>
      <c r="N3" s="26" t="s">
        <v>11</v>
      </c>
      <c r="O3" s="26" t="s">
        <v>12</v>
      </c>
      <c r="P3" s="26" t="s">
        <v>13</v>
      </c>
      <c r="Q3" s="26" t="s">
        <v>14</v>
      </c>
      <c r="R3" s="26" t="s">
        <v>15</v>
      </c>
      <c r="S3" s="25" t="s">
        <v>6</v>
      </c>
      <c r="T3" s="26" t="s">
        <v>16</v>
      </c>
      <c r="U3" s="25" t="s">
        <v>98</v>
      </c>
      <c r="V3" s="26">
        <v>2024</v>
      </c>
      <c r="W3" s="26">
        <v>2025</v>
      </c>
      <c r="X3" s="26">
        <v>2026</v>
      </c>
      <c r="Y3" s="26">
        <v>2027</v>
      </c>
      <c r="Z3" s="26">
        <v>2028</v>
      </c>
    </row>
    <row r="4" spans="1:26" ht="68.45" customHeight="1" x14ac:dyDescent="0.25">
      <c r="A4" s="37" t="s">
        <v>120</v>
      </c>
      <c r="B4" s="37" t="s">
        <v>121</v>
      </c>
      <c r="C4" s="37">
        <v>8228</v>
      </c>
      <c r="D4" s="37" t="s">
        <v>122</v>
      </c>
      <c r="E4" s="37">
        <v>2292</v>
      </c>
      <c r="F4" s="37" t="s">
        <v>123</v>
      </c>
      <c r="G4" s="37" t="s">
        <v>68</v>
      </c>
      <c r="H4" s="51" t="s">
        <v>145</v>
      </c>
      <c r="I4" s="37" t="s">
        <v>155</v>
      </c>
      <c r="J4" s="37" t="s">
        <v>156</v>
      </c>
      <c r="K4" s="37" t="s">
        <v>157</v>
      </c>
      <c r="L4" s="37" t="s">
        <v>157</v>
      </c>
      <c r="M4" s="37" t="s">
        <v>158</v>
      </c>
      <c r="N4" s="61" t="s">
        <v>159</v>
      </c>
      <c r="O4" s="62">
        <v>2023</v>
      </c>
      <c r="P4" s="61" t="s">
        <v>160</v>
      </c>
      <c r="Q4" s="63">
        <v>0.15</v>
      </c>
      <c r="R4" s="37" t="s">
        <v>52</v>
      </c>
      <c r="S4" s="37" t="s">
        <v>51</v>
      </c>
      <c r="T4" s="63">
        <v>1</v>
      </c>
      <c r="U4" s="61" t="s">
        <v>161</v>
      </c>
      <c r="V4" s="61" t="s">
        <v>123</v>
      </c>
      <c r="W4" s="61" t="s">
        <v>162</v>
      </c>
      <c r="X4" s="61" t="s">
        <v>163</v>
      </c>
      <c r="Y4" s="61" t="s">
        <v>164</v>
      </c>
      <c r="Z4" s="61" t="s">
        <v>165</v>
      </c>
    </row>
    <row r="5" spans="1:26" ht="144" x14ac:dyDescent="0.25">
      <c r="A5" s="37" t="s">
        <v>120</v>
      </c>
      <c r="B5" s="37" t="s">
        <v>121</v>
      </c>
      <c r="C5" s="37">
        <v>8228</v>
      </c>
      <c r="D5" s="37" t="s">
        <v>122</v>
      </c>
      <c r="E5" s="37">
        <v>2292</v>
      </c>
      <c r="F5" s="37" t="s">
        <v>123</v>
      </c>
      <c r="G5" s="37" t="s">
        <v>69</v>
      </c>
      <c r="H5" s="52" t="s">
        <v>146</v>
      </c>
      <c r="I5" s="37" t="s">
        <v>166</v>
      </c>
      <c r="J5" s="37" t="s">
        <v>167</v>
      </c>
      <c r="K5" s="36" t="s">
        <v>168</v>
      </c>
      <c r="L5" s="37" t="s">
        <v>169</v>
      </c>
      <c r="M5" s="61" t="s">
        <v>170</v>
      </c>
      <c r="N5" s="61" t="s">
        <v>171</v>
      </c>
      <c r="O5" s="62">
        <v>2023</v>
      </c>
      <c r="P5" s="61" t="s">
        <v>172</v>
      </c>
      <c r="Q5" s="63">
        <v>0.14000000000000001</v>
      </c>
      <c r="R5" s="37" t="s">
        <v>52</v>
      </c>
      <c r="S5" s="37" t="s">
        <v>51</v>
      </c>
      <c r="T5" s="63">
        <v>1</v>
      </c>
      <c r="U5" s="61" t="s">
        <v>173</v>
      </c>
      <c r="V5" s="61" t="s">
        <v>123</v>
      </c>
      <c r="W5" s="63">
        <v>0.3</v>
      </c>
      <c r="X5" s="63">
        <v>0.5</v>
      </c>
      <c r="Y5" s="63">
        <v>0.2</v>
      </c>
      <c r="Z5" s="61" t="s">
        <v>123</v>
      </c>
    </row>
    <row r="6" spans="1:26" ht="168" x14ac:dyDescent="0.25">
      <c r="A6" s="37" t="s">
        <v>120</v>
      </c>
      <c r="B6" s="37" t="s">
        <v>121</v>
      </c>
      <c r="C6" s="37">
        <v>8228</v>
      </c>
      <c r="D6" s="37" t="s">
        <v>122</v>
      </c>
      <c r="E6" s="37">
        <v>2292</v>
      </c>
      <c r="F6" s="37" t="s">
        <v>123</v>
      </c>
      <c r="G6" s="37" t="s">
        <v>73</v>
      </c>
      <c r="H6" s="52"/>
      <c r="I6" s="57" t="s">
        <v>174</v>
      </c>
      <c r="J6" s="38" t="s">
        <v>175</v>
      </c>
      <c r="K6" s="37" t="s">
        <v>176</v>
      </c>
      <c r="L6" s="37" t="s">
        <v>176</v>
      </c>
      <c r="M6" s="37" t="s">
        <v>177</v>
      </c>
      <c r="N6" s="61" t="s">
        <v>178</v>
      </c>
      <c r="O6" s="62">
        <v>2023</v>
      </c>
      <c r="P6" s="61" t="s">
        <v>179</v>
      </c>
      <c r="Q6" s="63">
        <v>0.15</v>
      </c>
      <c r="R6" s="37" t="s">
        <v>22</v>
      </c>
      <c r="S6" s="37" t="s">
        <v>47</v>
      </c>
      <c r="T6" s="63">
        <v>1</v>
      </c>
      <c r="U6" s="61" t="s">
        <v>180</v>
      </c>
      <c r="V6" s="61" t="s">
        <v>123</v>
      </c>
      <c r="W6" s="61" t="s">
        <v>181</v>
      </c>
      <c r="X6" s="61" t="s">
        <v>182</v>
      </c>
      <c r="Y6" s="61" t="s">
        <v>165</v>
      </c>
      <c r="Z6" s="61" t="s">
        <v>165</v>
      </c>
    </row>
    <row r="7" spans="1:26" ht="68.45" customHeight="1" x14ac:dyDescent="0.25">
      <c r="A7" s="37" t="s">
        <v>120</v>
      </c>
      <c r="B7" s="37" t="s">
        <v>121</v>
      </c>
      <c r="C7" s="37">
        <v>8228</v>
      </c>
      <c r="D7" s="37" t="s">
        <v>122</v>
      </c>
      <c r="E7" s="37">
        <v>2292</v>
      </c>
      <c r="F7" s="37" t="s">
        <v>123</v>
      </c>
      <c r="G7" s="37" t="s">
        <v>64</v>
      </c>
      <c r="H7" s="52"/>
      <c r="I7" s="37" t="s">
        <v>183</v>
      </c>
      <c r="J7" s="64" t="s">
        <v>184</v>
      </c>
      <c r="K7" s="37" t="s">
        <v>185</v>
      </c>
      <c r="L7" s="61" t="s">
        <v>186</v>
      </c>
      <c r="M7" s="61" t="s">
        <v>187</v>
      </c>
      <c r="N7" s="61" t="s">
        <v>188</v>
      </c>
      <c r="O7" s="62">
        <v>2023</v>
      </c>
      <c r="P7" s="61" t="s">
        <v>189</v>
      </c>
      <c r="Q7" s="63">
        <v>0.14000000000000001</v>
      </c>
      <c r="R7" s="61" t="s">
        <v>190</v>
      </c>
      <c r="S7" s="61" t="s">
        <v>191</v>
      </c>
      <c r="T7" s="63">
        <v>1</v>
      </c>
      <c r="U7" s="61" t="s">
        <v>187</v>
      </c>
      <c r="V7" s="61" t="s">
        <v>123</v>
      </c>
      <c r="W7" s="61" t="s">
        <v>123</v>
      </c>
      <c r="X7" s="65">
        <v>1</v>
      </c>
      <c r="Y7" s="61" t="s">
        <v>123</v>
      </c>
      <c r="Z7" s="61" t="s">
        <v>123</v>
      </c>
    </row>
    <row r="8" spans="1:26" ht="68.45" customHeight="1" x14ac:dyDescent="0.25">
      <c r="A8" s="37" t="s">
        <v>120</v>
      </c>
      <c r="B8" s="37" t="s">
        <v>121</v>
      </c>
      <c r="C8" s="37">
        <v>8228</v>
      </c>
      <c r="D8" s="37" t="s">
        <v>122</v>
      </c>
      <c r="E8" s="37">
        <v>2292</v>
      </c>
      <c r="F8" s="37" t="s">
        <v>123</v>
      </c>
      <c r="G8" s="37" t="s">
        <v>65</v>
      </c>
      <c r="H8" s="52"/>
      <c r="I8" s="37" t="s">
        <v>192</v>
      </c>
      <c r="J8" s="37" t="s">
        <v>193</v>
      </c>
      <c r="K8" s="37" t="s">
        <v>194</v>
      </c>
      <c r="L8" s="61" t="s">
        <v>195</v>
      </c>
      <c r="M8" s="61" t="s">
        <v>170</v>
      </c>
      <c r="N8" s="61" t="s">
        <v>196</v>
      </c>
      <c r="O8" s="62">
        <v>2024</v>
      </c>
      <c r="P8" s="66" t="s">
        <v>197</v>
      </c>
      <c r="Q8" s="63">
        <v>0.14000000000000001</v>
      </c>
      <c r="R8" s="61" t="s">
        <v>198</v>
      </c>
      <c r="S8" s="37" t="s">
        <v>50</v>
      </c>
      <c r="T8" s="63">
        <v>1</v>
      </c>
      <c r="U8" s="61" t="s">
        <v>199</v>
      </c>
      <c r="V8" s="61" t="s">
        <v>123</v>
      </c>
      <c r="W8" s="61" t="s">
        <v>200</v>
      </c>
      <c r="X8" s="61" t="s">
        <v>201</v>
      </c>
      <c r="Y8" s="61" t="s">
        <v>202</v>
      </c>
      <c r="Z8" s="61" t="s">
        <v>202</v>
      </c>
    </row>
    <row r="9" spans="1:26" ht="68.45" customHeight="1" x14ac:dyDescent="0.25">
      <c r="A9" s="37" t="s">
        <v>120</v>
      </c>
      <c r="B9" s="37" t="s">
        <v>121</v>
      </c>
      <c r="C9" s="37">
        <v>8228</v>
      </c>
      <c r="D9" s="37" t="s">
        <v>122</v>
      </c>
      <c r="E9" s="37">
        <v>2292</v>
      </c>
      <c r="F9" s="37" t="s">
        <v>123</v>
      </c>
      <c r="G9" s="37" t="s">
        <v>74</v>
      </c>
      <c r="H9" s="52"/>
      <c r="I9" s="37" t="s">
        <v>203</v>
      </c>
      <c r="J9" s="37" t="s">
        <v>204</v>
      </c>
      <c r="K9" s="37" t="s">
        <v>205</v>
      </c>
      <c r="L9" s="61" t="s">
        <v>205</v>
      </c>
      <c r="M9" s="61" t="s">
        <v>206</v>
      </c>
      <c r="N9" s="61" t="s">
        <v>207</v>
      </c>
      <c r="O9" s="62">
        <v>2023</v>
      </c>
      <c r="P9" s="68" t="s">
        <v>208</v>
      </c>
      <c r="Q9" s="63">
        <v>0.14000000000000001</v>
      </c>
      <c r="R9" s="37" t="s">
        <v>29</v>
      </c>
      <c r="S9" s="37" t="s">
        <v>28</v>
      </c>
      <c r="T9" s="63">
        <v>1</v>
      </c>
      <c r="U9" s="61" t="s">
        <v>209</v>
      </c>
      <c r="V9" s="61" t="s">
        <v>123</v>
      </c>
      <c r="W9" s="63">
        <v>0.5</v>
      </c>
      <c r="X9" s="63">
        <v>0.5</v>
      </c>
      <c r="Y9" s="63">
        <v>0</v>
      </c>
      <c r="Z9" s="63">
        <v>0</v>
      </c>
    </row>
    <row r="10" spans="1:26" ht="68.45" customHeight="1" x14ac:dyDescent="0.25">
      <c r="A10" s="37" t="s">
        <v>120</v>
      </c>
      <c r="B10" s="37" t="s">
        <v>121</v>
      </c>
      <c r="C10" s="37">
        <v>8228</v>
      </c>
      <c r="D10" s="37" t="s">
        <v>122</v>
      </c>
      <c r="E10" s="37">
        <v>2292</v>
      </c>
      <c r="F10" s="37" t="s">
        <v>123</v>
      </c>
      <c r="G10" s="37" t="s">
        <v>72</v>
      </c>
      <c r="H10" s="52"/>
      <c r="I10" s="79" t="s">
        <v>210</v>
      </c>
      <c r="J10" s="38" t="s">
        <v>211</v>
      </c>
      <c r="K10" s="79" t="s">
        <v>212</v>
      </c>
      <c r="L10" s="80" t="s">
        <v>213</v>
      </c>
      <c r="M10" s="77" t="s">
        <v>170</v>
      </c>
      <c r="N10" s="80" t="s">
        <v>214</v>
      </c>
      <c r="O10" s="62">
        <v>2024</v>
      </c>
      <c r="P10" s="80" t="s">
        <v>215</v>
      </c>
      <c r="Q10" s="81">
        <v>0.14000000000000001</v>
      </c>
      <c r="R10" s="79" t="s">
        <v>29</v>
      </c>
      <c r="S10" s="79" t="s">
        <v>32</v>
      </c>
      <c r="T10" s="82">
        <v>1</v>
      </c>
      <c r="U10" s="80" t="s">
        <v>216</v>
      </c>
      <c r="V10" s="80" t="s">
        <v>123</v>
      </c>
      <c r="W10" s="82">
        <v>1</v>
      </c>
      <c r="X10" s="82">
        <v>1</v>
      </c>
      <c r="Y10" s="82">
        <v>1</v>
      </c>
      <c r="Z10" s="82">
        <v>1</v>
      </c>
    </row>
    <row r="11" spans="1:26" ht="68.45" customHeight="1" x14ac:dyDescent="0.25">
      <c r="A11" s="37" t="s">
        <v>120</v>
      </c>
      <c r="B11" s="37" t="s">
        <v>121</v>
      </c>
      <c r="C11" s="37">
        <v>8228</v>
      </c>
      <c r="D11" s="37" t="s">
        <v>122</v>
      </c>
      <c r="E11" s="37">
        <v>2292</v>
      </c>
      <c r="F11" s="37" t="s">
        <v>123</v>
      </c>
      <c r="G11" s="37" t="s">
        <v>61</v>
      </c>
      <c r="H11" s="53" t="s">
        <v>147</v>
      </c>
      <c r="I11" s="79" t="s">
        <v>217</v>
      </c>
      <c r="J11" s="79" t="s">
        <v>218</v>
      </c>
      <c r="K11" s="79" t="s">
        <v>219</v>
      </c>
      <c r="L11" s="38" t="s">
        <v>220</v>
      </c>
      <c r="M11" s="80" t="s">
        <v>170</v>
      </c>
      <c r="N11" s="80" t="s">
        <v>221</v>
      </c>
      <c r="O11" s="67">
        <v>2023</v>
      </c>
      <c r="P11" s="80" t="s">
        <v>222</v>
      </c>
      <c r="Q11" s="82">
        <v>0.17</v>
      </c>
      <c r="R11" s="79" t="s">
        <v>22</v>
      </c>
      <c r="S11" s="79" t="s">
        <v>46</v>
      </c>
      <c r="T11" s="82">
        <v>1</v>
      </c>
      <c r="U11" s="80" t="s">
        <v>223</v>
      </c>
      <c r="V11" s="80" t="s">
        <v>123</v>
      </c>
      <c r="W11" s="82">
        <v>1</v>
      </c>
      <c r="X11" s="82">
        <v>1</v>
      </c>
      <c r="Y11" s="82">
        <v>1</v>
      </c>
      <c r="Z11" s="82">
        <v>1</v>
      </c>
    </row>
    <row r="12" spans="1:26" ht="168" x14ac:dyDescent="0.25">
      <c r="A12" s="37" t="s">
        <v>120</v>
      </c>
      <c r="B12" s="37" t="s">
        <v>121</v>
      </c>
      <c r="C12" s="37">
        <v>8228</v>
      </c>
      <c r="D12" s="37" t="s">
        <v>122</v>
      </c>
      <c r="E12" s="37">
        <v>2292</v>
      </c>
      <c r="F12" s="37" t="s">
        <v>123</v>
      </c>
      <c r="G12" s="37" t="s">
        <v>60</v>
      </c>
      <c r="H12" s="54" t="s">
        <v>148</v>
      </c>
      <c r="I12" s="79" t="s">
        <v>224</v>
      </c>
      <c r="J12" s="41" t="s">
        <v>225</v>
      </c>
      <c r="K12" s="41" t="s">
        <v>226</v>
      </c>
      <c r="L12" s="41" t="s">
        <v>227</v>
      </c>
      <c r="M12" s="80" t="s">
        <v>170</v>
      </c>
      <c r="N12" s="80" t="s">
        <v>221</v>
      </c>
      <c r="O12" s="67">
        <v>2023</v>
      </c>
      <c r="P12" s="80" t="s">
        <v>228</v>
      </c>
      <c r="Q12" s="82">
        <v>0.17</v>
      </c>
      <c r="R12" s="79" t="s">
        <v>229</v>
      </c>
      <c r="S12" s="72" t="s">
        <v>326</v>
      </c>
      <c r="T12" s="82">
        <v>1</v>
      </c>
      <c r="U12" s="80" t="s">
        <v>230</v>
      </c>
      <c r="V12" s="80" t="s">
        <v>123</v>
      </c>
      <c r="W12" s="82">
        <v>1</v>
      </c>
      <c r="X12" s="82">
        <v>1</v>
      </c>
      <c r="Y12" s="82">
        <v>1</v>
      </c>
      <c r="Z12" s="82">
        <v>1</v>
      </c>
    </row>
    <row r="13" spans="1:26" ht="68.45" customHeight="1" x14ac:dyDescent="0.25">
      <c r="A13" s="37" t="s">
        <v>120</v>
      </c>
      <c r="B13" s="37" t="s">
        <v>121</v>
      </c>
      <c r="C13" s="37">
        <v>8228</v>
      </c>
      <c r="D13" s="37" t="s">
        <v>122</v>
      </c>
      <c r="E13" s="37">
        <v>2292</v>
      </c>
      <c r="F13" s="37" t="s">
        <v>123</v>
      </c>
      <c r="G13" s="37" t="s">
        <v>72</v>
      </c>
      <c r="H13" s="54"/>
      <c r="I13" s="49" t="s">
        <v>231</v>
      </c>
      <c r="J13" s="37" t="s">
        <v>232</v>
      </c>
      <c r="K13" s="37" t="s">
        <v>233</v>
      </c>
      <c r="L13" s="70" t="s">
        <v>234</v>
      </c>
      <c r="M13" s="70" t="s">
        <v>235</v>
      </c>
      <c r="N13" s="70" t="s">
        <v>221</v>
      </c>
      <c r="O13" s="67">
        <v>2023</v>
      </c>
      <c r="P13" s="70" t="s">
        <v>23</v>
      </c>
      <c r="Q13" s="71">
        <v>0.17</v>
      </c>
      <c r="R13" s="70" t="s">
        <v>236</v>
      </c>
      <c r="S13" s="72" t="s">
        <v>237</v>
      </c>
      <c r="T13" s="71">
        <v>1</v>
      </c>
      <c r="U13" s="70" t="s">
        <v>235</v>
      </c>
      <c r="V13" s="70" t="s">
        <v>123</v>
      </c>
      <c r="W13" s="71">
        <v>1</v>
      </c>
      <c r="X13" s="71">
        <v>1</v>
      </c>
      <c r="Y13" s="71">
        <v>1</v>
      </c>
      <c r="Z13" s="71">
        <v>1</v>
      </c>
    </row>
    <row r="14" spans="1:26" ht="68.45" customHeight="1" x14ac:dyDescent="0.25">
      <c r="A14" s="37" t="s">
        <v>120</v>
      </c>
      <c r="B14" s="37" t="s">
        <v>121</v>
      </c>
      <c r="C14" s="37">
        <v>8228</v>
      </c>
      <c r="D14" s="37" t="s">
        <v>122</v>
      </c>
      <c r="E14" s="37">
        <v>2292</v>
      </c>
      <c r="F14" s="37" t="s">
        <v>123</v>
      </c>
      <c r="G14" s="37" t="s">
        <v>61</v>
      </c>
      <c r="H14" s="54"/>
      <c r="I14" s="177" t="s">
        <v>238</v>
      </c>
      <c r="J14" s="79" t="s">
        <v>239</v>
      </c>
      <c r="K14" s="83" t="s">
        <v>240</v>
      </c>
      <c r="L14" s="39" t="s">
        <v>241</v>
      </c>
      <c r="M14" s="80" t="s">
        <v>170</v>
      </c>
      <c r="N14" s="80" t="s">
        <v>221</v>
      </c>
      <c r="O14" s="80" t="s">
        <v>123</v>
      </c>
      <c r="P14" s="80" t="s">
        <v>242</v>
      </c>
      <c r="Q14" s="78">
        <v>0.16</v>
      </c>
      <c r="R14" s="76" t="s">
        <v>22</v>
      </c>
      <c r="S14" s="76" t="s">
        <v>46</v>
      </c>
      <c r="T14" s="78">
        <v>0.9</v>
      </c>
      <c r="U14" s="80" t="s">
        <v>242</v>
      </c>
      <c r="V14" s="80" t="s">
        <v>123</v>
      </c>
      <c r="W14" s="78">
        <v>0.3</v>
      </c>
      <c r="X14" s="78">
        <v>0.6</v>
      </c>
      <c r="Y14" s="78">
        <v>0.9</v>
      </c>
      <c r="Z14" s="80" t="s">
        <v>123</v>
      </c>
    </row>
    <row r="15" spans="1:26" ht="84" x14ac:dyDescent="0.25">
      <c r="A15" s="37" t="s">
        <v>120</v>
      </c>
      <c r="B15" s="37" t="s">
        <v>121</v>
      </c>
      <c r="C15" s="37">
        <v>8228</v>
      </c>
      <c r="D15" s="37" t="s">
        <v>122</v>
      </c>
      <c r="E15" s="37">
        <v>2292</v>
      </c>
      <c r="F15" s="37" t="s">
        <v>123</v>
      </c>
      <c r="G15" s="37" t="s">
        <v>61</v>
      </c>
      <c r="H15" s="54"/>
      <c r="I15" s="178"/>
      <c r="J15" s="73" t="s">
        <v>243</v>
      </c>
      <c r="K15" s="37" t="s">
        <v>244</v>
      </c>
      <c r="L15" s="38" t="s">
        <v>245</v>
      </c>
      <c r="M15" s="70" t="s">
        <v>170</v>
      </c>
      <c r="N15" s="70" t="s">
        <v>221</v>
      </c>
      <c r="O15" s="67" t="s">
        <v>123</v>
      </c>
      <c r="P15" s="70" t="s">
        <v>246</v>
      </c>
      <c r="Q15" s="71">
        <v>0.16</v>
      </c>
      <c r="R15" s="37" t="s">
        <v>22</v>
      </c>
      <c r="S15" s="37" t="s">
        <v>46</v>
      </c>
      <c r="T15" s="71">
        <v>1</v>
      </c>
      <c r="U15" s="70" t="s">
        <v>247</v>
      </c>
      <c r="V15" s="70" t="s">
        <v>123</v>
      </c>
      <c r="W15" s="71">
        <v>1</v>
      </c>
      <c r="X15" s="71">
        <v>1</v>
      </c>
      <c r="Y15" s="71">
        <v>1</v>
      </c>
      <c r="Z15" s="71">
        <v>1</v>
      </c>
    </row>
    <row r="16" spans="1:26" ht="72" x14ac:dyDescent="0.25">
      <c r="A16" s="37" t="s">
        <v>120</v>
      </c>
      <c r="B16" s="37" t="s">
        <v>121</v>
      </c>
      <c r="C16" s="37">
        <v>8228</v>
      </c>
      <c r="D16" s="37" t="s">
        <v>122</v>
      </c>
      <c r="E16" s="37">
        <v>2292</v>
      </c>
      <c r="F16" s="37" t="s">
        <v>123</v>
      </c>
      <c r="G16" s="37" t="s">
        <v>72</v>
      </c>
      <c r="H16" s="54"/>
      <c r="I16" s="74" t="s">
        <v>248</v>
      </c>
      <c r="J16" s="56" t="s">
        <v>249</v>
      </c>
      <c r="K16" s="37" t="s">
        <v>250</v>
      </c>
      <c r="L16" s="61" t="s">
        <v>251</v>
      </c>
      <c r="M16" s="70" t="s">
        <v>170</v>
      </c>
      <c r="N16" s="70" t="s">
        <v>252</v>
      </c>
      <c r="O16" s="67">
        <v>2023</v>
      </c>
      <c r="P16" s="70" t="s">
        <v>253</v>
      </c>
      <c r="Q16" s="71">
        <v>0.17</v>
      </c>
      <c r="R16" s="37" t="s">
        <v>29</v>
      </c>
      <c r="S16" s="37" t="s">
        <v>32</v>
      </c>
      <c r="T16" s="63">
        <v>1</v>
      </c>
      <c r="U16" s="61" t="s">
        <v>216</v>
      </c>
      <c r="V16" s="61" t="s">
        <v>123</v>
      </c>
      <c r="W16" s="71">
        <v>1</v>
      </c>
      <c r="X16" s="71">
        <v>1</v>
      </c>
      <c r="Y16" s="71">
        <v>1</v>
      </c>
      <c r="Z16" s="71">
        <v>1</v>
      </c>
    </row>
    <row r="17" spans="1:26" ht="204" x14ac:dyDescent="0.25">
      <c r="A17" s="37" t="s">
        <v>124</v>
      </c>
      <c r="B17" s="37" t="s">
        <v>125</v>
      </c>
      <c r="C17" s="37" t="s">
        <v>126</v>
      </c>
      <c r="D17" s="38" t="s">
        <v>127</v>
      </c>
      <c r="E17" s="37" t="s">
        <v>128</v>
      </c>
      <c r="F17" s="37" t="s">
        <v>123</v>
      </c>
      <c r="G17" s="37" t="s">
        <v>59</v>
      </c>
      <c r="H17" s="58" t="s">
        <v>153</v>
      </c>
      <c r="I17" s="83" t="s">
        <v>254</v>
      </c>
      <c r="J17" s="79" t="s">
        <v>255</v>
      </c>
      <c r="K17" s="79" t="s">
        <v>256</v>
      </c>
      <c r="L17" s="84" t="s">
        <v>257</v>
      </c>
      <c r="M17" s="80" t="s">
        <v>258</v>
      </c>
      <c r="N17" s="80" t="s">
        <v>221</v>
      </c>
      <c r="O17" s="80">
        <v>2025</v>
      </c>
      <c r="P17" s="80" t="s">
        <v>259</v>
      </c>
      <c r="Q17" s="78">
        <v>0.1</v>
      </c>
      <c r="R17" s="72" t="s">
        <v>327</v>
      </c>
      <c r="S17" s="72" t="s">
        <v>328</v>
      </c>
      <c r="T17" s="78">
        <v>1</v>
      </c>
      <c r="U17" s="80" t="s">
        <v>230</v>
      </c>
      <c r="V17" s="80" t="s">
        <v>123</v>
      </c>
      <c r="W17" s="80" t="s">
        <v>123</v>
      </c>
      <c r="X17" s="78">
        <v>0.1</v>
      </c>
      <c r="Y17" s="78">
        <v>0.1</v>
      </c>
      <c r="Z17" s="78">
        <v>0.1</v>
      </c>
    </row>
    <row r="18" spans="1:26" ht="144" x14ac:dyDescent="0.25">
      <c r="A18" s="37" t="s">
        <v>124</v>
      </c>
      <c r="B18" s="37" t="s">
        <v>125</v>
      </c>
      <c r="C18" s="37" t="s">
        <v>129</v>
      </c>
      <c r="D18" s="38" t="s">
        <v>130</v>
      </c>
      <c r="E18" s="37" t="s">
        <v>131</v>
      </c>
      <c r="F18" s="37" t="s">
        <v>123</v>
      </c>
      <c r="G18" s="37" t="s">
        <v>59</v>
      </c>
      <c r="H18" s="59" t="s">
        <v>154</v>
      </c>
      <c r="I18" s="36" t="s">
        <v>260</v>
      </c>
      <c r="J18" s="38" t="s">
        <v>261</v>
      </c>
      <c r="K18" s="38" t="s">
        <v>262</v>
      </c>
      <c r="L18" s="38" t="s">
        <v>263</v>
      </c>
      <c r="M18" s="70" t="s">
        <v>264</v>
      </c>
      <c r="N18" s="70" t="s">
        <v>265</v>
      </c>
      <c r="O18" s="70">
        <v>2023</v>
      </c>
      <c r="P18" s="70" t="s">
        <v>266</v>
      </c>
      <c r="Q18" s="71">
        <v>0.1</v>
      </c>
      <c r="R18" s="37" t="s">
        <v>41</v>
      </c>
      <c r="S18" s="37" t="s">
        <v>38</v>
      </c>
      <c r="T18" s="75">
        <v>4800</v>
      </c>
      <c r="U18" s="70" t="s">
        <v>266</v>
      </c>
      <c r="V18" s="75">
        <v>6000</v>
      </c>
      <c r="W18" s="75">
        <v>6000</v>
      </c>
      <c r="X18" s="75">
        <v>5600</v>
      </c>
      <c r="Y18" s="75">
        <v>4800</v>
      </c>
      <c r="Z18" s="70"/>
    </row>
    <row r="19" spans="1:26" ht="108" x14ac:dyDescent="0.25">
      <c r="A19" s="37" t="s">
        <v>132</v>
      </c>
      <c r="B19" s="37" t="s">
        <v>133</v>
      </c>
      <c r="C19" s="37">
        <v>8211</v>
      </c>
      <c r="D19" s="38" t="s">
        <v>134</v>
      </c>
      <c r="E19" s="37">
        <v>1971</v>
      </c>
      <c r="F19" s="37" t="s">
        <v>135</v>
      </c>
      <c r="G19" s="37" t="s">
        <v>59</v>
      </c>
      <c r="H19" s="59"/>
      <c r="I19" s="37" t="s">
        <v>267</v>
      </c>
      <c r="J19" s="36" t="s">
        <v>268</v>
      </c>
      <c r="K19" s="38" t="s">
        <v>269</v>
      </c>
      <c r="L19" s="70" t="s">
        <v>270</v>
      </c>
      <c r="M19" s="70" t="s">
        <v>170</v>
      </c>
      <c r="N19" s="71">
        <v>1</v>
      </c>
      <c r="O19" s="70">
        <v>2023</v>
      </c>
      <c r="P19" s="70" t="s">
        <v>271</v>
      </c>
      <c r="Q19" s="71">
        <v>0.1</v>
      </c>
      <c r="R19" s="37" t="s">
        <v>43</v>
      </c>
      <c r="S19" s="37" t="s">
        <v>44</v>
      </c>
      <c r="T19" s="71">
        <v>1</v>
      </c>
      <c r="U19" s="70" t="s">
        <v>271</v>
      </c>
      <c r="V19" s="71">
        <v>1</v>
      </c>
      <c r="W19" s="71">
        <v>1</v>
      </c>
      <c r="X19" s="71">
        <v>1</v>
      </c>
      <c r="Y19" s="71">
        <v>1</v>
      </c>
      <c r="Z19" s="70"/>
    </row>
    <row r="20" spans="1:26" ht="120" x14ac:dyDescent="0.25">
      <c r="A20" s="56" t="s">
        <v>136</v>
      </c>
      <c r="B20" s="56" t="s">
        <v>137</v>
      </c>
      <c r="C20" s="57">
        <v>8215</v>
      </c>
      <c r="D20" s="56" t="s">
        <v>138</v>
      </c>
      <c r="E20" s="55" t="s">
        <v>139</v>
      </c>
      <c r="F20" s="50" t="s">
        <v>152</v>
      </c>
      <c r="G20" s="56" t="s">
        <v>59</v>
      </c>
      <c r="H20" s="59"/>
      <c r="I20" s="37" t="s">
        <v>272</v>
      </c>
      <c r="J20" s="37" t="s">
        <v>273</v>
      </c>
      <c r="K20" s="38" t="s">
        <v>274</v>
      </c>
      <c r="L20" s="70" t="s">
        <v>275</v>
      </c>
      <c r="M20" s="70" t="s">
        <v>170</v>
      </c>
      <c r="N20" s="71">
        <v>1</v>
      </c>
      <c r="O20" s="70">
        <v>2023</v>
      </c>
      <c r="P20" s="70" t="s">
        <v>276</v>
      </c>
      <c r="Q20" s="71">
        <v>0.1</v>
      </c>
      <c r="R20" s="37" t="s">
        <v>40</v>
      </c>
      <c r="S20" s="37" t="s">
        <v>38</v>
      </c>
      <c r="T20" s="71">
        <v>1</v>
      </c>
      <c r="U20" s="70" t="s">
        <v>277</v>
      </c>
      <c r="V20" s="71">
        <v>1</v>
      </c>
      <c r="W20" s="71">
        <v>1</v>
      </c>
      <c r="X20" s="71">
        <v>1</v>
      </c>
      <c r="Y20" s="71">
        <v>1</v>
      </c>
      <c r="Z20" s="70"/>
    </row>
    <row r="21" spans="1:26" ht="45.6" customHeight="1" x14ac:dyDescent="0.25">
      <c r="A21" s="37" t="s">
        <v>136</v>
      </c>
      <c r="B21" s="37" t="s">
        <v>137</v>
      </c>
      <c r="C21" s="37">
        <v>8220</v>
      </c>
      <c r="D21" s="38" t="s">
        <v>140</v>
      </c>
      <c r="E21" s="37">
        <v>2185</v>
      </c>
      <c r="F21" s="37" t="s">
        <v>141</v>
      </c>
      <c r="G21" s="37" t="s">
        <v>59</v>
      </c>
      <c r="H21" s="59"/>
      <c r="I21" s="37" t="s">
        <v>278</v>
      </c>
      <c r="J21" s="36" t="s">
        <v>279</v>
      </c>
      <c r="K21" s="38" t="s">
        <v>280</v>
      </c>
      <c r="L21" s="70" t="s">
        <v>281</v>
      </c>
      <c r="M21" s="70" t="s">
        <v>170</v>
      </c>
      <c r="N21" s="70" t="s">
        <v>123</v>
      </c>
      <c r="O21" s="70">
        <v>2023</v>
      </c>
      <c r="P21" s="70" t="s">
        <v>282</v>
      </c>
      <c r="Q21" s="71">
        <v>0.1</v>
      </c>
      <c r="R21" s="70" t="s">
        <v>283</v>
      </c>
      <c r="S21" s="37" t="s">
        <v>38</v>
      </c>
      <c r="T21" s="70">
        <v>1</v>
      </c>
      <c r="U21" s="70" t="s">
        <v>284</v>
      </c>
      <c r="V21" s="71">
        <v>1</v>
      </c>
      <c r="W21" s="71">
        <v>1</v>
      </c>
      <c r="X21" s="71">
        <v>1</v>
      </c>
      <c r="Y21" s="71">
        <v>1</v>
      </c>
      <c r="Z21" s="70"/>
    </row>
    <row r="22" spans="1:26" ht="72" x14ac:dyDescent="0.25">
      <c r="A22" s="55" t="s">
        <v>132</v>
      </c>
      <c r="B22" s="55" t="s">
        <v>133</v>
      </c>
      <c r="C22" s="49">
        <v>8236</v>
      </c>
      <c r="D22" s="50" t="s">
        <v>149</v>
      </c>
      <c r="E22" s="60">
        <v>1972</v>
      </c>
      <c r="F22" s="55" t="s">
        <v>141</v>
      </c>
      <c r="G22" s="56" t="s">
        <v>59</v>
      </c>
      <c r="H22" s="59"/>
      <c r="I22" s="37" t="s">
        <v>285</v>
      </c>
      <c r="J22" s="36" t="s">
        <v>286</v>
      </c>
      <c r="K22" s="38" t="s">
        <v>287</v>
      </c>
      <c r="L22" s="70" t="s">
        <v>288</v>
      </c>
      <c r="M22" s="70" t="s">
        <v>289</v>
      </c>
      <c r="N22" s="70">
        <v>700</v>
      </c>
      <c r="O22" s="70">
        <v>2023</v>
      </c>
      <c r="P22" s="70" t="s">
        <v>290</v>
      </c>
      <c r="Q22" s="71">
        <v>0.1</v>
      </c>
      <c r="R22" s="37" t="s">
        <v>39</v>
      </c>
      <c r="S22" s="37" t="s">
        <v>38</v>
      </c>
      <c r="T22" s="70">
        <v>600</v>
      </c>
      <c r="U22" s="70" t="s">
        <v>291</v>
      </c>
      <c r="V22" s="70">
        <v>700</v>
      </c>
      <c r="W22" s="70">
        <v>670</v>
      </c>
      <c r="X22" s="70">
        <v>640</v>
      </c>
      <c r="Y22" s="70">
        <v>600</v>
      </c>
      <c r="Z22" s="70"/>
    </row>
    <row r="23" spans="1:26" ht="108" x14ac:dyDescent="0.25">
      <c r="A23" s="37" t="s">
        <v>136</v>
      </c>
      <c r="B23" s="37" t="s">
        <v>137</v>
      </c>
      <c r="C23" s="37">
        <v>8237</v>
      </c>
      <c r="D23" s="38" t="s">
        <v>142</v>
      </c>
      <c r="E23" s="37" t="s">
        <v>143</v>
      </c>
      <c r="F23" s="37" t="s">
        <v>144</v>
      </c>
      <c r="G23" s="37" t="s">
        <v>59</v>
      </c>
      <c r="H23" s="59"/>
      <c r="I23" s="37" t="s">
        <v>292</v>
      </c>
      <c r="J23" s="36" t="s">
        <v>293</v>
      </c>
      <c r="K23" s="38" t="s">
        <v>294</v>
      </c>
      <c r="L23" s="70" t="s">
        <v>294</v>
      </c>
      <c r="M23" s="70" t="s">
        <v>170</v>
      </c>
      <c r="N23" s="70" t="s">
        <v>123</v>
      </c>
      <c r="O23" s="70" t="s">
        <v>123</v>
      </c>
      <c r="P23" s="70" t="s">
        <v>295</v>
      </c>
      <c r="Q23" s="71">
        <v>0.1</v>
      </c>
      <c r="R23" s="37" t="s">
        <v>41</v>
      </c>
      <c r="S23" s="37" t="s">
        <v>38</v>
      </c>
      <c r="T23" s="70">
        <v>1</v>
      </c>
      <c r="U23" s="70" t="s">
        <v>296</v>
      </c>
      <c r="V23" s="70"/>
      <c r="W23" s="70">
        <v>1</v>
      </c>
      <c r="X23" s="70">
        <v>1</v>
      </c>
      <c r="Y23" s="70">
        <v>1</v>
      </c>
      <c r="Z23" s="70"/>
    </row>
    <row r="24" spans="1:26" ht="204" x14ac:dyDescent="0.25">
      <c r="A24" s="37" t="s">
        <v>124</v>
      </c>
      <c r="B24" s="37" t="s">
        <v>125</v>
      </c>
      <c r="C24" s="37" t="s">
        <v>126</v>
      </c>
      <c r="D24" s="38" t="s">
        <v>127</v>
      </c>
      <c r="E24" s="37" t="s">
        <v>128</v>
      </c>
      <c r="F24" s="37" t="s">
        <v>123</v>
      </c>
      <c r="G24" s="37" t="s">
        <v>59</v>
      </c>
      <c r="H24" s="59"/>
      <c r="I24" s="79" t="s">
        <v>297</v>
      </c>
      <c r="J24" s="41" t="s">
        <v>298</v>
      </c>
      <c r="K24" s="79" t="s">
        <v>299</v>
      </c>
      <c r="L24" s="80" t="s">
        <v>300</v>
      </c>
      <c r="M24" s="80" t="s">
        <v>170</v>
      </c>
      <c r="N24" s="82">
        <v>0.78</v>
      </c>
      <c r="O24" s="85">
        <v>2023</v>
      </c>
      <c r="P24" s="80" t="s">
        <v>301</v>
      </c>
      <c r="Q24" s="82">
        <v>0.1</v>
      </c>
      <c r="R24" s="79" t="s">
        <v>229</v>
      </c>
      <c r="S24" s="72" t="s">
        <v>329</v>
      </c>
      <c r="T24" s="82">
        <v>1</v>
      </c>
      <c r="U24" s="80" t="s">
        <v>301</v>
      </c>
      <c r="V24" s="80" t="s">
        <v>123</v>
      </c>
      <c r="W24" s="82">
        <v>1</v>
      </c>
      <c r="X24" s="82">
        <v>1</v>
      </c>
      <c r="Y24" s="82">
        <v>1</v>
      </c>
      <c r="Z24" s="82">
        <v>1</v>
      </c>
    </row>
    <row r="25" spans="1:26" ht="204" x14ac:dyDescent="0.25">
      <c r="A25" s="37" t="s">
        <v>124</v>
      </c>
      <c r="B25" s="37" t="s">
        <v>125</v>
      </c>
      <c r="C25" s="37" t="s">
        <v>126</v>
      </c>
      <c r="D25" s="38" t="s">
        <v>127</v>
      </c>
      <c r="E25" s="37" t="s">
        <v>128</v>
      </c>
      <c r="F25" s="37" t="s">
        <v>123</v>
      </c>
      <c r="G25" s="37" t="s">
        <v>59</v>
      </c>
      <c r="H25" s="59"/>
      <c r="I25" s="72" t="s">
        <v>302</v>
      </c>
      <c r="J25" s="41" t="s">
        <v>303</v>
      </c>
      <c r="K25" s="79" t="s">
        <v>304</v>
      </c>
      <c r="L25" s="80" t="s">
        <v>305</v>
      </c>
      <c r="M25" s="80" t="s">
        <v>170</v>
      </c>
      <c r="N25" s="82">
        <v>0.5</v>
      </c>
      <c r="O25" s="85">
        <v>2023</v>
      </c>
      <c r="P25" s="80" t="s">
        <v>301</v>
      </c>
      <c r="Q25" s="82">
        <v>0.1</v>
      </c>
      <c r="R25" s="79" t="s">
        <v>229</v>
      </c>
      <c r="S25" s="72" t="s">
        <v>329</v>
      </c>
      <c r="T25" s="82">
        <v>1</v>
      </c>
      <c r="U25" s="80" t="s">
        <v>301</v>
      </c>
      <c r="V25" s="80" t="s">
        <v>123</v>
      </c>
      <c r="W25" s="82">
        <v>1</v>
      </c>
      <c r="X25" s="82">
        <v>1</v>
      </c>
      <c r="Y25" s="82">
        <v>1</v>
      </c>
      <c r="Z25" s="82">
        <v>1</v>
      </c>
    </row>
    <row r="26" spans="1:26" ht="204" x14ac:dyDescent="0.25">
      <c r="A26" s="37" t="s">
        <v>124</v>
      </c>
      <c r="B26" s="37" t="s">
        <v>125</v>
      </c>
      <c r="C26" s="37" t="s">
        <v>126</v>
      </c>
      <c r="D26" s="38" t="s">
        <v>127</v>
      </c>
      <c r="E26" s="37" t="s">
        <v>128</v>
      </c>
      <c r="F26" s="37" t="s">
        <v>123</v>
      </c>
      <c r="G26" s="37" t="s">
        <v>59</v>
      </c>
      <c r="H26" s="59"/>
      <c r="I26" s="41" t="s">
        <v>306</v>
      </c>
      <c r="J26" s="41" t="s">
        <v>307</v>
      </c>
      <c r="K26" s="41" t="s">
        <v>308</v>
      </c>
      <c r="L26" s="84" t="s">
        <v>309</v>
      </c>
      <c r="M26" s="80" t="s">
        <v>170</v>
      </c>
      <c r="N26" s="80" t="s">
        <v>123</v>
      </c>
      <c r="O26" s="80" t="s">
        <v>123</v>
      </c>
      <c r="P26" s="80" t="s">
        <v>310</v>
      </c>
      <c r="Q26" s="82">
        <v>0.1</v>
      </c>
      <c r="R26" s="79" t="s">
        <v>229</v>
      </c>
      <c r="S26" s="72" t="s">
        <v>329</v>
      </c>
      <c r="T26" s="82">
        <v>1</v>
      </c>
      <c r="U26" s="80" t="s">
        <v>310</v>
      </c>
      <c r="V26" s="80" t="s">
        <v>123</v>
      </c>
      <c r="W26" s="82">
        <v>1</v>
      </c>
      <c r="X26" s="82">
        <v>1</v>
      </c>
      <c r="Y26" s="82">
        <v>1</v>
      </c>
      <c r="Z26" s="82">
        <v>1</v>
      </c>
    </row>
    <row r="27" spans="1:26" ht="108" x14ac:dyDescent="0.25">
      <c r="A27" s="37" t="s">
        <v>120</v>
      </c>
      <c r="B27" s="37" t="s">
        <v>121</v>
      </c>
      <c r="C27" s="37">
        <v>8228</v>
      </c>
      <c r="D27" s="37" t="s">
        <v>122</v>
      </c>
      <c r="E27" s="37">
        <v>2292</v>
      </c>
      <c r="F27" s="37" t="s">
        <v>123</v>
      </c>
      <c r="G27" s="37" t="s">
        <v>66</v>
      </c>
      <c r="H27" s="51" t="s">
        <v>150</v>
      </c>
      <c r="I27" s="79" t="s">
        <v>311</v>
      </c>
      <c r="J27" s="83" t="s">
        <v>312</v>
      </c>
      <c r="K27" s="79" t="s">
        <v>313</v>
      </c>
      <c r="L27" s="41" t="s">
        <v>314</v>
      </c>
      <c r="M27" s="79" t="s">
        <v>170</v>
      </c>
      <c r="N27" s="79" t="s">
        <v>315</v>
      </c>
      <c r="O27" s="85">
        <v>2024</v>
      </c>
      <c r="P27" s="70" t="s">
        <v>330</v>
      </c>
      <c r="Q27" s="82">
        <v>0.5</v>
      </c>
      <c r="R27" s="80" t="s">
        <v>316</v>
      </c>
      <c r="S27" s="79" t="s">
        <v>317</v>
      </c>
      <c r="T27" s="82">
        <v>1</v>
      </c>
      <c r="U27" s="80" t="s">
        <v>318</v>
      </c>
      <c r="V27" s="78">
        <v>0</v>
      </c>
      <c r="W27" s="82">
        <v>0.3</v>
      </c>
      <c r="X27" s="82">
        <v>0.35</v>
      </c>
      <c r="Y27" s="82">
        <v>0.35</v>
      </c>
      <c r="Z27" s="82">
        <v>0</v>
      </c>
    </row>
    <row r="28" spans="1:26" ht="142.15" customHeight="1" x14ac:dyDescent="0.25">
      <c r="A28" s="37" t="s">
        <v>120</v>
      </c>
      <c r="B28" s="37" t="s">
        <v>121</v>
      </c>
      <c r="C28" s="37">
        <v>8228</v>
      </c>
      <c r="D28" s="37" t="s">
        <v>122</v>
      </c>
      <c r="E28" s="37">
        <v>2292</v>
      </c>
      <c r="F28" s="37" t="s">
        <v>123</v>
      </c>
      <c r="G28" s="37" t="s">
        <v>66</v>
      </c>
      <c r="H28" s="52" t="s">
        <v>151</v>
      </c>
      <c r="I28" s="37" t="s">
        <v>319</v>
      </c>
      <c r="J28" s="36" t="s">
        <v>320</v>
      </c>
      <c r="K28" s="36" t="s">
        <v>321</v>
      </c>
      <c r="L28" s="40" t="s">
        <v>322</v>
      </c>
      <c r="M28" s="37" t="s">
        <v>170</v>
      </c>
      <c r="N28" s="38" t="s">
        <v>323</v>
      </c>
      <c r="O28" s="70">
        <v>2024</v>
      </c>
      <c r="P28" s="70" t="s">
        <v>324</v>
      </c>
      <c r="Q28" s="71">
        <v>0.5</v>
      </c>
      <c r="R28" s="37" t="s">
        <v>29</v>
      </c>
      <c r="S28" s="37" t="s">
        <v>35</v>
      </c>
      <c r="T28" s="71">
        <v>1</v>
      </c>
      <c r="U28" s="70" t="s">
        <v>325</v>
      </c>
      <c r="V28" s="71">
        <v>1</v>
      </c>
      <c r="W28" s="71">
        <v>1</v>
      </c>
      <c r="X28" s="71">
        <v>1</v>
      </c>
      <c r="Y28" s="71">
        <v>1</v>
      </c>
      <c r="Z28" s="71">
        <v>1</v>
      </c>
    </row>
  </sheetData>
  <mergeCells count="2">
    <mergeCell ref="I14:I15"/>
    <mergeCell ref="T2:Z2"/>
  </mergeCells>
  <hyperlinks>
    <hyperlink ref="P9" r:id="rId1" xr:uid="{D1F29F25-F9AB-470E-98C2-25DFD2F8623E}"/>
  </hyperlinks>
  <pageMargins left="0.70866141732283472" right="0.70866141732283472" top="0.74803149606299213" bottom="0.74803149606299213" header="0.31496062992125984" footer="0.31496062992125984"/>
  <pageSetup paperSize="9" scale="83" orientation="landscape" r:id="rId2"/>
  <headerFooter>
    <oddHeader>&amp;L&amp;G&amp;C&amp;"Arial,Negrita"&amp;12MATRIZ FORMULACIÓN Y SEGUIMIENTO
PLAN ESTRATÉGICO INSTITUCIONAL</oddHeader>
    <oddFooter>&amp;C&amp;P
IPB-M-3&amp;RDES-FM-44
V2</oddFooter>
  </headerFooter>
  <colBreaks count="2" manualBreakCount="2">
    <brk id="10" max="1048575" man="1"/>
    <brk id="19" max="1048575" man="1"/>
  </colBreaks>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6F538-0682-4149-B2B4-917FF6CFEE6E}">
  <dimension ref="A2:J21"/>
  <sheetViews>
    <sheetView topLeftCell="A5" workbookViewId="0">
      <selection activeCell="J19" sqref="J19"/>
    </sheetView>
  </sheetViews>
  <sheetFormatPr baseColWidth="10" defaultRowHeight="15" x14ac:dyDescent="0.25"/>
  <cols>
    <col min="1" max="1" width="20.42578125" customWidth="1"/>
    <col min="2" max="3" width="31.5703125" customWidth="1"/>
    <col min="10" max="10" width="36.140625" customWidth="1"/>
  </cols>
  <sheetData>
    <row r="2" spans="1:10" ht="15.75" x14ac:dyDescent="0.25">
      <c r="A2" s="1" t="s">
        <v>24</v>
      </c>
      <c r="B2" s="1" t="s">
        <v>25</v>
      </c>
      <c r="C2" s="1" t="s">
        <v>26</v>
      </c>
      <c r="E2" s="182" t="s">
        <v>91</v>
      </c>
      <c r="F2" s="183"/>
      <c r="J2" s="24" t="s">
        <v>92</v>
      </c>
    </row>
    <row r="3" spans="1:10" ht="30" x14ac:dyDescent="0.25">
      <c r="A3" s="179" t="s">
        <v>27</v>
      </c>
      <c r="B3" s="2" t="s">
        <v>28</v>
      </c>
      <c r="C3" s="3" t="s">
        <v>29</v>
      </c>
      <c r="E3" s="21" t="s">
        <v>58</v>
      </c>
      <c r="I3" s="23">
        <v>1</v>
      </c>
      <c r="J3" s="23" t="s">
        <v>79</v>
      </c>
    </row>
    <row r="4" spans="1:10" ht="45" x14ac:dyDescent="0.3">
      <c r="A4" s="180"/>
      <c r="B4" s="4" t="s">
        <v>30</v>
      </c>
      <c r="C4" s="3" t="s">
        <v>31</v>
      </c>
      <c r="E4" s="22" t="s">
        <v>59</v>
      </c>
      <c r="I4" s="23">
        <v>2</v>
      </c>
      <c r="J4" s="23" t="s">
        <v>80</v>
      </c>
    </row>
    <row r="5" spans="1:10" ht="45" x14ac:dyDescent="0.3">
      <c r="A5" s="180"/>
      <c r="B5" s="5" t="s">
        <v>32</v>
      </c>
      <c r="C5" s="3" t="s">
        <v>29</v>
      </c>
      <c r="E5" s="22" t="s">
        <v>60</v>
      </c>
      <c r="I5" s="23">
        <v>3</v>
      </c>
      <c r="J5" s="23" t="s">
        <v>81</v>
      </c>
    </row>
    <row r="6" spans="1:10" ht="30" x14ac:dyDescent="0.25">
      <c r="A6" s="180"/>
      <c r="B6" s="6" t="s">
        <v>33</v>
      </c>
      <c r="C6" s="3" t="s">
        <v>34</v>
      </c>
      <c r="E6" t="s">
        <v>61</v>
      </c>
      <c r="I6" s="23">
        <v>4</v>
      </c>
      <c r="J6" s="23" t="s">
        <v>82</v>
      </c>
    </row>
    <row r="7" spans="1:10" ht="45" x14ac:dyDescent="0.25">
      <c r="A7" s="181"/>
      <c r="B7" s="6" t="s">
        <v>35</v>
      </c>
      <c r="C7" s="3" t="s">
        <v>36</v>
      </c>
      <c r="E7" t="s">
        <v>62</v>
      </c>
      <c r="I7" s="23">
        <v>5</v>
      </c>
      <c r="J7" s="23" t="s">
        <v>83</v>
      </c>
    </row>
    <row r="8" spans="1:10" ht="45" x14ac:dyDescent="0.25">
      <c r="A8" s="179" t="s">
        <v>37</v>
      </c>
      <c r="B8" s="7" t="s">
        <v>38</v>
      </c>
      <c r="C8" s="3" t="s">
        <v>39</v>
      </c>
      <c r="E8" t="s">
        <v>63</v>
      </c>
      <c r="I8" s="23">
        <v>6</v>
      </c>
      <c r="J8" s="23" t="s">
        <v>84</v>
      </c>
    </row>
    <row r="9" spans="1:10" ht="30" x14ac:dyDescent="0.25">
      <c r="A9" s="180"/>
      <c r="B9" s="8" t="s">
        <v>38</v>
      </c>
      <c r="C9" s="3" t="s">
        <v>40</v>
      </c>
      <c r="E9" t="s">
        <v>64</v>
      </c>
      <c r="I9" s="23">
        <v>7</v>
      </c>
      <c r="J9" s="23" t="s">
        <v>85</v>
      </c>
    </row>
    <row r="10" spans="1:10" ht="45" x14ac:dyDescent="0.25">
      <c r="A10" s="180"/>
      <c r="B10" s="9" t="s">
        <v>38</v>
      </c>
      <c r="C10" s="3" t="s">
        <v>41</v>
      </c>
      <c r="E10" t="s">
        <v>65</v>
      </c>
      <c r="I10" s="23">
        <v>8</v>
      </c>
      <c r="J10" s="23" t="s">
        <v>86</v>
      </c>
    </row>
    <row r="11" spans="1:10" ht="45" x14ac:dyDescent="0.25">
      <c r="A11" s="180"/>
      <c r="B11" s="10" t="s">
        <v>42</v>
      </c>
      <c r="C11" s="3" t="s">
        <v>43</v>
      </c>
      <c r="E11" t="s">
        <v>66</v>
      </c>
      <c r="I11" s="23">
        <v>9</v>
      </c>
      <c r="J11" s="23" t="s">
        <v>87</v>
      </c>
    </row>
    <row r="12" spans="1:10" ht="45" x14ac:dyDescent="0.25">
      <c r="A12" s="181"/>
      <c r="B12" s="11" t="s">
        <v>44</v>
      </c>
      <c r="C12" s="3" t="s">
        <v>43</v>
      </c>
      <c r="E12" t="s">
        <v>67</v>
      </c>
      <c r="I12" s="23">
        <v>10</v>
      </c>
      <c r="J12" s="23" t="s">
        <v>88</v>
      </c>
    </row>
    <row r="13" spans="1:10" ht="60" x14ac:dyDescent="0.25">
      <c r="A13" s="179" t="s">
        <v>45</v>
      </c>
      <c r="B13" s="12" t="s">
        <v>46</v>
      </c>
      <c r="C13" s="3" t="s">
        <v>22</v>
      </c>
      <c r="E13" t="s">
        <v>68</v>
      </c>
      <c r="I13" s="23">
        <v>11</v>
      </c>
      <c r="J13" s="23" t="s">
        <v>89</v>
      </c>
    </row>
    <row r="14" spans="1:10" ht="60" x14ac:dyDescent="0.25">
      <c r="A14" s="180"/>
      <c r="B14" s="13" t="s">
        <v>47</v>
      </c>
      <c r="C14" s="3" t="s">
        <v>22</v>
      </c>
      <c r="E14" t="s">
        <v>69</v>
      </c>
      <c r="I14" s="23">
        <v>12</v>
      </c>
      <c r="J14" s="23" t="s">
        <v>90</v>
      </c>
    </row>
    <row r="15" spans="1:10" ht="30" x14ac:dyDescent="0.25">
      <c r="A15" s="180"/>
      <c r="B15" s="14" t="s">
        <v>48</v>
      </c>
      <c r="C15" s="3" t="s">
        <v>22</v>
      </c>
      <c r="E15" t="s">
        <v>70</v>
      </c>
      <c r="I15" s="23">
        <v>1</v>
      </c>
      <c r="J15" s="23" t="s">
        <v>93</v>
      </c>
    </row>
    <row r="16" spans="1:10" ht="30" x14ac:dyDescent="0.25">
      <c r="A16" s="180"/>
      <c r="B16" s="15" t="s">
        <v>49</v>
      </c>
      <c r="C16" s="3" t="s">
        <v>22</v>
      </c>
      <c r="E16" t="s">
        <v>71</v>
      </c>
      <c r="I16" s="23">
        <v>2</v>
      </c>
      <c r="J16" s="23" t="s">
        <v>94</v>
      </c>
    </row>
    <row r="17" spans="1:10" ht="45" x14ac:dyDescent="0.25">
      <c r="A17" s="180"/>
      <c r="B17" s="16" t="s">
        <v>50</v>
      </c>
      <c r="C17" s="3" t="s">
        <v>22</v>
      </c>
      <c r="E17" t="s">
        <v>72</v>
      </c>
      <c r="I17" s="23">
        <v>3</v>
      </c>
      <c r="J17" s="23" t="s">
        <v>95</v>
      </c>
    </row>
    <row r="18" spans="1:10" ht="45" x14ac:dyDescent="0.25">
      <c r="A18" s="180"/>
      <c r="B18" s="17" t="s">
        <v>51</v>
      </c>
      <c r="C18" s="3" t="s">
        <v>52</v>
      </c>
      <c r="E18" t="s">
        <v>73</v>
      </c>
      <c r="I18" s="23">
        <v>4</v>
      </c>
      <c r="J18" s="23" t="s">
        <v>96</v>
      </c>
    </row>
    <row r="19" spans="1:10" ht="75" x14ac:dyDescent="0.25">
      <c r="A19" s="181"/>
      <c r="B19" s="18" t="s">
        <v>53</v>
      </c>
      <c r="C19" s="3" t="s">
        <v>54</v>
      </c>
      <c r="E19" t="s">
        <v>74</v>
      </c>
      <c r="I19" s="23">
        <v>5</v>
      </c>
      <c r="J19" s="23" t="s">
        <v>97</v>
      </c>
    </row>
    <row r="20" spans="1:10" ht="30" x14ac:dyDescent="0.25">
      <c r="A20" s="19" t="s">
        <v>55</v>
      </c>
      <c r="B20" s="20" t="s">
        <v>56</v>
      </c>
      <c r="C20" s="3" t="s">
        <v>57</v>
      </c>
      <c r="E20" t="s">
        <v>75</v>
      </c>
      <c r="J20" s="23" t="s">
        <v>23</v>
      </c>
    </row>
    <row r="21" spans="1:10" x14ac:dyDescent="0.25">
      <c r="E21" t="s">
        <v>76</v>
      </c>
    </row>
  </sheetData>
  <mergeCells count="4">
    <mergeCell ref="A3:A7"/>
    <mergeCell ref="A8:A12"/>
    <mergeCell ref="A13:A19"/>
    <mergeCell ref="E2: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00CBF-C467-4B3D-ABD1-3175DA5DFD8F}">
  <dimension ref="A1:CH28"/>
  <sheetViews>
    <sheetView showGridLines="0" showZeros="0" tabSelected="1" view="pageBreakPreview" topLeftCell="A4" zoomScale="70" zoomScaleNormal="70" zoomScaleSheetLayoutView="70" zoomScalePageLayoutView="62" workbookViewId="0">
      <selection activeCell="H5" sqref="H5"/>
    </sheetView>
  </sheetViews>
  <sheetFormatPr baseColWidth="10" defaultColWidth="16.28515625" defaultRowHeight="15" x14ac:dyDescent="0.25"/>
  <cols>
    <col min="1" max="1" width="16.28515625" customWidth="1"/>
    <col min="4" max="4" width="55.5703125" customWidth="1"/>
    <col min="5" max="5" width="12.28515625" customWidth="1"/>
    <col min="6" max="6" width="18.7109375" customWidth="1"/>
    <col min="8" max="8" width="33.85546875" customWidth="1"/>
    <col min="9" max="9" width="35.5703125" customWidth="1"/>
    <col min="10" max="10" width="28" customWidth="1"/>
    <col min="14" max="14" width="12.28515625" customWidth="1"/>
    <col min="15" max="15" width="13.85546875" customWidth="1"/>
    <col min="16" max="16" width="13.140625" customWidth="1"/>
    <col min="18" max="18" width="19.85546875" customWidth="1"/>
    <col min="19" max="19" width="20.140625" customWidth="1"/>
    <col min="24" max="24" width="16.28515625" style="159"/>
    <col min="25" max="26" width="0" hidden="1" customWidth="1"/>
    <col min="27" max="27" width="19.7109375" hidden="1" customWidth="1"/>
    <col min="28" max="28" width="19.42578125" hidden="1" customWidth="1"/>
    <col min="29" max="29" width="22.42578125" hidden="1" customWidth="1"/>
    <col min="30" max="30" width="19.7109375" hidden="1" customWidth="1"/>
    <col min="31" max="31" width="22.140625" hidden="1" customWidth="1"/>
    <col min="32" max="32" width="21.85546875" hidden="1" customWidth="1"/>
    <col min="33" max="33" width="0" hidden="1" customWidth="1"/>
    <col min="34" max="34" width="22.5703125" hidden="1" customWidth="1"/>
    <col min="35" max="37" width="0" hidden="1" customWidth="1"/>
    <col min="38" max="38" width="25.85546875" hidden="1" customWidth="1"/>
    <col min="39" max="44" width="0" hidden="1" customWidth="1"/>
    <col min="45" max="45" width="40.5703125" hidden="1" customWidth="1"/>
    <col min="46" max="48" width="0" hidden="1" customWidth="1"/>
    <col min="49" max="49" width="50" hidden="1" customWidth="1"/>
    <col min="50" max="50" width="0" hidden="1" customWidth="1"/>
    <col min="51" max="51" width="17.42578125" hidden="1" customWidth="1"/>
    <col min="52" max="54" width="0" hidden="1" customWidth="1"/>
    <col min="55" max="55" width="17.140625" hidden="1" customWidth="1"/>
    <col min="56" max="56" width="0" hidden="1" customWidth="1"/>
    <col min="57" max="57" width="21.7109375" customWidth="1"/>
    <col min="58" max="58" width="19.85546875" customWidth="1"/>
    <col min="61" max="61" width="22.28515625" customWidth="1"/>
    <col min="62" max="62" width="19.42578125" customWidth="1"/>
    <col min="63" max="63" width="23" customWidth="1"/>
    <col min="64" max="64" width="21" customWidth="1"/>
    <col min="65" max="65" width="22.28515625" customWidth="1"/>
    <col min="66" max="66" width="18.85546875" customWidth="1"/>
    <col min="67" max="67" width="24.140625" customWidth="1"/>
    <col min="68" max="68" width="22" customWidth="1"/>
    <col min="71" max="71" width="16" bestFit="1" customWidth="1"/>
    <col min="72" max="85" width="16.28515625" customWidth="1"/>
    <col min="86" max="86" width="16" bestFit="1" customWidth="1"/>
  </cols>
  <sheetData>
    <row r="1" spans="1:86" ht="15.75" thickBot="1" x14ac:dyDescent="0.3"/>
    <row r="2" spans="1:86" ht="16.5" thickBot="1" x14ac:dyDescent="0.3">
      <c r="T2" s="168" t="s">
        <v>0</v>
      </c>
      <c r="U2" s="168"/>
      <c r="V2" s="168"/>
      <c r="W2" s="168"/>
      <c r="X2" s="168"/>
      <c r="Y2" s="168"/>
      <c r="Z2" s="168"/>
      <c r="AA2" s="169" t="s">
        <v>331</v>
      </c>
      <c r="AB2" s="169"/>
      <c r="AC2" s="169"/>
      <c r="AD2" s="169"/>
      <c r="AE2" s="169"/>
      <c r="AF2" s="169"/>
      <c r="AG2" s="169"/>
      <c r="AH2" s="169"/>
      <c r="AI2" s="169"/>
      <c r="AJ2" s="169"/>
      <c r="AK2" s="169"/>
      <c r="AL2" s="169"/>
      <c r="AM2" s="169"/>
      <c r="AN2" s="169"/>
      <c r="AO2" s="169"/>
      <c r="AP2" s="170" t="s">
        <v>380</v>
      </c>
      <c r="AQ2" s="171"/>
      <c r="AR2" s="171"/>
      <c r="AS2" s="171"/>
      <c r="AT2" s="171"/>
      <c r="AU2" s="171"/>
      <c r="AV2" s="171"/>
      <c r="AW2" s="171"/>
      <c r="AX2" s="171"/>
      <c r="AY2" s="171"/>
      <c r="AZ2" s="171"/>
      <c r="BA2" s="171"/>
      <c r="BB2" s="171"/>
      <c r="BC2" s="171"/>
      <c r="BD2" s="171"/>
      <c r="BE2" s="172" t="s">
        <v>415</v>
      </c>
      <c r="BF2" s="173"/>
      <c r="BG2" s="173"/>
      <c r="BH2" s="173"/>
      <c r="BI2" s="173"/>
      <c r="BJ2" s="173"/>
      <c r="BK2" s="173"/>
      <c r="BL2" s="173"/>
      <c r="BM2" s="173"/>
      <c r="BN2" s="173"/>
      <c r="BO2" s="173"/>
      <c r="BP2" s="173"/>
      <c r="BQ2" s="173"/>
      <c r="BR2" s="173"/>
      <c r="BS2" s="174"/>
      <c r="BT2" s="175" t="s">
        <v>416</v>
      </c>
      <c r="BU2" s="175"/>
      <c r="BV2" s="175"/>
      <c r="BW2" s="175"/>
      <c r="BX2" s="175"/>
      <c r="BY2" s="175"/>
      <c r="BZ2" s="175"/>
      <c r="CA2" s="175"/>
      <c r="CB2" s="175"/>
      <c r="CC2" s="175"/>
      <c r="CD2" s="175"/>
      <c r="CE2" s="175"/>
      <c r="CF2" s="175"/>
      <c r="CG2" s="175"/>
      <c r="CH2" s="176"/>
    </row>
    <row r="3" spans="1:86" ht="77.25" customHeight="1" x14ac:dyDescent="0.25">
      <c r="A3" s="25" t="s">
        <v>1</v>
      </c>
      <c r="B3" s="25" t="s">
        <v>2</v>
      </c>
      <c r="C3" s="25" t="s">
        <v>77</v>
      </c>
      <c r="D3" s="25" t="s">
        <v>3</v>
      </c>
      <c r="E3" s="25" t="s">
        <v>78</v>
      </c>
      <c r="F3" s="25" t="s">
        <v>4</v>
      </c>
      <c r="G3" s="25" t="s">
        <v>5</v>
      </c>
      <c r="H3" s="25" t="s">
        <v>7</v>
      </c>
      <c r="I3" s="25" t="s">
        <v>20</v>
      </c>
      <c r="J3" s="26" t="s">
        <v>8</v>
      </c>
      <c r="K3" s="26" t="s">
        <v>9</v>
      </c>
      <c r="L3" s="26" t="s">
        <v>10</v>
      </c>
      <c r="M3" s="25" t="s">
        <v>21</v>
      </c>
      <c r="N3" s="26" t="s">
        <v>11</v>
      </c>
      <c r="O3" s="26" t="s">
        <v>12</v>
      </c>
      <c r="P3" s="26" t="s">
        <v>13</v>
      </c>
      <c r="Q3" s="26" t="s">
        <v>14</v>
      </c>
      <c r="R3" s="167" t="s">
        <v>15</v>
      </c>
      <c r="S3" s="166" t="s">
        <v>6</v>
      </c>
      <c r="T3" s="26" t="s">
        <v>16</v>
      </c>
      <c r="U3" s="25" t="s">
        <v>98</v>
      </c>
      <c r="V3" s="26">
        <v>2024</v>
      </c>
      <c r="W3" s="26">
        <v>2025</v>
      </c>
      <c r="X3" s="160">
        <v>2026</v>
      </c>
      <c r="Y3" s="26">
        <v>2027</v>
      </c>
      <c r="Z3" s="26">
        <v>2028</v>
      </c>
      <c r="AA3" s="42" t="s">
        <v>99</v>
      </c>
      <c r="AB3" s="43" t="s">
        <v>100</v>
      </c>
      <c r="AC3" s="43" t="s">
        <v>105</v>
      </c>
      <c r="AD3" s="44" t="s">
        <v>17</v>
      </c>
      <c r="AE3" s="45" t="s">
        <v>101</v>
      </c>
      <c r="AF3" s="45" t="s">
        <v>102</v>
      </c>
      <c r="AG3" s="46" t="s">
        <v>106</v>
      </c>
      <c r="AH3" s="47" t="s">
        <v>18</v>
      </c>
      <c r="AI3" s="42" t="s">
        <v>103</v>
      </c>
      <c r="AJ3" s="42" t="s">
        <v>104</v>
      </c>
      <c r="AK3" s="43" t="s">
        <v>107</v>
      </c>
      <c r="AL3" s="44" t="s">
        <v>19</v>
      </c>
      <c r="AM3" s="48" t="s">
        <v>108</v>
      </c>
      <c r="AN3" s="46" t="s">
        <v>109</v>
      </c>
      <c r="AO3" s="47" t="s">
        <v>111</v>
      </c>
      <c r="AP3" s="42" t="s">
        <v>99</v>
      </c>
      <c r="AQ3" s="43" t="s">
        <v>100</v>
      </c>
      <c r="AR3" s="43" t="s">
        <v>105</v>
      </c>
      <c r="AS3" s="44" t="s">
        <v>17</v>
      </c>
      <c r="AT3" s="45" t="s">
        <v>101</v>
      </c>
      <c r="AU3" s="45" t="s">
        <v>102</v>
      </c>
      <c r="AV3" s="46" t="s">
        <v>106</v>
      </c>
      <c r="AW3" s="47" t="s">
        <v>18</v>
      </c>
      <c r="AX3" s="42" t="s">
        <v>103</v>
      </c>
      <c r="AY3" s="42" t="s">
        <v>104</v>
      </c>
      <c r="AZ3" s="43" t="s">
        <v>107</v>
      </c>
      <c r="BA3" s="44" t="s">
        <v>19</v>
      </c>
      <c r="BB3" s="48" t="s">
        <v>112</v>
      </c>
      <c r="BC3" s="46" t="s">
        <v>113</v>
      </c>
      <c r="BD3" s="147" t="s">
        <v>110</v>
      </c>
      <c r="BE3" s="164" t="s">
        <v>99</v>
      </c>
      <c r="BF3" s="43" t="s">
        <v>100</v>
      </c>
      <c r="BG3" s="43" t="s">
        <v>105</v>
      </c>
      <c r="BH3" s="44" t="s">
        <v>17</v>
      </c>
      <c r="BI3" s="165" t="s">
        <v>101</v>
      </c>
      <c r="BJ3" s="45" t="s">
        <v>102</v>
      </c>
      <c r="BK3" s="46" t="s">
        <v>106</v>
      </c>
      <c r="BL3" s="47" t="s">
        <v>18</v>
      </c>
      <c r="BM3" s="164" t="s">
        <v>103</v>
      </c>
      <c r="BN3" s="42" t="s">
        <v>104</v>
      </c>
      <c r="BO3" s="43" t="s">
        <v>107</v>
      </c>
      <c r="BP3" s="44" t="s">
        <v>19</v>
      </c>
      <c r="BQ3" s="48" t="s">
        <v>114</v>
      </c>
      <c r="BR3" s="46" t="s">
        <v>115</v>
      </c>
      <c r="BS3" s="47" t="s">
        <v>116</v>
      </c>
      <c r="BT3" s="149" t="s">
        <v>99</v>
      </c>
      <c r="BU3" s="43" t="s">
        <v>100</v>
      </c>
      <c r="BV3" s="43" t="s">
        <v>105</v>
      </c>
      <c r="BW3" s="44" t="s">
        <v>17</v>
      </c>
      <c r="BX3" s="45" t="s">
        <v>101</v>
      </c>
      <c r="BY3" s="45" t="s">
        <v>102</v>
      </c>
      <c r="BZ3" s="46" t="s">
        <v>106</v>
      </c>
      <c r="CA3" s="47" t="s">
        <v>18</v>
      </c>
      <c r="CB3" s="42" t="s">
        <v>103</v>
      </c>
      <c r="CC3" s="42" t="s">
        <v>104</v>
      </c>
      <c r="CD3" s="43" t="s">
        <v>107</v>
      </c>
      <c r="CE3" s="44" t="s">
        <v>19</v>
      </c>
      <c r="CF3" s="48" t="s">
        <v>117</v>
      </c>
      <c r="CG3" s="46" t="s">
        <v>118</v>
      </c>
      <c r="CH3" s="47" t="s">
        <v>119</v>
      </c>
    </row>
    <row r="4" spans="1:86" ht="192" customHeight="1" x14ac:dyDescent="0.25">
      <c r="A4" s="27" t="str">
        <f>Formulación!A4</f>
        <v>5. Bogotá confía en su gobierno</v>
      </c>
      <c r="B4" s="27" t="str">
        <f>Formulación!B4</f>
        <v>5.33. Fortalecimiento institucional para un gobierno confiable</v>
      </c>
      <c r="C4" s="27">
        <f>Formulación!C4</f>
        <v>8228</v>
      </c>
      <c r="D4" s="27" t="str">
        <f>Formulación!D4</f>
        <v>Fortalecimiento de los procesos de planificación y gestión de la UAESP Bogotá D.C.</v>
      </c>
      <c r="E4" s="27">
        <f>Formulación!E4</f>
        <v>2292</v>
      </c>
      <c r="F4" s="27" t="str">
        <f>Formulación!F4</f>
        <v>NA</v>
      </c>
      <c r="G4" s="27" t="str">
        <f>Formulación!G4</f>
        <v xml:space="preserve">11. Gobierno digital </v>
      </c>
      <c r="H4" s="27" t="str">
        <f>Formulación!H4</f>
        <v xml:space="preserve">1. Fortalecimiento de los procesos de planificación y gestión de la UAESP: </v>
      </c>
      <c r="I4" s="27" t="str">
        <f>Formulación!I4</f>
        <v>1.1. Fortalecer la arquitectura tecnológica de la UAESP mediante el diseño e implementación de un sistema de información integral, que permita la captura, actualización y consulta de la información actualizada generada por la Entidad, asegurando la disponibilidad y confiabilidad de los datos para la toma de decisiones estratégicas y operativas</v>
      </c>
      <c r="J4" s="27" t="str">
        <f>Formulación!J4</f>
        <v>1.1. Diseñar e implementar un sistema de información integral que permita el cargue permanente y consulta de los datos actualizados que genere la UAESP para los procesos priorizados.</v>
      </c>
      <c r="K4" s="27" t="str">
        <f>Formulación!K4</f>
        <v>Sistema de información diseñado e implementado</v>
      </c>
      <c r="L4" s="27" t="str">
        <f>Formulación!L4</f>
        <v>Sistema de información diseñado e implementado</v>
      </c>
      <c r="M4" s="27" t="str">
        <f>Formulación!M4</f>
        <v>Un sistema</v>
      </c>
      <c r="N4" s="27" t="str">
        <f>Formulación!N4</f>
        <v>No diseñado, ni implementado</v>
      </c>
      <c r="O4" s="27">
        <f>Formulación!O4</f>
        <v>2023</v>
      </c>
      <c r="P4" s="27" t="str">
        <f>Formulación!P4</f>
        <v xml:space="preserve">Informe de avance implementación del sistema de información </v>
      </c>
      <c r="Q4" s="28">
        <f>Formulación!Q4</f>
        <v>0.15</v>
      </c>
      <c r="R4" s="27" t="str">
        <f>Formulación!R4</f>
        <v>Oficina Tecnología de la Información y las Comunicaciones</v>
      </c>
      <c r="S4" s="27" t="str">
        <f>Formulación!S4</f>
        <v xml:space="preserve">Gestión Tecnológica y de la Información </v>
      </c>
      <c r="T4" s="28">
        <f>Formulación!T4</f>
        <v>1</v>
      </c>
      <c r="U4" s="27" t="str">
        <f>Formulación!U4</f>
        <v xml:space="preserve">Documentos, herramienta, plataforma </v>
      </c>
      <c r="V4" s="27" t="str">
        <f>Formulación!V4</f>
        <v>NA</v>
      </c>
      <c r="W4" s="27" t="str">
        <f>Formulación!W4</f>
        <v>Diseño</v>
      </c>
      <c r="X4" s="161" t="str">
        <f>Formulación!X4</f>
        <v>Desarrollo</v>
      </c>
      <c r="Y4" s="27" t="str">
        <f>Formulación!Y4</f>
        <v>Prueba</v>
      </c>
      <c r="Z4" s="29" t="str">
        <f>Formulación!Z4</f>
        <v>Implementación</v>
      </c>
      <c r="AA4" s="27"/>
      <c r="AB4" s="27"/>
      <c r="AC4" s="27"/>
      <c r="AD4" s="27"/>
      <c r="AE4" s="27"/>
      <c r="AF4" s="27"/>
      <c r="AG4" s="27"/>
      <c r="AH4" s="27"/>
      <c r="AI4" s="27">
        <f>[1]Formulación!AI4</f>
        <v>0</v>
      </c>
      <c r="AJ4" s="27">
        <f>[1]Formulación!AJ4</f>
        <v>0</v>
      </c>
      <c r="AK4" s="27">
        <f>[1]Formulación!AK4</f>
        <v>0</v>
      </c>
      <c r="AL4" s="27" t="s">
        <v>23</v>
      </c>
      <c r="AM4" s="28"/>
      <c r="AN4" s="30"/>
      <c r="AO4" s="28"/>
      <c r="AP4" s="86">
        <v>0.3</v>
      </c>
      <c r="AQ4" s="86">
        <v>0.3</v>
      </c>
      <c r="AR4" s="86">
        <v>1</v>
      </c>
      <c r="AS4" s="27" t="s">
        <v>332</v>
      </c>
      <c r="AT4" s="90">
        <v>0.3</v>
      </c>
      <c r="AU4" s="90">
        <v>0.3</v>
      </c>
      <c r="AV4" s="90">
        <f>+AU4/AT4</f>
        <v>1</v>
      </c>
      <c r="AW4" s="91" t="s">
        <v>383</v>
      </c>
      <c r="AX4" s="92">
        <v>0.4</v>
      </c>
      <c r="AY4" s="92">
        <v>0.4</v>
      </c>
      <c r="AZ4" s="93">
        <v>1</v>
      </c>
      <c r="BA4" s="92" t="s">
        <v>333</v>
      </c>
      <c r="BB4" s="90">
        <f>+AP4+AT4+AX4</f>
        <v>1</v>
      </c>
      <c r="BC4" s="90">
        <f>+AQ4+AU4+AY4</f>
        <v>1</v>
      </c>
      <c r="BD4" s="148">
        <f>+BC4/BB4</f>
        <v>1</v>
      </c>
      <c r="BE4" s="152"/>
      <c r="BF4" s="27"/>
      <c r="BG4" s="27"/>
      <c r="BH4" s="27"/>
      <c r="BI4" s="27"/>
      <c r="BJ4" s="27"/>
      <c r="BK4" s="27"/>
      <c r="BL4" s="27"/>
      <c r="BM4" s="28"/>
      <c r="BN4" s="28"/>
      <c r="BO4" s="30"/>
      <c r="BP4" s="28"/>
      <c r="BQ4" s="27"/>
      <c r="BR4" s="27"/>
      <c r="BS4" s="153"/>
      <c r="BT4" s="150"/>
      <c r="BU4" s="27"/>
      <c r="BV4" s="27"/>
      <c r="BW4" s="27"/>
      <c r="BX4" s="27"/>
      <c r="BY4" s="27"/>
      <c r="BZ4" s="27"/>
      <c r="CA4" s="27"/>
      <c r="CB4" s="27"/>
      <c r="CC4" s="27"/>
      <c r="CD4" s="27"/>
      <c r="CE4" s="28"/>
      <c r="CF4" s="28"/>
      <c r="CG4" s="30"/>
      <c r="CH4" s="28"/>
    </row>
    <row r="5" spans="1:86" ht="240" x14ac:dyDescent="0.25">
      <c r="A5" s="27" t="str">
        <f>Formulación!A5</f>
        <v>5. Bogotá confía en su gobierno</v>
      </c>
      <c r="B5" s="27" t="str">
        <f>Formulación!B5</f>
        <v>5.33. Fortalecimiento institucional para un gobierno confiable</v>
      </c>
      <c r="C5" s="27">
        <f>Formulación!C5</f>
        <v>8228</v>
      </c>
      <c r="D5" s="27" t="str">
        <f>Formulación!D5</f>
        <v>Fortalecimiento de los procesos de planificación y gestión de la UAESP Bogotá D.C.</v>
      </c>
      <c r="E5" s="27">
        <f>Formulación!E5</f>
        <v>2292</v>
      </c>
      <c r="F5" s="27" t="str">
        <f>Formulación!F5</f>
        <v>NA</v>
      </c>
      <c r="G5" s="27" t="str">
        <f>Formulación!G5</f>
        <v xml:space="preserve">12. Seguridad digital </v>
      </c>
      <c r="H5" s="27" t="str">
        <f>Formulación!H5</f>
        <v xml:space="preserve">Optimizar la gestión institucional de la UAESP mediante el fortalecimiento de los procesos estratégicos, de apoyo y de evaluación, implementando herramientas alineadas con el Modelo Integrado de Planeación y Gestión (MIPG) para superar las debilidades y aprovechar las oportunidades de mejora identificadas. </v>
      </c>
      <c r="I5" s="27" t="str">
        <f>Formulación!I5</f>
        <v>1.2. Modernizar la infraestructura tecnológica del datacenter de la UAESP mediante la actualización de los componentes críticos y la migración estratégica de las cargas de trabajo a la nube, mejorando la capacidad operativa, la disponibilidad y la seguridad de los servicios tecnológicos.</v>
      </c>
      <c r="J5" s="27" t="str">
        <f>Formulación!J5</f>
        <v>1.2. Asegurar que el 100% de las cargas de trabajo críticas estén operativas en infraestructura moderna, ya sea en la nube o en datacenters actualizados.</v>
      </c>
      <c r="K5" s="27" t="str">
        <f>Formulación!K5</f>
        <v>Porcentaje de cargas de trabajo críticas modernizadas.</v>
      </c>
      <c r="L5" s="27" t="str">
        <f>Formulación!L5</f>
        <v>Porcentaje de cargas de trabajo modernizada = (Numero de cargas modernizadas (on-premises o nube) / Numero total de cargas criticas) x 100</v>
      </c>
      <c r="M5" s="27" t="str">
        <f>Formulación!M5</f>
        <v>Porcentaje</v>
      </c>
      <c r="N5" s="27" t="str">
        <f>Formulación!N5</f>
        <v>60% de cargas de trabajo criticas que operan en infraestructura obsoleta en 2024</v>
      </c>
      <c r="O5" s="27">
        <f>Formulación!O5</f>
        <v>2023</v>
      </c>
      <c r="P5" s="27" t="str">
        <f>Formulación!P5</f>
        <v xml:space="preserve">Informe de avance modernización de la infraestructura tecnológica del datacenter de la UAESP </v>
      </c>
      <c r="Q5" s="28">
        <f>Formulación!Q5</f>
        <v>0.14000000000000001</v>
      </c>
      <c r="R5" s="27" t="str">
        <f>Formulación!R5</f>
        <v>Oficina Tecnología de la Información y las Comunicaciones</v>
      </c>
      <c r="S5" s="27" t="str">
        <f>Formulación!S5</f>
        <v xml:space="preserve">Gestión Tecnológica y de la Información </v>
      </c>
      <c r="T5" s="28">
        <f>Formulación!T5</f>
        <v>1</v>
      </c>
      <c r="U5" s="27" t="str">
        <f>Formulación!U5</f>
        <v>Infraestructura modernizada en la On-Premises o en la nube completamente funcional que soporte todas las cargas de trabajo críticas.</v>
      </c>
      <c r="V5" s="27" t="str">
        <f>Formulación!V5</f>
        <v>NA</v>
      </c>
      <c r="W5" s="27">
        <f>Formulación!W5</f>
        <v>0.3</v>
      </c>
      <c r="X5" s="162">
        <f>Formulación!X5</f>
        <v>0.5</v>
      </c>
      <c r="Y5" s="28">
        <f>Formulación!Y5</f>
        <v>0.2</v>
      </c>
      <c r="Z5" s="29" t="str">
        <f>Formulación!Z5</f>
        <v>NA</v>
      </c>
      <c r="AA5" s="27"/>
      <c r="AB5" s="27"/>
      <c r="AC5" s="27"/>
      <c r="AD5" s="27"/>
      <c r="AE5" s="27"/>
      <c r="AF5" s="27"/>
      <c r="AG5" s="27"/>
      <c r="AH5" s="27"/>
      <c r="AI5" s="27">
        <f>[1]Formulación!AI5</f>
        <v>0</v>
      </c>
      <c r="AJ5" s="27">
        <f>[1]Formulación!AJ5</f>
        <v>0</v>
      </c>
      <c r="AK5" s="27">
        <f>[1]Formulación!AK5</f>
        <v>0</v>
      </c>
      <c r="AL5" s="27" t="s">
        <v>23</v>
      </c>
      <c r="AM5" s="28"/>
      <c r="AN5" s="30"/>
      <c r="AO5" s="28"/>
      <c r="AP5" s="86">
        <v>0.3</v>
      </c>
      <c r="AQ5" s="86">
        <v>1</v>
      </c>
      <c r="AR5" s="86">
        <v>1</v>
      </c>
      <c r="AS5" s="27" t="s">
        <v>334</v>
      </c>
      <c r="AT5" s="90">
        <v>0.3</v>
      </c>
      <c r="AU5" s="90">
        <v>1</v>
      </c>
      <c r="AV5" s="90">
        <v>1</v>
      </c>
      <c r="AW5" s="91" t="s">
        <v>334</v>
      </c>
      <c r="AX5" s="92">
        <v>0.4</v>
      </c>
      <c r="AY5" s="92">
        <v>1</v>
      </c>
      <c r="AZ5" s="93">
        <v>1</v>
      </c>
      <c r="BA5" s="91" t="s">
        <v>334</v>
      </c>
      <c r="BB5" s="90">
        <f>+AP5+AT5+AX5</f>
        <v>1</v>
      </c>
      <c r="BC5" s="90">
        <f>+AQ5+AU5+AY5</f>
        <v>3</v>
      </c>
      <c r="BD5" s="148">
        <f>+BC5/BB5</f>
        <v>3</v>
      </c>
      <c r="BE5" s="152"/>
      <c r="BF5" s="27"/>
      <c r="BG5" s="27"/>
      <c r="BH5" s="27"/>
      <c r="BI5" s="27"/>
      <c r="BJ5" s="27"/>
      <c r="BK5" s="27"/>
      <c r="BL5" s="27"/>
      <c r="BM5" s="28"/>
      <c r="BN5" s="28"/>
      <c r="BO5" s="30"/>
      <c r="BP5" s="28"/>
      <c r="BQ5" s="27"/>
      <c r="BR5" s="27"/>
      <c r="BS5" s="153"/>
      <c r="BT5" s="150"/>
      <c r="BU5" s="27"/>
      <c r="BV5" s="27"/>
      <c r="BW5" s="27"/>
      <c r="BX5" s="27"/>
      <c r="BY5" s="27"/>
      <c r="BZ5" s="27"/>
      <c r="CA5" s="27"/>
      <c r="CB5" s="27"/>
      <c r="CC5" s="27"/>
      <c r="CD5" s="27"/>
      <c r="CE5" s="28"/>
      <c r="CF5" s="28"/>
      <c r="CG5" s="30"/>
      <c r="CH5" s="28"/>
    </row>
    <row r="6" spans="1:86" ht="194.45" customHeight="1" x14ac:dyDescent="0.25">
      <c r="A6" s="27" t="str">
        <f>Formulación!A6</f>
        <v>5. Bogotá confía en su gobierno</v>
      </c>
      <c r="B6" s="27" t="str">
        <f>Formulación!B6</f>
        <v>5.33. Fortalecimiento institucional para un gobierno confiable</v>
      </c>
      <c r="C6" s="27">
        <f>Formulación!C6</f>
        <v>8228</v>
      </c>
      <c r="D6" s="27" t="str">
        <f>Formulación!D6</f>
        <v>Fortalecimiento de los procesos de planificación y gestión de la UAESP Bogotá D.C.</v>
      </c>
      <c r="E6" s="27">
        <f>Formulación!E6</f>
        <v>2292</v>
      </c>
      <c r="F6" s="27" t="str">
        <f>Formulación!F6</f>
        <v>NA</v>
      </c>
      <c r="G6" s="27" t="str">
        <f>Formulación!G6</f>
        <v xml:space="preserve">16. Gestión documental </v>
      </c>
      <c r="H6" s="27">
        <f>Formulación!H6</f>
        <v>0</v>
      </c>
      <c r="I6" s="27" t="str">
        <f>Formulación!I6</f>
        <v xml:space="preserve">1.3. Optimizar la gestión documental y administrativa a través de la creación y convalidación de la tabla de retención documental en colaboración con el Consejo Distrital de Archivo, garantizando la conservación de la documentación y garantizando la disponibilidad de la información. </v>
      </c>
      <c r="J6" s="27" t="str">
        <f>Formulación!J6</f>
        <v>1.3. Lograr la elaboración, convalidación e implementación de la tabla de retención documental de la UAESP, con aprobación por parte del Consejo Distrital de Archivo, garantizando la conservación de la documentación.</v>
      </c>
      <c r="K6" s="27" t="str">
        <f>Formulación!K6</f>
        <v>Tabla de retención documental implementada</v>
      </c>
      <c r="L6" s="27" t="str">
        <f>Formulación!L6</f>
        <v>Tabla de retención documental implementada</v>
      </c>
      <c r="M6" s="27" t="str">
        <f>Formulación!M6</f>
        <v>Una tabla</v>
      </c>
      <c r="N6" s="27" t="str">
        <f>Formulación!N6</f>
        <v>No tiene</v>
      </c>
      <c r="O6" s="27">
        <f>Formulación!O6</f>
        <v>2023</v>
      </c>
      <c r="P6" s="27" t="str">
        <f>Formulación!P6</f>
        <v xml:space="preserve">Plan de Mejoramiento Archivistico   - PNA </v>
      </c>
      <c r="Q6" s="28">
        <f>Formulación!Q6</f>
        <v>0.15</v>
      </c>
      <c r="R6" s="27" t="str">
        <f>Formulación!R6</f>
        <v>Subdirección Administrativa y Financiera</v>
      </c>
      <c r="S6" s="27" t="str">
        <f>Formulación!S6</f>
        <v>Gestión Documental</v>
      </c>
      <c r="T6" s="28">
        <f>Formulación!T6</f>
        <v>1</v>
      </c>
      <c r="U6" s="27" t="str">
        <f>Formulación!U6</f>
        <v>Tabla de retención</v>
      </c>
      <c r="V6" s="27" t="str">
        <f>Formulación!V6</f>
        <v>NA</v>
      </c>
      <c r="W6" s="27" t="str">
        <f>Formulación!W6</f>
        <v>Elaboración</v>
      </c>
      <c r="X6" s="161" t="str">
        <f>Formulación!X6</f>
        <v>Convolidación</v>
      </c>
      <c r="Y6" s="27" t="str">
        <f>Formulación!Y6</f>
        <v>Implementación</v>
      </c>
      <c r="Z6" s="29" t="str">
        <f>Formulación!Z6</f>
        <v>Implementación</v>
      </c>
      <c r="AA6" s="94"/>
      <c r="AB6" s="94"/>
      <c r="AC6" s="94"/>
      <c r="AD6" s="94"/>
      <c r="AE6" s="94"/>
      <c r="AF6" s="94"/>
      <c r="AG6" s="94"/>
      <c r="AH6" s="94"/>
      <c r="AI6" s="94">
        <f>[1]Formulación!AI6</f>
        <v>0</v>
      </c>
      <c r="AJ6" s="94">
        <f>[1]Formulación!AJ6</f>
        <v>0</v>
      </c>
      <c r="AK6" s="94">
        <f>[1]Formulación!AK6</f>
        <v>0</v>
      </c>
      <c r="AL6" s="94" t="s">
        <v>23</v>
      </c>
      <c r="AM6" s="95"/>
      <c r="AN6" s="34"/>
      <c r="AO6" s="95"/>
      <c r="AP6" s="95">
        <v>0.6</v>
      </c>
      <c r="AQ6" s="95">
        <v>0.6</v>
      </c>
      <c r="AR6" s="95">
        <v>1</v>
      </c>
      <c r="AS6" s="94" t="s">
        <v>381</v>
      </c>
      <c r="AT6" s="141">
        <v>0.4</v>
      </c>
      <c r="AU6" s="141">
        <v>0.4</v>
      </c>
      <c r="AV6" s="97">
        <v>1</v>
      </c>
      <c r="AW6" s="96" t="s">
        <v>335</v>
      </c>
      <c r="AX6" s="97"/>
      <c r="AY6" s="97"/>
      <c r="AZ6" s="98"/>
      <c r="BA6" s="97" t="s">
        <v>336</v>
      </c>
      <c r="BB6" s="90">
        <f t="shared" ref="BB6:BB28" si="0">+AP6+AT6+AX6</f>
        <v>1</v>
      </c>
      <c r="BC6" s="90">
        <f t="shared" ref="BC6:BC28" si="1">+AQ6+AU6+AY6</f>
        <v>1</v>
      </c>
      <c r="BD6" s="148">
        <f t="shared" ref="BD6:BD28" si="2">+BC6/BB6</f>
        <v>1</v>
      </c>
      <c r="BE6" s="152"/>
      <c r="BF6" s="27"/>
      <c r="BG6" s="27"/>
      <c r="BH6" s="27"/>
      <c r="BI6" s="27"/>
      <c r="BJ6" s="27"/>
      <c r="BK6" s="27"/>
      <c r="BL6" s="27"/>
      <c r="BM6" s="28"/>
      <c r="BN6" s="28"/>
      <c r="BO6" s="30"/>
      <c r="BP6" s="28"/>
      <c r="BQ6" s="27"/>
      <c r="BR6" s="27"/>
      <c r="BS6" s="153"/>
      <c r="BT6" s="150"/>
      <c r="BU6" s="27"/>
      <c r="BV6" s="27"/>
      <c r="BW6" s="27"/>
      <c r="BX6" s="27"/>
      <c r="BY6" s="27"/>
      <c r="BZ6" s="27"/>
      <c r="CA6" s="27"/>
      <c r="CB6" s="27"/>
      <c r="CC6" s="27"/>
      <c r="CD6" s="27"/>
      <c r="CE6" s="28"/>
      <c r="CF6" s="28"/>
      <c r="CG6" s="30"/>
      <c r="CH6" s="28"/>
    </row>
    <row r="7" spans="1:86" ht="75" x14ac:dyDescent="0.25">
      <c r="A7" s="27" t="str">
        <f>Formulación!A7</f>
        <v>5. Bogotá confía en su gobierno</v>
      </c>
      <c r="B7" s="27" t="str">
        <f>Formulación!B7</f>
        <v>5.33. Fortalecimiento institucional para un gobierno confiable</v>
      </c>
      <c r="C7" s="27">
        <f>Formulación!C7</f>
        <v>8228</v>
      </c>
      <c r="D7" s="27" t="str">
        <f>Formulación!D7</f>
        <v>Fortalecimiento de los procesos de planificación y gestión de la UAESP Bogotá D.C.</v>
      </c>
      <c r="E7" s="27">
        <f>Formulación!E7</f>
        <v>2292</v>
      </c>
      <c r="F7" s="27" t="str">
        <f>Formulación!F7</f>
        <v>NA</v>
      </c>
      <c r="G7" s="27" t="str">
        <f>Formulación!G7</f>
        <v xml:space="preserve">7. Fortalecimiento organizacional y simplificación de procesos </v>
      </c>
      <c r="H7" s="27">
        <f>Formulación!H7</f>
        <v>0</v>
      </c>
      <c r="I7" s="27" t="str">
        <f>Formulación!I7</f>
        <v>1.4. Garantizar el cumplimiento de los objetivos de la Unidad con estándares de calidad, y con enfoque al cliente basado en riesgos</v>
      </c>
      <c r="J7" s="27" t="str">
        <f>Formulación!J7</f>
        <v xml:space="preserve">1.4. Certificación de calidad bajo los estándares de la norma ISO 9001:2015  </v>
      </c>
      <c r="K7" s="27" t="str">
        <f>Formulación!K7</f>
        <v xml:space="preserve">Certificación de calidad ISO 9001:2015  </v>
      </c>
      <c r="L7" s="27" t="str">
        <f>Formulación!L7</f>
        <v>Certificado de calidad</v>
      </c>
      <c r="M7" s="27" t="str">
        <f>Formulación!M7</f>
        <v>Certificado</v>
      </c>
      <c r="N7" s="27" t="str">
        <f>Formulación!N7</f>
        <v>Certificado de calidad ISO 9001:2015</v>
      </c>
      <c r="O7" s="27">
        <f>Formulación!O7</f>
        <v>2023</v>
      </c>
      <c r="P7" s="27" t="str">
        <f>Formulación!P7</f>
        <v>Acta de auditoría de calidad</v>
      </c>
      <c r="Q7" s="28">
        <f>Formulación!Q7</f>
        <v>0.14000000000000001</v>
      </c>
      <c r="R7" s="27" t="str">
        <f>Formulación!R7</f>
        <v>Oficina Asesora de Planeación - Oficina de Control Interno</v>
      </c>
      <c r="S7" s="27" t="str">
        <f>Formulación!S7</f>
        <v xml:space="preserve">Direccionamiento Estratégico  -  Gestión de Evaluación y Mejora </v>
      </c>
      <c r="T7" s="28">
        <f>Formulación!T7</f>
        <v>1</v>
      </c>
      <c r="U7" s="27" t="str">
        <f>Formulación!U7</f>
        <v>Certificado</v>
      </c>
      <c r="V7" s="27" t="str">
        <f>Formulación!V7</f>
        <v>NA</v>
      </c>
      <c r="W7" s="27" t="str">
        <f>Formulación!W7</f>
        <v>NA</v>
      </c>
      <c r="X7" s="161">
        <f>Formulación!X7</f>
        <v>1</v>
      </c>
      <c r="Y7" s="27" t="str">
        <f>Formulación!Y7</f>
        <v>NA</v>
      </c>
      <c r="Z7" s="29" t="str">
        <f>Formulación!Z7</f>
        <v>NA</v>
      </c>
      <c r="AA7" s="27"/>
      <c r="AB7" s="27"/>
      <c r="AC7" s="27"/>
      <c r="AD7" s="27"/>
      <c r="AE7" s="27"/>
      <c r="AF7" s="27"/>
      <c r="AG7" s="27"/>
      <c r="AH7" s="27"/>
      <c r="AI7" s="27">
        <f>[1]Formulación!AI7</f>
        <v>0</v>
      </c>
      <c r="AJ7" s="27">
        <f>[1]Formulación!AJ7</f>
        <v>0</v>
      </c>
      <c r="AK7" s="27">
        <f>[1]Formulación!AK7</f>
        <v>0</v>
      </c>
      <c r="AL7" s="27" t="s">
        <v>23</v>
      </c>
      <c r="AM7" s="28"/>
      <c r="AN7" s="30"/>
      <c r="AO7" s="28"/>
      <c r="AP7" s="27">
        <v>0</v>
      </c>
      <c r="AQ7" s="27">
        <v>0</v>
      </c>
      <c r="AR7" s="27">
        <v>0</v>
      </c>
      <c r="AS7" s="27" t="s">
        <v>337</v>
      </c>
      <c r="AT7" s="91"/>
      <c r="AU7" s="91"/>
      <c r="AV7" s="91"/>
      <c r="AW7" s="91"/>
      <c r="AX7" s="92"/>
      <c r="AY7" s="92"/>
      <c r="AZ7" s="93"/>
      <c r="BA7" s="92"/>
      <c r="BB7" s="90">
        <f t="shared" si="0"/>
        <v>0</v>
      </c>
      <c r="BC7" s="90">
        <f t="shared" si="1"/>
        <v>0</v>
      </c>
      <c r="BD7" s="148"/>
      <c r="BE7" s="152"/>
      <c r="BF7" s="27"/>
      <c r="BG7" s="27"/>
      <c r="BH7" s="27"/>
      <c r="BI7" s="27"/>
      <c r="BJ7" s="27"/>
      <c r="BK7" s="27"/>
      <c r="BL7" s="27"/>
      <c r="BM7" s="28"/>
      <c r="BN7" s="28"/>
      <c r="BO7" s="30"/>
      <c r="BP7" s="28"/>
      <c r="BQ7" s="27"/>
      <c r="BR7" s="27"/>
      <c r="BS7" s="153"/>
      <c r="BT7" s="150"/>
      <c r="BU7" s="27"/>
      <c r="BV7" s="27"/>
      <c r="BW7" s="27"/>
      <c r="BX7" s="27"/>
      <c r="BY7" s="27"/>
      <c r="BZ7" s="27"/>
      <c r="CA7" s="27"/>
      <c r="CB7" s="27"/>
      <c r="CC7" s="27"/>
      <c r="CD7" s="27"/>
      <c r="CE7" s="28"/>
      <c r="CF7" s="28"/>
      <c r="CG7" s="30"/>
      <c r="CH7" s="28"/>
    </row>
    <row r="8" spans="1:86" ht="165" x14ac:dyDescent="0.25">
      <c r="A8" s="27" t="str">
        <f>Formulación!A8</f>
        <v>5. Bogotá confía en su gobierno</v>
      </c>
      <c r="B8" s="27" t="str">
        <f>Formulación!B8</f>
        <v>5.33. Fortalecimiento institucional para un gobierno confiable</v>
      </c>
      <c r="C8" s="27">
        <f>Formulación!C8</f>
        <v>8228</v>
      </c>
      <c r="D8" s="27" t="str">
        <f>Formulación!D8</f>
        <v>Fortalecimiento de los procesos de planificación y gestión de la UAESP Bogotá D.C.</v>
      </c>
      <c r="E8" s="27">
        <f>Formulación!E8</f>
        <v>2292</v>
      </c>
      <c r="F8" s="27" t="str">
        <f>Formulación!F8</f>
        <v>NA</v>
      </c>
      <c r="G8" s="27" t="str">
        <f>Formulación!G8</f>
        <v xml:space="preserve">8. Servicio al ciudadano </v>
      </c>
      <c r="H8" s="27">
        <f>Formulación!H8</f>
        <v>0</v>
      </c>
      <c r="I8" s="27" t="str">
        <f>Formulación!I8</f>
        <v xml:space="preserve">1.5. Medir la satisfacción ciudadana en relación con la prestación de los servicios públicos </v>
      </c>
      <c r="J8" s="27" t="str">
        <f>Formulación!J8</f>
        <v>1.5. Formular, validar e implementar índice para medir la satisfacción ciudadana en relación con la prestación de los servicios públicos.</v>
      </c>
      <c r="K8" s="27" t="str">
        <f>Formulación!K8</f>
        <v>Indice para medir la satisfacción ciudadana</v>
      </c>
      <c r="L8" s="27" t="str">
        <f>Formulación!L8</f>
        <v>Índice formulado, validado e implementado</v>
      </c>
      <c r="M8" s="27" t="str">
        <f>Formulación!M8</f>
        <v>Porcentaje</v>
      </c>
      <c r="N8" s="27" t="str">
        <f>Formulación!N8</f>
        <v>SCI-PC-02 V3 Medición de la satisfacción de los servicios de la UAESP</v>
      </c>
      <c r="O8" s="27">
        <f>Formulación!O8</f>
        <v>2024</v>
      </c>
      <c r="P8" s="27" t="str">
        <f>Formulación!P8</f>
        <v>Gestión de servicio al ciudadano</v>
      </c>
      <c r="Q8" s="28">
        <f>Formulación!Q8</f>
        <v>0.14000000000000001</v>
      </c>
      <c r="R8" s="27" t="str">
        <f>Formulación!R8</f>
        <v>Subdirección Administrativa y Financiera - Dirección General</v>
      </c>
      <c r="S8" s="27" t="str">
        <f>Formulación!S8</f>
        <v xml:space="preserve">Servicio al Ciudadano </v>
      </c>
      <c r="T8" s="28">
        <f>Formulación!T8</f>
        <v>1</v>
      </c>
      <c r="U8" s="27" t="str">
        <f>Formulación!U8</f>
        <v>Indice</v>
      </c>
      <c r="V8" s="27" t="str">
        <f>Formulación!V8</f>
        <v>NA</v>
      </c>
      <c r="W8" s="27" t="str">
        <f>Formulación!W8</f>
        <v>Formular</v>
      </c>
      <c r="X8" s="161" t="str">
        <f>Formulación!X8</f>
        <v>Validar</v>
      </c>
      <c r="Y8" s="27" t="str">
        <f>Formulación!Y8</f>
        <v>Implementar</v>
      </c>
      <c r="Z8" s="29" t="str">
        <f>Formulación!Z8</f>
        <v>Implementar</v>
      </c>
      <c r="AA8" s="27"/>
      <c r="AB8" s="27"/>
      <c r="AC8" s="27"/>
      <c r="AD8" s="27"/>
      <c r="AE8" s="27"/>
      <c r="AF8" s="27"/>
      <c r="AG8" s="27"/>
      <c r="AH8" s="27"/>
      <c r="AI8" s="27"/>
      <c r="AJ8" s="27">
        <f>[1]Formulación!AJ8</f>
        <v>0</v>
      </c>
      <c r="AK8" s="27">
        <f>[1]Formulación!AK8</f>
        <v>0</v>
      </c>
      <c r="AL8" s="27" t="s">
        <v>23</v>
      </c>
      <c r="AM8" s="28"/>
      <c r="AN8" s="30"/>
      <c r="AO8" s="28"/>
      <c r="AP8" s="28">
        <v>1</v>
      </c>
      <c r="AQ8" s="28">
        <v>1</v>
      </c>
      <c r="AR8" s="28">
        <v>1</v>
      </c>
      <c r="AS8" s="27" t="s">
        <v>338</v>
      </c>
      <c r="AT8" s="92">
        <v>1</v>
      </c>
      <c r="AU8" s="92">
        <v>1</v>
      </c>
      <c r="AV8" s="92">
        <v>1</v>
      </c>
      <c r="AW8" s="91" t="s">
        <v>339</v>
      </c>
      <c r="AX8" s="92">
        <v>1</v>
      </c>
      <c r="AY8" s="92">
        <v>1</v>
      </c>
      <c r="AZ8" s="93">
        <v>1</v>
      </c>
      <c r="BA8" s="92" t="s">
        <v>340</v>
      </c>
      <c r="BB8" s="90">
        <f t="shared" si="0"/>
        <v>3</v>
      </c>
      <c r="BC8" s="90">
        <f t="shared" si="1"/>
        <v>3</v>
      </c>
      <c r="BD8" s="148">
        <f t="shared" si="2"/>
        <v>1</v>
      </c>
      <c r="BE8" s="152"/>
      <c r="BF8" s="27"/>
      <c r="BG8" s="27"/>
      <c r="BH8" s="27"/>
      <c r="BI8" s="27"/>
      <c r="BJ8" s="27"/>
      <c r="BK8" s="27"/>
      <c r="BL8" s="27"/>
      <c r="BM8" s="28"/>
      <c r="BN8" s="28"/>
      <c r="BO8" s="30"/>
      <c r="BP8" s="28"/>
      <c r="BQ8" s="27"/>
      <c r="BR8" s="27"/>
      <c r="BS8" s="153"/>
      <c r="BT8" s="150"/>
      <c r="BU8" s="27"/>
      <c r="BV8" s="27"/>
      <c r="BW8" s="27"/>
      <c r="BX8" s="27"/>
      <c r="BY8" s="27"/>
      <c r="BZ8" s="27"/>
      <c r="CA8" s="27"/>
      <c r="CB8" s="27"/>
      <c r="CC8" s="27"/>
      <c r="CD8" s="27"/>
      <c r="CE8" s="28"/>
      <c r="CF8" s="28"/>
      <c r="CG8" s="30"/>
      <c r="CH8" s="28"/>
    </row>
    <row r="9" spans="1:86" ht="129.75" customHeight="1" x14ac:dyDescent="0.25">
      <c r="A9" s="27" t="str">
        <f>Formulación!A9</f>
        <v>5. Bogotá confía en su gobierno</v>
      </c>
      <c r="B9" s="27" t="str">
        <f>Formulación!B9</f>
        <v>5.33. Fortalecimiento institucional para un gobierno confiable</v>
      </c>
      <c r="C9" s="27">
        <f>Formulación!C9</f>
        <v>8228</v>
      </c>
      <c r="D9" s="27" t="str">
        <f>Formulación!D9</f>
        <v>Fortalecimiento de los procesos de planificación y gestión de la UAESP Bogotá D.C.</v>
      </c>
      <c r="E9" s="27">
        <f>Formulación!E9</f>
        <v>2292</v>
      </c>
      <c r="F9" s="27" t="str">
        <f>Formulación!F9</f>
        <v>NA</v>
      </c>
      <c r="G9" s="27" t="str">
        <f>Formulación!G9</f>
        <v xml:space="preserve">17. Gestión de la información estadística </v>
      </c>
      <c r="H9" s="27">
        <f>Formulación!H9</f>
        <v>0</v>
      </c>
      <c r="I9" s="27" t="str">
        <f>Formulación!I9</f>
        <v>1.6. Fortalecer la gestión estadística en la UAESP, para garantizar la recolección, procesamiento, análisis y difusión de datos confiables y oportunos, que apoyen la planeación, la supervisión y la toma de decisiones en los servicios de aseo, alumbrado y servicios funerarios.</v>
      </c>
      <c r="J9" s="27" t="str">
        <f>Formulación!J9</f>
        <v>1.6. Implementar los requisitos de la norma NTC PE 1000:2020  en el proceso de gestión estadística de la UAESP, asegurando el cumplimiento de los estándares de calidad, accesibilidad y transparencia</v>
      </c>
      <c r="K9" s="27" t="str">
        <f>Formulación!K9</f>
        <v>Requisitos NTC PE 1000:2020 implementados</v>
      </c>
      <c r="L9" s="27" t="str">
        <f>Formulación!L9</f>
        <v>Requisitos NTC PE 1000:2020 implementados</v>
      </c>
      <c r="M9" s="27" t="str">
        <f>Formulación!M9</f>
        <v>Un documento</v>
      </c>
      <c r="N9" s="27" t="str">
        <f>Formulación!N9</f>
        <v>GCI-PC-03 V3 Gestión de la información estadística</v>
      </c>
      <c r="O9" s="27">
        <f>Formulación!O9</f>
        <v>2023</v>
      </c>
      <c r="P9" s="27" t="str">
        <f>Formulación!P9</f>
        <v>https://www.uaesp.gov.co/content/politica-gestion-la-informacion-estadistica</v>
      </c>
      <c r="Q9" s="28">
        <f>Formulación!Q9</f>
        <v>0.14000000000000001</v>
      </c>
      <c r="R9" s="27" t="str">
        <f>Formulación!R9</f>
        <v>Oficina Asesora de Planeación</v>
      </c>
      <c r="S9" s="27" t="str">
        <f>Formulación!S9</f>
        <v xml:space="preserve">Direccionamiento Estratégico </v>
      </c>
      <c r="T9" s="28">
        <f>Formulación!T9</f>
        <v>1</v>
      </c>
      <c r="U9" s="27" t="str">
        <f>Formulación!U9</f>
        <v>Certificación</v>
      </c>
      <c r="V9" s="27" t="str">
        <f>Formulación!V9</f>
        <v>NA</v>
      </c>
      <c r="W9" s="27">
        <f>Formulación!W9</f>
        <v>0.5</v>
      </c>
      <c r="X9" s="162">
        <f>Formulación!X9</f>
        <v>0.5</v>
      </c>
      <c r="Y9" s="28">
        <f>Formulación!Y9</f>
        <v>0</v>
      </c>
      <c r="Z9" s="31">
        <f>Formulación!Z9</f>
        <v>0</v>
      </c>
      <c r="AA9" s="27"/>
      <c r="AB9" s="27"/>
      <c r="AC9" s="27"/>
      <c r="AD9" s="27"/>
      <c r="AE9" s="27"/>
      <c r="AF9" s="27"/>
      <c r="AG9" s="27"/>
      <c r="AH9" s="27"/>
      <c r="AI9" s="27">
        <f>[1]Formulación!AI9</f>
        <v>0</v>
      </c>
      <c r="AJ9" s="27">
        <f>[1]Formulación!AJ9</f>
        <v>0</v>
      </c>
      <c r="AK9" s="27">
        <f>[1]Formulación!AK9</f>
        <v>0</v>
      </c>
      <c r="AL9" s="27" t="s">
        <v>23</v>
      </c>
      <c r="AM9" s="28"/>
      <c r="AN9" s="30"/>
      <c r="AO9" s="28"/>
      <c r="AP9" s="27">
        <v>0</v>
      </c>
      <c r="AQ9" s="27">
        <v>0</v>
      </c>
      <c r="AR9" s="27">
        <v>0</v>
      </c>
      <c r="AS9" s="27" t="s">
        <v>341</v>
      </c>
      <c r="AT9" s="90">
        <v>0</v>
      </c>
      <c r="AU9" s="90">
        <v>0</v>
      </c>
      <c r="AV9" s="90">
        <v>1</v>
      </c>
      <c r="AW9" s="91" t="s">
        <v>384</v>
      </c>
      <c r="AX9" s="92"/>
      <c r="AY9" s="92"/>
      <c r="AZ9" s="93"/>
      <c r="BA9" s="97" t="s">
        <v>336</v>
      </c>
      <c r="BB9" s="90">
        <f t="shared" si="0"/>
        <v>0</v>
      </c>
      <c r="BC9" s="90">
        <f t="shared" si="1"/>
        <v>0</v>
      </c>
      <c r="BD9" s="148"/>
      <c r="BE9" s="152"/>
      <c r="BF9" s="27"/>
      <c r="BG9" s="27"/>
      <c r="BH9" s="27"/>
      <c r="BI9" s="27"/>
      <c r="BJ9" s="27"/>
      <c r="BK9" s="27"/>
      <c r="BL9" s="27"/>
      <c r="BM9" s="28"/>
      <c r="BN9" s="28"/>
      <c r="BO9" s="30"/>
      <c r="BP9" s="28"/>
      <c r="BQ9" s="27"/>
      <c r="BR9" s="27"/>
      <c r="BS9" s="153"/>
      <c r="BT9" s="150"/>
      <c r="BU9" s="27"/>
      <c r="BV9" s="27"/>
      <c r="BW9" s="27"/>
      <c r="BX9" s="27"/>
      <c r="BY9" s="27"/>
      <c r="BZ9" s="27"/>
      <c r="CA9" s="27"/>
      <c r="CB9" s="27"/>
      <c r="CC9" s="27"/>
      <c r="CD9" s="27"/>
      <c r="CE9" s="28"/>
      <c r="CF9" s="28"/>
      <c r="CG9" s="30"/>
      <c r="CH9" s="28"/>
    </row>
    <row r="10" spans="1:86" ht="232.5" customHeight="1" x14ac:dyDescent="0.25">
      <c r="A10" s="27" t="str">
        <f>Formulación!A10</f>
        <v>5. Bogotá confía en su gobierno</v>
      </c>
      <c r="B10" s="27" t="str">
        <f>Formulación!B10</f>
        <v>5.33. Fortalecimiento institucional para un gobierno confiable</v>
      </c>
      <c r="C10" s="27">
        <f>Formulación!C10</f>
        <v>8228</v>
      </c>
      <c r="D10" s="27" t="str">
        <f>Formulación!D10</f>
        <v>Fortalecimiento de los procesos de planificación y gestión de la UAESP Bogotá D.C.</v>
      </c>
      <c r="E10" s="27">
        <f>Formulación!E10</f>
        <v>2292</v>
      </c>
      <c r="F10" s="27" t="str">
        <f>Formulación!F10</f>
        <v>NA</v>
      </c>
      <c r="G10" s="27" t="str">
        <f>Formulación!G10</f>
        <v xml:space="preserve">15. Gestión del conocimiento y la innovación </v>
      </c>
      <c r="H10" s="27">
        <f>Formulación!H10</f>
        <v>0</v>
      </c>
      <c r="I10" s="27" t="str">
        <f>Formulación!I10</f>
        <v>1.7. Fortalecer la cultura de innovación pública, para aportar en el cumplimiento del objetivo 5 del PDD "Bogotá confia en su potencial", estrategia "Transformación digital y la innovación como motor de desarrollo económico y social"</v>
      </c>
      <c r="J10" s="27" t="str">
        <f>Formulación!J10</f>
        <v>1.7. Implementar una estrategia de cultura de innovación pública, para mejorar el desarrollo organizacional, el desempeño institucional y los servicios ofrecidos a la ciudadanía</v>
      </c>
      <c r="K10" s="27" t="str">
        <f>Formulación!K10</f>
        <v>Estrategia de cultura de innovación pública implementada</v>
      </c>
      <c r="L10" s="27" t="str">
        <f>Formulación!L10</f>
        <v>Número de actividades realizadas /Total de actividades definidas en la estrategia de cultura de innovación pública</v>
      </c>
      <c r="M10" s="27" t="str">
        <f>Formulación!M10</f>
        <v>Porcentaje</v>
      </c>
      <c r="N10" s="27" t="str">
        <f>Formulación!N10</f>
        <v>Autodiagnostico plan de adecuación y sostenibilidad de MIPG</v>
      </c>
      <c r="O10" s="27">
        <f>Formulación!O10</f>
        <v>2024</v>
      </c>
      <c r="P10" s="27" t="str">
        <f>Formulación!P10</f>
        <v>Informes de avance, reportes de evaluación</v>
      </c>
      <c r="Q10" s="28">
        <f>Formulación!Q10</f>
        <v>0.14000000000000001</v>
      </c>
      <c r="R10" s="27" t="str">
        <f>Formulación!R10</f>
        <v>Oficina Asesora de Planeación</v>
      </c>
      <c r="S10" s="27" t="str">
        <f>Formulación!S10</f>
        <v>Gestión del Conocimiento y la Innovación</v>
      </c>
      <c r="T10" s="28">
        <f>Formulación!T10</f>
        <v>1</v>
      </c>
      <c r="U10" s="27" t="str">
        <f>Formulación!U10</f>
        <v>Informe de avance de la implementación</v>
      </c>
      <c r="V10" s="27" t="str">
        <f>Formulación!V10</f>
        <v>NA</v>
      </c>
      <c r="W10" s="27">
        <f>Formulación!W10</f>
        <v>1</v>
      </c>
      <c r="X10" s="162">
        <f>Formulación!X10</f>
        <v>1</v>
      </c>
      <c r="Y10" s="28">
        <f>Formulación!Y10</f>
        <v>1</v>
      </c>
      <c r="Z10" s="31">
        <f>Formulación!Z10</f>
        <v>1</v>
      </c>
      <c r="AA10" s="27"/>
      <c r="AB10" s="27"/>
      <c r="AC10" s="27"/>
      <c r="AD10" s="27"/>
      <c r="AE10" s="27"/>
      <c r="AF10" s="27"/>
      <c r="AG10" s="27"/>
      <c r="AH10" s="27"/>
      <c r="AI10" s="28">
        <v>8.3299999999999999E-2</v>
      </c>
      <c r="AJ10" s="27">
        <f>[1]Formulación!AJ10</f>
        <v>0</v>
      </c>
      <c r="AK10" s="27">
        <f>[1]Formulación!AK10</f>
        <v>0</v>
      </c>
      <c r="AL10" s="27" t="s">
        <v>23</v>
      </c>
      <c r="AM10" s="28"/>
      <c r="AN10" s="30"/>
      <c r="AO10" s="28"/>
      <c r="AP10" s="86">
        <v>0.33</v>
      </c>
      <c r="AQ10" s="27"/>
      <c r="AR10" s="86">
        <v>1</v>
      </c>
      <c r="AS10" s="27" t="s">
        <v>342</v>
      </c>
      <c r="AT10" s="92">
        <v>0.33</v>
      </c>
      <c r="AU10" s="92">
        <v>0.33</v>
      </c>
      <c r="AV10" s="92">
        <v>1</v>
      </c>
      <c r="AW10" s="91" t="s">
        <v>343</v>
      </c>
      <c r="AX10" s="92">
        <v>0.33</v>
      </c>
      <c r="AY10" s="92">
        <v>0.33</v>
      </c>
      <c r="AZ10" s="93">
        <v>1</v>
      </c>
      <c r="BA10" s="92" t="s">
        <v>385</v>
      </c>
      <c r="BB10" s="90">
        <f t="shared" si="0"/>
        <v>0.99</v>
      </c>
      <c r="BC10" s="90">
        <f t="shared" si="1"/>
        <v>0.66</v>
      </c>
      <c r="BD10" s="148">
        <f t="shared" si="2"/>
        <v>0.66666666666666674</v>
      </c>
      <c r="BE10" s="152"/>
      <c r="BF10" s="27"/>
      <c r="BG10" s="27"/>
      <c r="BH10" s="27"/>
      <c r="BI10" s="27"/>
      <c r="BJ10" s="27"/>
      <c r="BK10" s="27"/>
      <c r="BL10" s="27"/>
      <c r="BM10" s="28"/>
      <c r="BN10" s="28"/>
      <c r="BO10" s="30"/>
      <c r="BP10" s="28"/>
      <c r="BQ10" s="27"/>
      <c r="BR10" s="27"/>
      <c r="BS10" s="153"/>
      <c r="BT10" s="150"/>
      <c r="BU10" s="27"/>
      <c r="BV10" s="27"/>
      <c r="BW10" s="27"/>
      <c r="BX10" s="27"/>
      <c r="BY10" s="27"/>
      <c r="BZ10" s="27"/>
      <c r="CA10" s="27"/>
      <c r="CB10" s="27"/>
      <c r="CC10" s="27"/>
      <c r="CD10" s="27"/>
      <c r="CE10" s="28"/>
      <c r="CF10" s="28"/>
      <c r="CG10" s="30"/>
      <c r="CH10" s="28"/>
    </row>
    <row r="11" spans="1:86" ht="129.6" customHeight="1" x14ac:dyDescent="0.25">
      <c r="A11" s="27" t="str">
        <f>Formulación!A11</f>
        <v>5. Bogotá confía en su gobierno</v>
      </c>
      <c r="B11" s="27" t="str">
        <f>Formulación!B11</f>
        <v>5.33. Fortalecimiento institucional para un gobierno confiable</v>
      </c>
      <c r="C11" s="27">
        <f>Formulación!C11</f>
        <v>8228</v>
      </c>
      <c r="D11" s="27" t="str">
        <f>Formulación!D11</f>
        <v>Fortalecimiento de los procesos de planificación y gestión de la UAESP Bogotá D.C.</v>
      </c>
      <c r="E11" s="27">
        <f>Formulación!E11</f>
        <v>2292</v>
      </c>
      <c r="F11" s="27" t="str">
        <f>Formulación!F11</f>
        <v>NA</v>
      </c>
      <c r="G11" s="27" t="str">
        <f>Formulación!G11</f>
        <v xml:space="preserve">4. Talento humano </v>
      </c>
      <c r="H11" s="27" t="str">
        <f>Formulación!H11</f>
        <v xml:space="preserve">2. Desarrollo del Capital Humano y Gestión del Conocimiento Institucional: </v>
      </c>
      <c r="I11" s="27" t="str">
        <f>Formulación!I11</f>
        <v>2.1. Fortalecer el plan institucional de capacitación - PIC de la entidad a través de la gestión del conocimiento, para la generación de mayor impacto institucional en los puestos de trabajo.</v>
      </c>
      <c r="J11" s="27" t="str">
        <f>Formulación!J11</f>
        <v xml:space="preserve">2.1. Capacitar al 100% de los servidores públicos en diferentes temas de la entidad, logrando un puntaje igual o superior al 60% en las evaluaciones de conocimiento aplicadas posterior a la capacitación  </v>
      </c>
      <c r="K11" s="27" t="str">
        <f>Formulación!K11</f>
        <v>Índice de apropiación del conocimiento</v>
      </c>
      <c r="L11" s="27" t="str">
        <f>Formulación!L11</f>
        <v>Numero de colaboradores que aprueban las pruebas con la calificación mínima / Total colaboradores capacitados*100</v>
      </c>
      <c r="M11" s="27" t="str">
        <f>Formulación!M11</f>
        <v>Porcentaje</v>
      </c>
      <c r="N11" s="27" t="str">
        <f>Formulación!N11</f>
        <v>No se tiene</v>
      </c>
      <c r="O11" s="27">
        <f>Formulación!O11</f>
        <v>2023</v>
      </c>
      <c r="P11" s="27" t="str">
        <f>Formulación!P11</f>
        <v>Informe PIC</v>
      </c>
      <c r="Q11" s="28">
        <f>Formulación!Q11</f>
        <v>0.17</v>
      </c>
      <c r="R11" s="27" t="str">
        <f>Formulación!R11</f>
        <v>Subdirección Administrativa y Financiera</v>
      </c>
      <c r="S11" s="27" t="str">
        <f>Formulación!S11</f>
        <v>Gestión del Talento Humano</v>
      </c>
      <c r="T11" s="28">
        <f>Formulación!T11</f>
        <v>1</v>
      </c>
      <c r="U11" s="27" t="str">
        <f>Formulación!U11</f>
        <v>Aplicación de medición de impacto</v>
      </c>
      <c r="V11" s="27" t="str">
        <f>Formulación!V11</f>
        <v>NA</v>
      </c>
      <c r="W11" s="27">
        <f>Formulación!W11</f>
        <v>1</v>
      </c>
      <c r="X11" s="162">
        <f>Formulación!X11</f>
        <v>1</v>
      </c>
      <c r="Y11" s="28">
        <f>Formulación!Y11</f>
        <v>1</v>
      </c>
      <c r="Z11" s="31">
        <f>Formulación!Z11</f>
        <v>1</v>
      </c>
      <c r="AA11" s="28"/>
      <c r="AB11" s="28"/>
      <c r="AC11" s="27"/>
      <c r="AD11" s="27"/>
      <c r="AE11" s="27"/>
      <c r="AF11" s="27"/>
      <c r="AG11" s="27"/>
      <c r="AH11" s="27"/>
      <c r="AI11" s="27">
        <f>[1]Formulación!AI11</f>
        <v>0</v>
      </c>
      <c r="AJ11" s="27">
        <f>[1]Formulación!AJ11</f>
        <v>0</v>
      </c>
      <c r="AK11" s="27">
        <f>[1]Formulación!AK11</f>
        <v>0</v>
      </c>
      <c r="AL11" s="27" t="s">
        <v>23</v>
      </c>
      <c r="AM11" s="28"/>
      <c r="AN11" s="30"/>
      <c r="AO11" s="28"/>
      <c r="AP11" s="86">
        <v>0.33</v>
      </c>
      <c r="AQ11" s="86">
        <v>0.33</v>
      </c>
      <c r="AR11" s="86">
        <v>1</v>
      </c>
      <c r="AS11" s="27" t="s">
        <v>382</v>
      </c>
      <c r="AT11" s="92">
        <v>0.33</v>
      </c>
      <c r="AU11" s="92">
        <v>0.33</v>
      </c>
      <c r="AV11" s="92">
        <v>1</v>
      </c>
      <c r="AW11" s="91" t="s">
        <v>344</v>
      </c>
      <c r="AX11" s="92">
        <v>0.34</v>
      </c>
      <c r="AY11" s="92">
        <v>0.34</v>
      </c>
      <c r="AZ11" s="93">
        <v>1</v>
      </c>
      <c r="BA11" s="92" t="s">
        <v>345</v>
      </c>
      <c r="BB11" s="90">
        <f t="shared" si="0"/>
        <v>1</v>
      </c>
      <c r="BC11" s="90">
        <f t="shared" si="1"/>
        <v>1</v>
      </c>
      <c r="BD11" s="148">
        <f t="shared" si="2"/>
        <v>1</v>
      </c>
      <c r="BE11" s="152"/>
      <c r="BF11" s="27"/>
      <c r="BG11" s="27"/>
      <c r="BH11" s="27"/>
      <c r="BI11" s="27"/>
      <c r="BJ11" s="27"/>
      <c r="BK11" s="27"/>
      <c r="BL11" s="27"/>
      <c r="BM11" s="28"/>
      <c r="BN11" s="28"/>
      <c r="BO11" s="30"/>
      <c r="BP11" s="28"/>
      <c r="BQ11" s="27"/>
      <c r="BR11" s="27"/>
      <c r="BS11" s="153"/>
      <c r="BT11" s="150"/>
      <c r="BU11" s="27"/>
      <c r="BV11" s="27"/>
      <c r="BW11" s="27"/>
      <c r="BX11" s="27"/>
      <c r="BY11" s="27"/>
      <c r="BZ11" s="27"/>
      <c r="CA11" s="27"/>
      <c r="CB11" s="27"/>
      <c r="CC11" s="27"/>
      <c r="CD11" s="27"/>
      <c r="CE11" s="28"/>
      <c r="CF11" s="28"/>
      <c r="CG11" s="30"/>
      <c r="CH11" s="28"/>
    </row>
    <row r="12" spans="1:86" ht="155.25" customHeight="1" x14ac:dyDescent="0.25">
      <c r="A12" s="27" t="str">
        <f>Formulación!A12</f>
        <v>5. Bogotá confía en su gobierno</v>
      </c>
      <c r="B12" s="27" t="str">
        <f>Formulación!B12</f>
        <v>5.33. Fortalecimiento institucional para un gobierno confiable</v>
      </c>
      <c r="C12" s="27">
        <f>Formulación!C12</f>
        <v>8228</v>
      </c>
      <c r="D12" s="27" t="str">
        <f>Formulación!D12</f>
        <v>Fortalecimiento de los procesos de planificación y gestión de la UAESP Bogotá D.C.</v>
      </c>
      <c r="E12" s="27">
        <f>Formulación!E12</f>
        <v>2292</v>
      </c>
      <c r="F12" s="27" t="str">
        <f>Formulación!F12</f>
        <v>NA</v>
      </c>
      <c r="G12" s="27" t="str">
        <f>Formulación!G12</f>
        <v xml:space="preserve">3. Compras y contratación pública </v>
      </c>
      <c r="H12" s="27" t="str">
        <f>Formulación!H12</f>
        <v>Fortalecer el capital humano y la gestión del conocimiento de la UAESP, mediante la capacitación continua del personal y la  generación de estrategias innovadoras que permitan transferir el conocimiento para el cumplimiento de objetivos institucionales.</v>
      </c>
      <c r="I12" s="27" t="str">
        <f>Formulación!I12</f>
        <v>2.2. Realizar planeación eficiente de la contratación, conforme las necesidades de cada dependencia, garantizando la oportuna gestión administrativa de la entidad.</v>
      </c>
      <c r="J12" s="27" t="str">
        <f>Formulación!J12</f>
        <v>2.2. Fortalecer la planeación de la contratación de prestación de servicios garantizando que los contratos se legalicen en los plazos consagrados en el PAA, para el correcto funcionamiento de la entidad.</v>
      </c>
      <c r="K12" s="27" t="str">
        <f>Formulación!K12</f>
        <v>Contratos de prestación de servicios legalizados</v>
      </c>
      <c r="L12" s="27" t="str">
        <f>Formulación!L12</f>
        <v>Numero de contratos de prestación de servicios legalizados/Total de contratos planificados (PAA)</v>
      </c>
      <c r="M12" s="27" t="str">
        <f>Formulación!M12</f>
        <v>Porcentaje</v>
      </c>
      <c r="N12" s="27" t="str">
        <f>Formulación!N12</f>
        <v>No se tiene</v>
      </c>
      <c r="O12" s="27">
        <f>Formulación!O12</f>
        <v>2023</v>
      </c>
      <c r="P12" s="27" t="str">
        <f>Formulación!P12</f>
        <v>Plan Anual de Adquisiones - todas las dependencias</v>
      </c>
      <c r="Q12" s="28">
        <f>Formulación!Q12</f>
        <v>0.17</v>
      </c>
      <c r="R12" s="27" t="str">
        <f>Formulación!R12</f>
        <v>Dirección general, Subirecciones y Oficinas</v>
      </c>
      <c r="S12" s="27" t="str">
        <f>Formulación!S12</f>
        <v>Responsable cumplimiento meta: Todos los procesos. Responsable Reporte meta: OAP</v>
      </c>
      <c r="T12" s="28">
        <f>Formulación!T12</f>
        <v>1</v>
      </c>
      <c r="U12" s="27" t="str">
        <f>Formulación!U12</f>
        <v>Informe</v>
      </c>
      <c r="V12" s="27" t="str">
        <f>Formulación!V12</f>
        <v>NA</v>
      </c>
      <c r="W12" s="27">
        <f>Formulación!W12</f>
        <v>1</v>
      </c>
      <c r="X12" s="162">
        <f>Formulación!X12</f>
        <v>1</v>
      </c>
      <c r="Y12" s="28">
        <f>Formulación!Y12</f>
        <v>1</v>
      </c>
      <c r="Z12" s="31">
        <f>Formulación!Z12</f>
        <v>1</v>
      </c>
      <c r="AA12" s="28"/>
      <c r="AB12" s="28"/>
      <c r="AC12" s="27"/>
      <c r="AD12" s="27"/>
      <c r="AE12" s="27"/>
      <c r="AF12" s="27"/>
      <c r="AG12" s="27"/>
      <c r="AH12" s="27"/>
      <c r="AI12" s="27">
        <f>[1]Formulación!AI12</f>
        <v>0</v>
      </c>
      <c r="AJ12" s="27">
        <f>[1]Formulación!AJ12</f>
        <v>0</v>
      </c>
      <c r="AK12" s="27">
        <f>[1]Formulación!AK12</f>
        <v>0</v>
      </c>
      <c r="AL12" s="27" t="s">
        <v>23</v>
      </c>
      <c r="AM12" s="28"/>
      <c r="AN12" s="30"/>
      <c r="AO12" s="32"/>
      <c r="AP12" s="27">
        <v>340</v>
      </c>
      <c r="AQ12" s="27">
        <v>211</v>
      </c>
      <c r="AR12" s="86">
        <f>AQ12/AP12</f>
        <v>0.62058823529411766</v>
      </c>
      <c r="AS12" s="27" t="s">
        <v>346</v>
      </c>
      <c r="AT12" s="91">
        <v>504</v>
      </c>
      <c r="AU12" s="99">
        <v>399</v>
      </c>
      <c r="AV12" s="90">
        <f>+AU12/AT12</f>
        <v>0.79166666666666663</v>
      </c>
      <c r="AW12" s="91" t="s">
        <v>386</v>
      </c>
      <c r="AX12" s="91">
        <v>722</v>
      </c>
      <c r="AY12" s="91">
        <v>577</v>
      </c>
      <c r="AZ12" s="93">
        <v>0.8</v>
      </c>
      <c r="BA12" s="91" t="s">
        <v>347</v>
      </c>
      <c r="BB12" s="142">
        <f t="shared" si="0"/>
        <v>1566</v>
      </c>
      <c r="BC12" s="143">
        <f t="shared" si="1"/>
        <v>1187</v>
      </c>
      <c r="BD12" s="148">
        <f t="shared" si="2"/>
        <v>0.75798212005108556</v>
      </c>
      <c r="BE12" s="152"/>
      <c r="BF12" s="27"/>
      <c r="BG12" s="27"/>
      <c r="BH12" s="27"/>
      <c r="BI12" s="27"/>
      <c r="BJ12" s="27"/>
      <c r="BK12" s="27"/>
      <c r="BL12" s="27"/>
      <c r="BM12" s="28"/>
      <c r="BN12" s="28"/>
      <c r="BO12" s="30"/>
      <c r="BP12" s="32"/>
      <c r="BQ12" s="27"/>
      <c r="BR12" s="27"/>
      <c r="BS12" s="153"/>
      <c r="BT12" s="150"/>
      <c r="BU12" s="27"/>
      <c r="BV12" s="27"/>
      <c r="BW12" s="27"/>
      <c r="BX12" s="27"/>
      <c r="BY12" s="27"/>
      <c r="BZ12" s="27"/>
      <c r="CA12" s="27"/>
      <c r="CB12" s="27"/>
      <c r="CC12" s="27"/>
      <c r="CD12" s="27"/>
      <c r="CE12" s="28"/>
      <c r="CF12" s="28"/>
      <c r="CG12" s="30"/>
      <c r="CH12" s="32"/>
    </row>
    <row r="13" spans="1:86" ht="315" x14ac:dyDescent="0.25">
      <c r="A13" s="27" t="str">
        <f>Formulación!A13</f>
        <v>5. Bogotá confía en su gobierno</v>
      </c>
      <c r="B13" s="27" t="str">
        <f>Formulación!B13</f>
        <v>5.33. Fortalecimiento institucional para un gobierno confiable</v>
      </c>
      <c r="C13" s="27">
        <f>Formulación!C13</f>
        <v>8228</v>
      </c>
      <c r="D13" s="27" t="str">
        <f>Formulación!D13</f>
        <v>Fortalecimiento de los procesos de planificación y gestión de la UAESP Bogotá D.C.</v>
      </c>
      <c r="E13" s="27">
        <f>Formulación!E13</f>
        <v>2292</v>
      </c>
      <c r="F13" s="27" t="str">
        <f>Formulación!F13</f>
        <v>NA</v>
      </c>
      <c r="G13" s="27" t="str">
        <f>Formulación!G13</f>
        <v xml:space="preserve">15. Gestión del conocimiento y la innovación </v>
      </c>
      <c r="H13" s="27">
        <f>Formulación!H13</f>
        <v>0</v>
      </c>
      <c r="I13" s="27" t="str">
        <f>Formulación!I13</f>
        <v>2.3. Fortalecer el uso de la herramienta de almacenamiento de activos de informacion que permita la identificación, priorización y transferencia de los inventarios de conocimiento dentro de la organización y evitar la fuga de información.</v>
      </c>
      <c r="J13" s="27" t="str">
        <f>Formulación!J13</f>
        <v xml:space="preserve">2.3. Emitir e implementar el lineamiento para estandarizar el uso y almacenamiento efectivo de activos de información </v>
      </c>
      <c r="K13" s="27" t="str">
        <f>Formulación!K13</f>
        <v>Uso y almacenamiento efectivo de activos de información</v>
      </c>
      <c r="L13" s="27" t="str">
        <f>Formulación!L13</f>
        <v>Lineamiento para estandarizar el uso y almacenamiento efectivo de activos de información comunicado e implementado</v>
      </c>
      <c r="M13" s="27" t="str">
        <f>Formulación!M13</f>
        <v>Una circular</v>
      </c>
      <c r="N13" s="27" t="str">
        <f>Formulación!N13</f>
        <v>No se tiene</v>
      </c>
      <c r="O13" s="27">
        <f>Formulación!O13</f>
        <v>2023</v>
      </c>
      <c r="P13" s="27" t="str">
        <f>Formulación!P13</f>
        <v>No aplica</v>
      </c>
      <c r="Q13" s="28">
        <f>Formulación!Q13</f>
        <v>0.17</v>
      </c>
      <c r="R13" s="27" t="str">
        <f>Formulación!R13</f>
        <v>Oficina Tecnología de la Información y las Comunicaciones - Oficina Asesora de Planeación - Dirección General</v>
      </c>
      <c r="S13" s="27" t="str">
        <f>Formulación!S13</f>
        <v>Gestión del Conocimiento y la Innovación y Gestión tecnológica y de la información</v>
      </c>
      <c r="T13" s="28">
        <f>Formulación!T13</f>
        <v>1</v>
      </c>
      <c r="U13" s="27" t="str">
        <f>Formulación!U13</f>
        <v>Una circular</v>
      </c>
      <c r="V13" s="27" t="str">
        <f>Formulación!V13</f>
        <v>NA</v>
      </c>
      <c r="W13" s="27">
        <f>Formulación!W13</f>
        <v>1</v>
      </c>
      <c r="X13" s="162">
        <f>Formulación!X13</f>
        <v>1</v>
      </c>
      <c r="Y13" s="28">
        <f>Formulación!Y13</f>
        <v>1</v>
      </c>
      <c r="Z13" s="31">
        <f>Formulación!Z13</f>
        <v>1</v>
      </c>
      <c r="AA13" s="28"/>
      <c r="AB13" s="28"/>
      <c r="AC13" s="27"/>
      <c r="AD13" s="27"/>
      <c r="AE13" s="27"/>
      <c r="AF13" s="27"/>
      <c r="AG13" s="27"/>
      <c r="AH13" s="27"/>
      <c r="AI13" s="28">
        <v>8.3299999999999999E-2</v>
      </c>
      <c r="AJ13" s="27">
        <f>[1]Formulación!AJ13</f>
        <v>0</v>
      </c>
      <c r="AK13" s="27">
        <f>[1]Formulación!AK13</f>
        <v>0</v>
      </c>
      <c r="AL13" s="27" t="s">
        <v>23</v>
      </c>
      <c r="AM13" s="28">
        <v>0</v>
      </c>
      <c r="AN13" s="30">
        <v>0</v>
      </c>
      <c r="AO13" s="32"/>
      <c r="AP13" s="86">
        <v>0</v>
      </c>
      <c r="AQ13" s="86">
        <v>0</v>
      </c>
      <c r="AR13" s="86">
        <v>0</v>
      </c>
      <c r="AS13" s="69" t="s">
        <v>348</v>
      </c>
      <c r="AT13" s="100">
        <v>0</v>
      </c>
      <c r="AU13" s="91">
        <v>0</v>
      </c>
      <c r="AV13" s="91" t="s">
        <v>349</v>
      </c>
      <c r="AW13" s="91" t="s">
        <v>350</v>
      </c>
      <c r="AX13" s="92">
        <v>1</v>
      </c>
      <c r="AY13" s="92">
        <v>1</v>
      </c>
      <c r="AZ13" s="93">
        <v>1</v>
      </c>
      <c r="BA13" s="101" t="s">
        <v>351</v>
      </c>
      <c r="BB13" s="90">
        <f t="shared" si="0"/>
        <v>1</v>
      </c>
      <c r="BC13" s="90">
        <f t="shared" si="1"/>
        <v>1</v>
      </c>
      <c r="BD13" s="148">
        <f t="shared" si="2"/>
        <v>1</v>
      </c>
      <c r="BE13" s="152"/>
      <c r="BF13" s="27"/>
      <c r="BG13" s="27"/>
      <c r="BH13" s="27"/>
      <c r="BI13" s="27"/>
      <c r="BJ13" s="27"/>
      <c r="BK13" s="27"/>
      <c r="BL13" s="27"/>
      <c r="BM13" s="28"/>
      <c r="BN13" s="28"/>
      <c r="BO13" s="30"/>
      <c r="BP13" s="32"/>
      <c r="BQ13" s="27"/>
      <c r="BR13" s="27"/>
      <c r="BS13" s="153"/>
      <c r="BT13" s="150"/>
      <c r="BU13" s="27"/>
      <c r="BV13" s="27"/>
      <c r="BW13" s="27"/>
      <c r="BX13" s="27"/>
      <c r="BY13" s="27"/>
      <c r="BZ13" s="27"/>
      <c r="CA13" s="27"/>
      <c r="CB13" s="27"/>
      <c r="CC13" s="27"/>
      <c r="CD13" s="27"/>
      <c r="CE13" s="28"/>
      <c r="CF13" s="28"/>
      <c r="CG13" s="30"/>
      <c r="CH13" s="32"/>
    </row>
    <row r="14" spans="1:86" ht="409.5" x14ac:dyDescent="0.25">
      <c r="A14" s="27" t="str">
        <f>Formulación!A14</f>
        <v>5. Bogotá confía en su gobierno</v>
      </c>
      <c r="B14" s="27" t="str">
        <f>Formulación!B14</f>
        <v>5.33. Fortalecimiento institucional para un gobierno confiable</v>
      </c>
      <c r="C14" s="27">
        <f>Formulación!C14</f>
        <v>8228</v>
      </c>
      <c r="D14" s="27" t="str">
        <f>Formulación!D14</f>
        <v>Fortalecimiento de los procesos de planificación y gestión de la UAESP Bogotá D.C.</v>
      </c>
      <c r="E14" s="27">
        <f>Formulación!E14</f>
        <v>2292</v>
      </c>
      <c r="F14" s="27" t="str">
        <f>Formulación!F14</f>
        <v>NA</v>
      </c>
      <c r="G14" s="27" t="str">
        <f>Formulación!G14</f>
        <v xml:space="preserve">4. Talento humano </v>
      </c>
      <c r="H14" s="27">
        <f>Formulación!H14</f>
        <v>0</v>
      </c>
      <c r="I14" s="27" t="str">
        <f>Formulación!I14</f>
        <v>2.4. Fortalecer la formulación e implementación de los planes de talento humano, asegurando que estén alineados con las apuestas estratégicas de la institución</v>
      </c>
      <c r="J14" s="27" t="str">
        <f>Formulación!J14</f>
        <v>2.4.1. Mejorar en 30% anual la satisfacción del personal frente a la gestión de los planes y programas de talento humano</v>
      </c>
      <c r="K14" s="27" t="str">
        <f>Formulación!K14</f>
        <v xml:space="preserve">Indice de satisfacción en la ejecución de los planes y programas de talento humano </v>
      </c>
      <c r="L14" s="27" t="str">
        <f>Formulación!L14</f>
        <v>(Nivel de satisfacción último periodo - Nivel de satisfacción periodo anterior) / (Nivel de satisfacción último periodo) *100</v>
      </c>
      <c r="M14" s="27" t="str">
        <f>Formulación!M14</f>
        <v>Porcentaje</v>
      </c>
      <c r="N14" s="27" t="str">
        <f>Formulación!N14</f>
        <v>No se tiene</v>
      </c>
      <c r="O14" s="27" t="str">
        <f>Formulación!O14</f>
        <v>NA</v>
      </c>
      <c r="P14" s="27" t="str">
        <f>Formulación!P14</f>
        <v>índice de medición</v>
      </c>
      <c r="Q14" s="28">
        <f>Formulación!Q14</f>
        <v>0.16</v>
      </c>
      <c r="R14" s="27" t="str">
        <f>Formulación!R14</f>
        <v>Subdirección Administrativa y Financiera</v>
      </c>
      <c r="S14" s="27" t="str">
        <f>Formulación!S14</f>
        <v>Gestión del Talento Humano</v>
      </c>
      <c r="T14" s="28">
        <f>Formulación!T14</f>
        <v>0.9</v>
      </c>
      <c r="U14" s="27" t="str">
        <f>Formulación!U14</f>
        <v>índice de medición</v>
      </c>
      <c r="V14" s="27" t="str">
        <f>Formulación!V14</f>
        <v>NA</v>
      </c>
      <c r="W14" s="27">
        <f>Formulación!W14</f>
        <v>0.3</v>
      </c>
      <c r="X14" s="162">
        <f>Formulación!X14</f>
        <v>0.6</v>
      </c>
      <c r="Y14" s="28">
        <f>Formulación!Y14</f>
        <v>0.9</v>
      </c>
      <c r="Z14" s="31" t="str">
        <f>Formulación!Z14</f>
        <v>NA</v>
      </c>
      <c r="AA14" s="28"/>
      <c r="AB14" s="28"/>
      <c r="AC14" s="27"/>
      <c r="AD14" s="27"/>
      <c r="AE14" s="27"/>
      <c r="AF14" s="27"/>
      <c r="AG14" s="27"/>
      <c r="AH14" s="27"/>
      <c r="AI14" s="27">
        <f>[1]Formulación!AI14</f>
        <v>0</v>
      </c>
      <c r="AJ14" s="27">
        <f>[1]Formulación!AJ14</f>
        <v>0</v>
      </c>
      <c r="AK14" s="27">
        <f>[1]Formulación!AK14</f>
        <v>0</v>
      </c>
      <c r="AL14" s="27" t="s">
        <v>23</v>
      </c>
      <c r="AM14" s="28"/>
      <c r="AN14" s="30"/>
      <c r="AO14" s="32"/>
      <c r="AP14" s="27"/>
      <c r="AQ14" s="27"/>
      <c r="AR14" s="27"/>
      <c r="AS14" s="102" t="s">
        <v>387</v>
      </c>
      <c r="AT14" s="100">
        <v>0</v>
      </c>
      <c r="AU14" s="91"/>
      <c r="AV14" s="91" t="s">
        <v>352</v>
      </c>
      <c r="AW14" s="91" t="s">
        <v>353</v>
      </c>
      <c r="AX14" s="92">
        <v>0</v>
      </c>
      <c r="AY14" s="92">
        <v>0</v>
      </c>
      <c r="AZ14" s="93">
        <v>1</v>
      </c>
      <c r="BA14" s="103" t="s">
        <v>388</v>
      </c>
      <c r="BB14" s="90">
        <f t="shared" si="0"/>
        <v>0</v>
      </c>
      <c r="BC14" s="90">
        <f t="shared" si="1"/>
        <v>0</v>
      </c>
      <c r="BD14" s="148" t="e">
        <f t="shared" si="2"/>
        <v>#DIV/0!</v>
      </c>
      <c r="BE14" s="152"/>
      <c r="BF14" s="27"/>
      <c r="BG14" s="27"/>
      <c r="BH14" s="27"/>
      <c r="BI14" s="27"/>
      <c r="BJ14" s="27"/>
      <c r="BK14" s="27"/>
      <c r="BL14" s="27"/>
      <c r="BM14" s="28"/>
      <c r="BN14" s="28"/>
      <c r="BO14" s="30"/>
      <c r="BP14" s="32"/>
      <c r="BQ14" s="27"/>
      <c r="BR14" s="27"/>
      <c r="BS14" s="153"/>
      <c r="BT14" s="150"/>
      <c r="BU14" s="27"/>
      <c r="BV14" s="27"/>
      <c r="BW14" s="27"/>
      <c r="BX14" s="27"/>
      <c r="BY14" s="27"/>
      <c r="BZ14" s="27"/>
      <c r="CA14" s="27"/>
      <c r="CB14" s="27"/>
      <c r="CC14" s="27"/>
      <c r="CD14" s="27"/>
      <c r="CE14" s="28"/>
      <c r="CF14" s="28"/>
      <c r="CG14" s="30"/>
      <c r="CH14" s="32"/>
    </row>
    <row r="15" spans="1:86" ht="100.9" customHeight="1" x14ac:dyDescent="0.25">
      <c r="A15" s="27" t="str">
        <f>Formulación!A15</f>
        <v>5. Bogotá confía en su gobierno</v>
      </c>
      <c r="B15" s="27" t="str">
        <f>Formulación!B15</f>
        <v>5.33. Fortalecimiento institucional para un gobierno confiable</v>
      </c>
      <c r="C15" s="27">
        <f>Formulación!C15</f>
        <v>8228</v>
      </c>
      <c r="D15" s="27" t="str">
        <f>Formulación!D15</f>
        <v>Fortalecimiento de los procesos de planificación y gestión de la UAESP Bogotá D.C.</v>
      </c>
      <c r="E15" s="27">
        <f>Formulación!E15</f>
        <v>2292</v>
      </c>
      <c r="F15" s="27" t="str">
        <f>Formulación!F15</f>
        <v>NA</v>
      </c>
      <c r="G15" s="27" t="str">
        <f>Formulación!G15</f>
        <v xml:space="preserve">4. Talento humano </v>
      </c>
      <c r="H15" s="27">
        <f>Formulación!H15</f>
        <v>0</v>
      </c>
      <c r="I15" s="27">
        <f>Formulación!I15</f>
        <v>0</v>
      </c>
      <c r="J15" s="27" t="str">
        <f>Formulación!J15</f>
        <v>2.4.2. Lograr una efectividad anual del 80% de los objetivos proyectados  en el plan estratégico de talento humano.</v>
      </c>
      <c r="K15" s="27" t="str">
        <f>Formulación!K15</f>
        <v xml:space="preserve">Indice de efectividad del plan estratégico de talento humano </v>
      </c>
      <c r="L15" s="27" t="str">
        <f>Formulación!L15</f>
        <v xml:space="preserve">Nivel  de efectividad de las estrategias planteadas en el plan estratégico de talento humano  </v>
      </c>
      <c r="M15" s="27" t="str">
        <f>Formulación!M15</f>
        <v>Porcentaje</v>
      </c>
      <c r="N15" s="27" t="str">
        <f>Formulación!N15</f>
        <v>No se tiene</v>
      </c>
      <c r="O15" s="27" t="str">
        <f>Formulación!O15</f>
        <v>NA</v>
      </c>
      <c r="P15" s="27" t="str">
        <f>Formulación!P15</f>
        <v>Informe anual de avance del PETH</v>
      </c>
      <c r="Q15" s="28">
        <f>Formulación!Q15</f>
        <v>0.16</v>
      </c>
      <c r="R15" s="27" t="str">
        <f>Formulación!R15</f>
        <v>Subdirección Administrativa y Financiera</v>
      </c>
      <c r="S15" s="27" t="str">
        <f>Formulación!S15</f>
        <v>Gestión del Talento Humano</v>
      </c>
      <c r="T15" s="28">
        <f>Formulación!T15</f>
        <v>1</v>
      </c>
      <c r="U15" s="27" t="str">
        <f>Formulación!U15</f>
        <v>índice</v>
      </c>
      <c r="V15" s="27" t="str">
        <f>Formulación!V15</f>
        <v>NA</v>
      </c>
      <c r="W15" s="27">
        <f>Formulación!W15</f>
        <v>1</v>
      </c>
      <c r="X15" s="162">
        <f>Formulación!X15</f>
        <v>1</v>
      </c>
      <c r="Y15" s="28">
        <f>Formulación!Y15</f>
        <v>1</v>
      </c>
      <c r="Z15" s="31">
        <f>Formulación!Z15</f>
        <v>1</v>
      </c>
      <c r="AA15" s="28"/>
      <c r="AB15" s="28"/>
      <c r="AC15" s="27"/>
      <c r="AD15" s="27"/>
      <c r="AE15" s="27"/>
      <c r="AF15" s="27"/>
      <c r="AG15" s="27"/>
      <c r="AH15" s="27"/>
      <c r="AI15" s="27">
        <f>[1]Formulación!AI15</f>
        <v>0</v>
      </c>
      <c r="AJ15" s="27">
        <f>[1]Formulación!AJ15</f>
        <v>0</v>
      </c>
      <c r="AK15" s="27">
        <f>[1]Formulación!AK15</f>
        <v>0</v>
      </c>
      <c r="AL15" s="27" t="s">
        <v>23</v>
      </c>
      <c r="AM15" s="28"/>
      <c r="AN15" s="30"/>
      <c r="AO15" s="32"/>
      <c r="AP15" s="27"/>
      <c r="AQ15" s="27"/>
      <c r="AR15" s="27"/>
      <c r="AS15" s="27" t="s">
        <v>389</v>
      </c>
      <c r="AT15" s="100">
        <v>0</v>
      </c>
      <c r="AU15" s="91"/>
      <c r="AV15" s="91" t="s">
        <v>352</v>
      </c>
      <c r="AW15" s="91" t="s">
        <v>354</v>
      </c>
      <c r="AX15" s="92"/>
      <c r="AY15" s="92"/>
      <c r="AZ15" s="93">
        <v>1</v>
      </c>
      <c r="BA15" s="101" t="s">
        <v>355</v>
      </c>
      <c r="BB15" s="90">
        <f t="shared" si="0"/>
        <v>0</v>
      </c>
      <c r="BC15" s="90">
        <f t="shared" si="1"/>
        <v>0</v>
      </c>
      <c r="BD15" s="148" t="e">
        <f t="shared" si="2"/>
        <v>#DIV/0!</v>
      </c>
      <c r="BE15" s="152"/>
      <c r="BF15" s="27"/>
      <c r="BG15" s="27"/>
      <c r="BH15" s="27"/>
      <c r="BI15" s="27"/>
      <c r="BJ15" s="27"/>
      <c r="BK15" s="27"/>
      <c r="BL15" s="27"/>
      <c r="BM15" s="28"/>
      <c r="BN15" s="28"/>
      <c r="BO15" s="30"/>
      <c r="BP15" s="32"/>
      <c r="BQ15" s="27"/>
      <c r="BR15" s="27"/>
      <c r="BS15" s="153"/>
      <c r="BT15" s="150"/>
      <c r="BU15" s="27"/>
      <c r="BV15" s="27"/>
      <c r="BW15" s="27"/>
      <c r="BX15" s="27"/>
      <c r="BY15" s="27"/>
      <c r="BZ15" s="27"/>
      <c r="CA15" s="27"/>
      <c r="CB15" s="27"/>
      <c r="CC15" s="27"/>
      <c r="CD15" s="27"/>
      <c r="CE15" s="28"/>
      <c r="CF15" s="28"/>
      <c r="CG15" s="30"/>
      <c r="CH15" s="32"/>
    </row>
    <row r="16" spans="1:86" ht="129.6" customHeight="1" x14ac:dyDescent="0.25">
      <c r="A16" s="27" t="str">
        <f>Formulación!A16</f>
        <v>5. Bogotá confía en su gobierno</v>
      </c>
      <c r="B16" s="27" t="str">
        <f>Formulación!B16</f>
        <v>5.33. Fortalecimiento institucional para un gobierno confiable</v>
      </c>
      <c r="C16" s="27">
        <f>Formulación!C16</f>
        <v>8228</v>
      </c>
      <c r="D16" s="27" t="str">
        <f>Formulación!D16</f>
        <v>Fortalecimiento de los procesos de planificación y gestión de la UAESP Bogotá D.C.</v>
      </c>
      <c r="E16" s="27">
        <f>Formulación!E16</f>
        <v>2292</v>
      </c>
      <c r="F16" s="27" t="str">
        <f>Formulación!F16</f>
        <v>NA</v>
      </c>
      <c r="G16" s="27" t="str">
        <f>Formulación!G16</f>
        <v xml:space="preserve">15. Gestión del conocimiento y la innovación </v>
      </c>
      <c r="H16" s="27">
        <f>Formulación!H16</f>
        <v>0</v>
      </c>
      <c r="I16" s="27" t="str">
        <f>Formulación!I16</f>
        <v xml:space="preserve">2.5. Fortalecer la gestión del conocimiento en la entidad, a través de estrategias para la transferencia y conservacion del conocimiento </v>
      </c>
      <c r="J16" s="27" t="str">
        <f>Formulación!J16</f>
        <v xml:space="preserve">2.5. Implementar estrategia para la transferencia y conservacion del conocimiento </v>
      </c>
      <c r="K16" s="27" t="str">
        <f>Formulación!K16</f>
        <v>Estrategia para la transferencia y conservacion del conocimiento implementada</v>
      </c>
      <c r="L16" s="27" t="str">
        <f>Formulación!L16</f>
        <v>Número de actividades realizadas /Total de actividades definidas en la política de gestión del conocimiento y la innovación</v>
      </c>
      <c r="M16" s="27" t="str">
        <f>Formulación!M16</f>
        <v>Porcentaje</v>
      </c>
      <c r="N16" s="27" t="str">
        <f>Formulación!N16</f>
        <v>Inventario tácito y explicito</v>
      </c>
      <c r="O16" s="27">
        <f>Formulación!O16</f>
        <v>2023</v>
      </c>
      <c r="P16" s="27" t="str">
        <f>Formulación!P16</f>
        <v>Centro de conocimiento e innovación (Innova)</v>
      </c>
      <c r="Q16" s="28">
        <f>Formulación!Q16</f>
        <v>0.17</v>
      </c>
      <c r="R16" s="27" t="str">
        <f>Formulación!R16</f>
        <v>Oficina Asesora de Planeación</v>
      </c>
      <c r="S16" s="27" t="str">
        <f>Formulación!S16</f>
        <v>Gestión del Conocimiento y la Innovación</v>
      </c>
      <c r="T16" s="28">
        <f>Formulación!T16</f>
        <v>1</v>
      </c>
      <c r="U16" s="27" t="str">
        <f>Formulación!U16</f>
        <v>Informe de avance de la implementación</v>
      </c>
      <c r="V16" s="27" t="str">
        <f>Formulación!V16</f>
        <v>NA</v>
      </c>
      <c r="W16" s="27">
        <f>Formulación!W16</f>
        <v>1</v>
      </c>
      <c r="X16" s="162">
        <f>Formulación!X16</f>
        <v>1</v>
      </c>
      <c r="Y16" s="28">
        <f>Formulación!Y16</f>
        <v>1</v>
      </c>
      <c r="Z16" s="31">
        <f>Formulación!Z16</f>
        <v>1</v>
      </c>
      <c r="AA16" s="28"/>
      <c r="AB16" s="28"/>
      <c r="AC16" s="27"/>
      <c r="AD16" s="27"/>
      <c r="AE16" s="27"/>
      <c r="AF16" s="27"/>
      <c r="AG16" s="27"/>
      <c r="AH16" s="27"/>
      <c r="AI16" s="28">
        <v>8.3299999999999999E-2</v>
      </c>
      <c r="AJ16" s="27">
        <f>[1]Formulación!AJ16</f>
        <v>0</v>
      </c>
      <c r="AK16" s="27">
        <f>[1]Formulación!AK16</f>
        <v>0</v>
      </c>
      <c r="AL16" s="27" t="s">
        <v>23</v>
      </c>
      <c r="AM16" s="28"/>
      <c r="AN16" s="30"/>
      <c r="AO16" s="32"/>
      <c r="AP16" s="28">
        <v>0.33</v>
      </c>
      <c r="AQ16" s="28">
        <v>0.33</v>
      </c>
      <c r="AR16" s="28">
        <v>1</v>
      </c>
      <c r="AS16" s="27" t="s">
        <v>356</v>
      </c>
      <c r="AT16" s="92">
        <v>0.33</v>
      </c>
      <c r="AU16" s="92">
        <v>0.33</v>
      </c>
      <c r="AV16" s="92">
        <v>1</v>
      </c>
      <c r="AW16" s="91" t="s">
        <v>390</v>
      </c>
      <c r="AX16" s="92">
        <v>0.33</v>
      </c>
      <c r="AY16" s="92">
        <v>0.33</v>
      </c>
      <c r="AZ16" s="93">
        <v>1</v>
      </c>
      <c r="BA16" s="101" t="s">
        <v>391</v>
      </c>
      <c r="BB16" s="90">
        <f t="shared" si="0"/>
        <v>0.99</v>
      </c>
      <c r="BC16" s="90">
        <f t="shared" si="1"/>
        <v>0.99</v>
      </c>
      <c r="BD16" s="148">
        <f t="shared" si="2"/>
        <v>1</v>
      </c>
      <c r="BE16" s="152"/>
      <c r="BF16" s="27"/>
      <c r="BG16" s="27"/>
      <c r="BH16" s="27"/>
      <c r="BI16" s="27"/>
      <c r="BJ16" s="27"/>
      <c r="BK16" s="27"/>
      <c r="BL16" s="27"/>
      <c r="BM16" s="28"/>
      <c r="BN16" s="28"/>
      <c r="BO16" s="30"/>
      <c r="BP16" s="32"/>
      <c r="BQ16" s="27"/>
      <c r="BR16" s="27"/>
      <c r="BS16" s="153"/>
      <c r="BT16" s="150"/>
      <c r="BU16" s="27"/>
      <c r="BV16" s="27"/>
      <c r="BW16" s="27"/>
      <c r="BX16" s="27"/>
      <c r="BY16" s="27"/>
      <c r="BZ16" s="27"/>
      <c r="CA16" s="27"/>
      <c r="CB16" s="27"/>
      <c r="CC16" s="27"/>
      <c r="CD16" s="27"/>
      <c r="CE16" s="28"/>
      <c r="CF16" s="28"/>
      <c r="CG16" s="30"/>
      <c r="CH16" s="32"/>
    </row>
    <row r="17" spans="1:86" ht="270" x14ac:dyDescent="0.25">
      <c r="A17" s="27" t="str">
        <f>Formulación!A17</f>
        <v>1. Bogotá se siente segura; 4. Bogotá ordena su territorio y avanza en su acción climática</v>
      </c>
      <c r="B17" s="27" t="str">
        <f>Formulación!B17</f>
        <v>1.05. Espacio público seguro e inclusivo; 4.25. Aumento de la resiliencia al cambio climático y reduccion de la vulnerabilidad</v>
      </c>
      <c r="C17" s="27" t="str">
        <f>Formulación!C17</f>
        <v>8211 - 8215 - 8218 - 8220 - 8236 - 8237</v>
      </c>
      <c r="D17" s="27" t="str">
        <f>Formulación!D17</f>
        <v>Fortalecimiento de la operación y de la prestación del servicio de Alumbrado Público en Bogotá D.C.; Fortalecimiento de la actividad de aprovechamiento en Bogotá D.C.; Mejoramiento de la infraestructura y de los servicios de destino final en los cementerios públicos distritales Bogotá D.C; Implementación de un modelo de Gestión integral de residuos como garantía de saneamiento básico bajo un enfoque de economía circular Bogotá D.C.; Implementación de estrategias integrales para la gestión de residuos sólidos de puntos críticos y de arrojo clandestino como garantía de área limpia en el espacio Público de Bogotá D.C.; Implementación y transformación del Relleno Sanitario Doña Juana hacia un parque Tecnológico en manejo de residuos, Bogotá D.C.</v>
      </c>
      <c r="E17" s="27" t="str">
        <f>Formulación!E17</f>
        <v>1971 - 2179 - 2244 - 2252 -   2185 - 1972 - 2187 - 2193</v>
      </c>
      <c r="F17" s="27" t="str">
        <f>Formulación!F17</f>
        <v>NA</v>
      </c>
      <c r="G17" s="27" t="str">
        <f>Formulación!G17</f>
        <v xml:space="preserve">2. Gestión presupuestal y eficiencia del gasto público </v>
      </c>
      <c r="H17" s="27" t="str">
        <f>Formulación!H17</f>
        <v>3. Garantizar la eficiencia, sostenibilidad y modernización de los Servicios Públicos a cargo de la UAESP:</v>
      </c>
      <c r="I17" s="27" t="str">
        <f>Formulación!I17</f>
        <v xml:space="preserve">3.1. Fortalecer la estructuración de los alcances técnicos, administrativos, financieros, contables y jurídicos requeridos en la labor de las interventorias como responsables de la operación de las concesiones, obras y proyectos </v>
      </c>
      <c r="J17" s="27" t="str">
        <f>Formulación!J17</f>
        <v>3.1. Reducción en 10 % de los PQRS frente a las concesiones al final de periodo</v>
      </c>
      <c r="K17" s="27" t="str">
        <f>Formulación!K17</f>
        <v>Porcentaje de reducción de los PQRS frente a las concesiones</v>
      </c>
      <c r="L17" s="27" t="str">
        <f>Formulación!L17</f>
        <v>(Número de PQRS último periodo - Número de PQRS periodo anterior) /(Número de PQRS último periodo)*100</v>
      </c>
      <c r="M17" s="27" t="str">
        <f>Formulación!M17</f>
        <v>Pocentaje</v>
      </c>
      <c r="N17" s="27" t="str">
        <f>Formulación!N17</f>
        <v>No se tiene</v>
      </c>
      <c r="O17" s="27">
        <f>Formulación!O17</f>
        <v>2025</v>
      </c>
      <c r="P17" s="27" t="str">
        <f>Formulación!P17</f>
        <v>Sistema Distrital de Quejas y Soluciones  - SDQS</v>
      </c>
      <c r="Q17" s="28">
        <f>Formulación!Q17</f>
        <v>0.1</v>
      </c>
      <c r="R17" s="27" t="str">
        <f>Formulación!R17</f>
        <v>Subdirección Recolección, Barrido y Limpieza
Subdirección de Aprovechamiento
Subdirección Disposición Final
Subdirección de Servicios Funerarios y Alumbrado públicos</v>
      </c>
      <c r="S17" s="27" t="str">
        <f>Formulación!S17</f>
        <v>Responsable cumplimiento meta: Procesos misionales.
Responsable Reporte meta: Servicio al ciudadano</v>
      </c>
      <c r="T17" s="28">
        <f>Formulación!T17</f>
        <v>1</v>
      </c>
      <c r="U17" s="27" t="str">
        <f>Formulación!U17</f>
        <v>Informe</v>
      </c>
      <c r="V17" s="27" t="str">
        <f>Formulación!V17</f>
        <v>NA</v>
      </c>
      <c r="W17" s="27" t="str">
        <f>Formulación!W17</f>
        <v>NA</v>
      </c>
      <c r="X17" s="162">
        <f>Formulación!X17</f>
        <v>0.1</v>
      </c>
      <c r="Y17" s="28">
        <f>Formulación!Y17</f>
        <v>0.1</v>
      </c>
      <c r="Z17" s="31">
        <f>Formulación!Z17</f>
        <v>0.1</v>
      </c>
      <c r="AA17" s="28"/>
      <c r="AB17" s="27"/>
      <c r="AC17" s="27"/>
      <c r="AD17" s="27"/>
      <c r="AE17" s="27"/>
      <c r="AF17" s="27"/>
      <c r="AG17" s="27"/>
      <c r="AH17" s="27"/>
      <c r="AI17" s="27">
        <f>[1]Formulación!AI17</f>
        <v>0</v>
      </c>
      <c r="AJ17" s="27">
        <f>[1]Formulación!AJ17</f>
        <v>0</v>
      </c>
      <c r="AK17" s="27">
        <f>[1]Formulación!AK17</f>
        <v>0</v>
      </c>
      <c r="AL17" s="27" t="s">
        <v>392</v>
      </c>
      <c r="AM17" s="28"/>
      <c r="AN17" s="33"/>
      <c r="AO17" s="32"/>
      <c r="AP17" s="27" t="s">
        <v>123</v>
      </c>
      <c r="AQ17" s="27" t="s">
        <v>123</v>
      </c>
      <c r="AR17" s="27" t="s">
        <v>123</v>
      </c>
      <c r="AS17" s="27" t="s">
        <v>357</v>
      </c>
      <c r="AT17" s="91" t="s">
        <v>123</v>
      </c>
      <c r="AU17" s="91" t="s">
        <v>123</v>
      </c>
      <c r="AV17" s="91" t="s">
        <v>123</v>
      </c>
      <c r="AW17" s="91" t="s">
        <v>393</v>
      </c>
      <c r="AX17" s="104"/>
      <c r="AY17" s="104"/>
      <c r="AZ17" s="105"/>
      <c r="BA17" s="104" t="s">
        <v>394</v>
      </c>
      <c r="BB17" s="90" t="e">
        <f t="shared" si="0"/>
        <v>#VALUE!</v>
      </c>
      <c r="BC17" s="90" t="e">
        <f t="shared" si="1"/>
        <v>#VALUE!</v>
      </c>
      <c r="BD17" s="148" t="e">
        <f t="shared" si="2"/>
        <v>#VALUE!</v>
      </c>
      <c r="BE17" s="152"/>
      <c r="BF17" s="27"/>
      <c r="BG17" s="27"/>
      <c r="BH17" s="27"/>
      <c r="BI17" s="27"/>
      <c r="BJ17" s="27"/>
      <c r="BK17" s="27"/>
      <c r="BL17" s="27"/>
      <c r="BM17" s="28"/>
      <c r="BN17" s="28"/>
      <c r="BO17" s="33"/>
      <c r="BP17" s="32"/>
      <c r="BQ17" s="27"/>
      <c r="BR17" s="27"/>
      <c r="BS17" s="153"/>
      <c r="BT17" s="150"/>
      <c r="BU17" s="27"/>
      <c r="BV17" s="27"/>
      <c r="BW17" s="27"/>
      <c r="BX17" s="27"/>
      <c r="BY17" s="27"/>
      <c r="BZ17" s="27"/>
      <c r="CA17" s="27"/>
      <c r="CB17" s="27"/>
      <c r="CC17" s="27"/>
      <c r="CD17" s="27"/>
      <c r="CE17" s="28"/>
      <c r="CF17" s="28"/>
      <c r="CG17" s="33"/>
      <c r="CH17" s="32"/>
    </row>
    <row r="18" spans="1:86" ht="409.5" x14ac:dyDescent="0.25">
      <c r="A18" s="27" t="str">
        <f>Formulación!A18</f>
        <v>1. Bogotá se siente segura; 4. Bogotá ordena su territorio y avanza en su acción climática</v>
      </c>
      <c r="B18" s="27" t="str">
        <f>Formulación!B18</f>
        <v>1.05. Espacio público seguro e inclusivo; 4.25. Aumento de la resiliencia al cambio climático y reduccion de la vulnerabilidad</v>
      </c>
      <c r="C18" s="27" t="str">
        <f>Formulación!C18</f>
        <v>8215 - 8220 - 8236 - 8237</v>
      </c>
      <c r="D18" s="27" t="str">
        <f>Formulación!D18</f>
        <v>Fortalecimiento de la actividad de aprovechamiento en Bogotá D.C.; Implementación de un modelo de Gestión integral de residuos como garantía de saneamiento básico bajo un enfoque de economía circular Bogotá D.C.; Implementación de estrategias integrales para la gestión de residuos sólidos de puntos críticos y de arrojo clandestino como garantía de área limpia en el espacio Público de Bogotá D.C.; Implementación y transformación del Relleno Sanitario Doña Juana hacia un parque Tecnológico en manejo de residuos, Bogotá D.C.</v>
      </c>
      <c r="E18" s="27" t="str">
        <f>Formulación!E18</f>
        <v>2179-2178-2182-2195-2185-1972-2187-2193</v>
      </c>
      <c r="F18" s="27" t="str">
        <f>Formulación!F18</f>
        <v>NA</v>
      </c>
      <c r="G18" s="27" t="str">
        <f>Formulación!G18</f>
        <v xml:space="preserve">2. Gestión presupuestal y eficiencia del gasto público </v>
      </c>
      <c r="H18" s="27" t="str">
        <f>Formulación!H18</f>
        <v>Desarrollar una planeación eficiente en la UAESP, a través del cumplimiento de las actividades de los proyectos de inversión y garantizando una prestación eficiente de los servicios funerarios, alumbrado público y del servicio público de aseo con un enfoque de sostenibilidad y economía circular.</v>
      </c>
      <c r="I18" s="27" t="str">
        <f>Formulación!I18</f>
        <v xml:space="preserve">3.2. Fortalecer la sostenibilidad ambiental del Distrito Capital mediante la reducción de las toneladas promedio diarias de residuos dispuestos en el Parque de Innovación Doña Juana, promoviendo la implementación de estrategias integrales de aprovechamiento, separación en la fuente y sensibilización ciudadana, en línea con la mejora continua de los servicios de aseo y la participación activa de la comunidad </v>
      </c>
      <c r="J18" s="27" t="str">
        <f>Formulación!J18</f>
        <v xml:space="preserve">3.2. Reducir al final del año 2027 a 4.800 las toneladas de residuos (promedio día) que se disponen en el Parque de Innovación de Doña Juana </v>
      </c>
      <c r="K18" s="27" t="str">
        <f>Formulación!K18</f>
        <v>Toneladas de residuos (promedio día) que se disponen en el Parque de Innovación de Doña Juana</v>
      </c>
      <c r="L18" s="27" t="str">
        <f>Formulación!L18</f>
        <v>Toneladas línea base - Toneladas actuales)</v>
      </c>
      <c r="M18" s="27" t="str">
        <f>Formulación!M18</f>
        <v>Toneladas</v>
      </c>
      <c r="N18" s="27" t="str">
        <f>Formulación!N18</f>
        <v>6000 Toneladas promedio día</v>
      </c>
      <c r="O18" s="27">
        <f>Formulación!O18</f>
        <v>2023</v>
      </c>
      <c r="P18" s="27" t="str">
        <f>Formulación!P18</f>
        <v>Matriz de Seguimiento Secretaria Distrital de Planeación</v>
      </c>
      <c r="Q18" s="28">
        <f>Formulación!Q18</f>
        <v>0.1</v>
      </c>
      <c r="R18" s="27" t="str">
        <f>Formulación!R18</f>
        <v>Subdirección Disposición Final</v>
      </c>
      <c r="S18" s="27" t="str">
        <f>Formulación!S18</f>
        <v xml:space="preserve">Gestión Integral de Residuos Sólidos </v>
      </c>
      <c r="T18" s="28">
        <f>Formulación!T18</f>
        <v>4800</v>
      </c>
      <c r="U18" s="27" t="str">
        <f>Formulación!U18</f>
        <v>Matriz de Seguimiento Secretaria Distrital de Planeación</v>
      </c>
      <c r="V18" s="27">
        <f>Formulación!V18</f>
        <v>6000</v>
      </c>
      <c r="W18" s="27">
        <f>Formulación!W18</f>
        <v>6000</v>
      </c>
      <c r="X18" s="161">
        <f>Formulación!X18</f>
        <v>5600</v>
      </c>
      <c r="Y18" s="27">
        <f>Formulación!Y18</f>
        <v>4800</v>
      </c>
      <c r="Z18" s="31">
        <f>Formulación!Z18</f>
        <v>0</v>
      </c>
      <c r="AA18" s="28"/>
      <c r="AB18" s="27"/>
      <c r="AC18" s="27"/>
      <c r="AD18" s="27"/>
      <c r="AE18" s="27"/>
      <c r="AF18" s="27"/>
      <c r="AG18" s="27"/>
      <c r="AH18" s="27"/>
      <c r="AI18" s="27">
        <f>[1]Formulación!AI18</f>
        <v>0</v>
      </c>
      <c r="AJ18" s="27">
        <f>[1]Formulación!AJ18</f>
        <v>0</v>
      </c>
      <c r="AK18" s="86">
        <v>0</v>
      </c>
      <c r="AL18" s="27" t="s">
        <v>358</v>
      </c>
      <c r="AM18" s="28"/>
      <c r="AN18" s="33"/>
      <c r="AO18" s="32"/>
      <c r="AP18" s="106">
        <v>720000</v>
      </c>
      <c r="AQ18" s="106">
        <v>749028.68</v>
      </c>
      <c r="AR18" s="86">
        <f>+AQ18/AP18</f>
        <v>1.0403176111111112</v>
      </c>
      <c r="AS18" s="27" t="s">
        <v>395</v>
      </c>
      <c r="AT18" s="107">
        <v>738000</v>
      </c>
      <c r="AU18" s="107">
        <v>789570.31</v>
      </c>
      <c r="AV18" s="108">
        <f>(AU18/AT18)</f>
        <v>1.0698784688346885</v>
      </c>
      <c r="AW18" s="109" t="s">
        <v>396</v>
      </c>
      <c r="AX18" s="110">
        <v>732000</v>
      </c>
      <c r="AY18" s="110">
        <v>785137.13</v>
      </c>
      <c r="AZ18" s="111">
        <f>(AY18/AX18)</f>
        <v>1.0725917076502733</v>
      </c>
      <c r="BA18" s="112" t="s">
        <v>397</v>
      </c>
      <c r="BB18" s="99">
        <f t="shared" si="0"/>
        <v>2190000</v>
      </c>
      <c r="BC18" s="99">
        <f t="shared" si="1"/>
        <v>2323736.12</v>
      </c>
      <c r="BD18" s="148">
        <f t="shared" si="2"/>
        <v>1.0610667214611873</v>
      </c>
      <c r="BE18" s="152">
        <v>5900</v>
      </c>
      <c r="BF18" s="27"/>
      <c r="BG18" s="27"/>
      <c r="BH18" s="27"/>
      <c r="BI18" s="27">
        <v>5700</v>
      </c>
      <c r="BJ18" s="27"/>
      <c r="BK18" s="27"/>
      <c r="BL18" s="27"/>
      <c r="BM18" s="163">
        <v>5600</v>
      </c>
      <c r="BN18" s="28"/>
      <c r="BO18" s="33"/>
      <c r="BP18" s="32"/>
      <c r="BQ18" s="27"/>
      <c r="BR18" s="27"/>
      <c r="BS18" s="153"/>
      <c r="BT18" s="150"/>
      <c r="BU18" s="27"/>
      <c r="BV18" s="27"/>
      <c r="BW18" s="27"/>
      <c r="BX18" s="27"/>
      <c r="BY18" s="27"/>
      <c r="BZ18" s="27"/>
      <c r="CA18" s="27"/>
      <c r="CB18" s="27"/>
      <c r="CC18" s="27"/>
      <c r="CD18" s="27"/>
      <c r="CE18" s="28"/>
      <c r="CF18" s="28"/>
      <c r="CG18" s="33"/>
      <c r="CH18" s="32"/>
    </row>
    <row r="19" spans="1:86" ht="244.9" customHeight="1" x14ac:dyDescent="0.25">
      <c r="A19" s="27" t="str">
        <f>Formulación!A19</f>
        <v xml:space="preserve">1. Bogotá se siente segura; </v>
      </c>
      <c r="B19" s="27" t="str">
        <f>Formulación!B19</f>
        <v>1.05. Espacio público seguro e inclusivo</v>
      </c>
      <c r="C19" s="27">
        <f>Formulación!C19</f>
        <v>8211</v>
      </c>
      <c r="D19" s="27" t="str">
        <f>Formulación!D19</f>
        <v>Fortalecimiento de la operación y de la prestación del servicio de Alumbrado Público en Bogotá D.C.</v>
      </c>
      <c r="E19" s="27">
        <f>Formulación!E19</f>
        <v>1971</v>
      </c>
      <c r="F19" s="27" t="str">
        <f>Formulación!F19</f>
        <v>11 Lograr que las ciudades y los asentamientos humanos sean inclusivos, seguros, resilientes y sostenibles.</v>
      </c>
      <c r="G19" s="27" t="str">
        <f>Formulación!G19</f>
        <v xml:space="preserve">2. Gestión presupuestal y eficiencia del gasto público </v>
      </c>
      <c r="H19" s="27">
        <f>Formulación!H19</f>
        <v>0</v>
      </c>
      <c r="I19" s="27" t="str">
        <f>Formulación!I19</f>
        <v>3.3. Garantizar la ejecución de las actividades necesarias para realizar la interventoría y supervisión del servicio de alumbrado público, promoviendo su modernización y contribuyendo a mejorar la percepción de seguridad de los ciudadanos.</v>
      </c>
      <c r="J19" s="27" t="str">
        <f>Formulación!J19</f>
        <v>3.3. Realizar el 100% de las actividades para garantizar la prestación, modernización y actualización del servicio de alumbrado público</v>
      </c>
      <c r="K19" s="27" t="str">
        <f>Formulación!K19</f>
        <v>Porcentaje de actividades realizadas</v>
      </c>
      <c r="L19" s="27" t="str">
        <f>Formulación!L19</f>
        <v>Actividades realizadas /actividades requeridas</v>
      </c>
      <c r="M19" s="27" t="str">
        <f>Formulación!M19</f>
        <v>Porcentaje</v>
      </c>
      <c r="N19" s="27">
        <f>Formulación!N19</f>
        <v>1</v>
      </c>
      <c r="O19" s="27">
        <f>Formulación!O19</f>
        <v>2023</v>
      </c>
      <c r="P19" s="27" t="str">
        <f>Formulación!P19</f>
        <v>Informe mensual de Supervisión y control de alumbrado público (UAESP)</v>
      </c>
      <c r="Q19" s="28">
        <f>Formulación!Q19</f>
        <v>0.1</v>
      </c>
      <c r="R19" s="27" t="str">
        <f>Formulación!R19</f>
        <v>Subdirección de Servicios Funerarios y Alumbrado públicos</v>
      </c>
      <c r="S19" s="27" t="str">
        <f>Formulación!S19</f>
        <v xml:space="preserve">Alumbrado Público </v>
      </c>
      <c r="T19" s="28">
        <f>Formulación!T19</f>
        <v>1</v>
      </c>
      <c r="U19" s="27" t="str">
        <f>Formulación!U19</f>
        <v>Informe mensual de Supervisión y control de alumbrado público (UAESP)</v>
      </c>
      <c r="V19" s="27">
        <f>Formulación!V19</f>
        <v>1</v>
      </c>
      <c r="W19" s="27">
        <f>Formulación!W19</f>
        <v>1</v>
      </c>
      <c r="X19" s="162">
        <f>Formulación!X19</f>
        <v>1</v>
      </c>
      <c r="Y19" s="28">
        <f>Formulación!Y19</f>
        <v>1</v>
      </c>
      <c r="Z19" s="31">
        <f>Formulación!Z19</f>
        <v>0</v>
      </c>
      <c r="AA19" s="28"/>
      <c r="AB19" s="27"/>
      <c r="AC19" s="27"/>
      <c r="AD19" s="27"/>
      <c r="AE19" s="27"/>
      <c r="AF19" s="27"/>
      <c r="AG19" s="27"/>
      <c r="AH19" s="27"/>
      <c r="AI19" s="27">
        <f>[1]Formulación!AI19</f>
        <v>0</v>
      </c>
      <c r="AJ19" s="27">
        <f>[1]Formulación!AJ19</f>
        <v>0</v>
      </c>
      <c r="AK19" s="27">
        <v>0</v>
      </c>
      <c r="AL19" s="27" t="s">
        <v>359</v>
      </c>
      <c r="AM19" s="28"/>
      <c r="AN19" s="30"/>
      <c r="AO19" s="28"/>
      <c r="AP19" s="86">
        <v>1</v>
      </c>
      <c r="AQ19" s="86">
        <v>1</v>
      </c>
      <c r="AR19" s="86">
        <v>1</v>
      </c>
      <c r="AS19" s="86" t="s">
        <v>360</v>
      </c>
      <c r="AT19" s="90">
        <v>1</v>
      </c>
      <c r="AU19" s="90">
        <v>1</v>
      </c>
      <c r="AV19" s="90">
        <v>1</v>
      </c>
      <c r="AW19" s="113" t="s">
        <v>361</v>
      </c>
      <c r="AX19" s="90">
        <v>1</v>
      </c>
      <c r="AY19" s="90">
        <v>1</v>
      </c>
      <c r="AZ19" s="90">
        <v>1</v>
      </c>
      <c r="BA19" s="92" t="s">
        <v>362</v>
      </c>
      <c r="BB19" s="90">
        <f t="shared" si="0"/>
        <v>3</v>
      </c>
      <c r="BC19" s="90">
        <f t="shared" si="1"/>
        <v>3</v>
      </c>
      <c r="BD19" s="148">
        <f t="shared" si="2"/>
        <v>1</v>
      </c>
      <c r="BE19" s="152"/>
      <c r="BF19" s="27"/>
      <c r="BG19" s="27"/>
      <c r="BH19" s="27"/>
      <c r="BI19" s="27"/>
      <c r="BJ19" s="27"/>
      <c r="BK19" s="27"/>
      <c r="BL19" s="27"/>
      <c r="BM19" s="28"/>
      <c r="BN19" s="28"/>
      <c r="BO19" s="30"/>
      <c r="BP19" s="28"/>
      <c r="BQ19" s="27"/>
      <c r="BR19" s="27"/>
      <c r="BS19" s="153"/>
      <c r="BT19" s="150"/>
      <c r="BU19" s="27"/>
      <c r="BV19" s="27"/>
      <c r="BW19" s="27"/>
      <c r="BX19" s="27"/>
      <c r="BY19" s="27"/>
      <c r="BZ19" s="27"/>
      <c r="CA19" s="27"/>
      <c r="CB19" s="27"/>
      <c r="CC19" s="27"/>
      <c r="CD19" s="27"/>
      <c r="CE19" s="28"/>
      <c r="CF19" s="28"/>
      <c r="CG19" s="30"/>
      <c r="CH19" s="28"/>
    </row>
    <row r="20" spans="1:86" ht="409.5" x14ac:dyDescent="0.25">
      <c r="A20" s="27" t="str">
        <f>Formulación!A20</f>
        <v>4. Bogotá ordena su territorio y avanza en su acción climática</v>
      </c>
      <c r="B20" s="27" t="str">
        <f>Formulación!B20</f>
        <v>4.25. Aumento de la resiliencia al cambio climático y reduccion de la vulnerabilidad</v>
      </c>
      <c r="C20" s="27">
        <f>Formulación!C20</f>
        <v>8215</v>
      </c>
      <c r="D20" s="27" t="str">
        <f>Formulación!D20</f>
        <v>Fortalecimiento de la actividad de aprovechamiento en Bogotá D.C.</v>
      </c>
      <c r="E20" s="27" t="str">
        <f>Formulación!E20</f>
        <v>2179-2178-2182-2195</v>
      </c>
      <c r="F20" s="27" t="str">
        <f>Formulación!F20</f>
        <v>12 Garantizar modalidades de consumo y producción sostenibles, y 8: Promover el crecimiento económico inclusivo y sostenible, el empleo y el trabajo decente para todos</v>
      </c>
      <c r="G20" s="27" t="str">
        <f>Formulación!G20</f>
        <v xml:space="preserve">2. Gestión presupuestal y eficiencia del gasto público </v>
      </c>
      <c r="H20" s="27">
        <f>Formulación!H20</f>
        <v>0</v>
      </c>
      <c r="I20" s="27" t="str">
        <f>Formulación!I20</f>
        <v>3.4. Implementar las acciones afirmativas  que permitan el fortalecimiento de las organizaciones de recicladores manteniendo actualizado su registro.</v>
      </c>
      <c r="J20" s="27" t="str">
        <f>Formulación!J20</f>
        <v>3.4. Realizar el acompañamiento al 100% de las organizaciones de recicladores que lo requieran y cumplan con la normativa vigente para promover su fortalecimiento</v>
      </c>
      <c r="K20" s="27" t="str">
        <f>Formulación!K20</f>
        <v>Porcentaje de organizaciones de recicladores con acompañamiento</v>
      </c>
      <c r="L20" s="27" t="str">
        <f>Formulación!L20</f>
        <v>Número de organizaciones de recicladores que reciben acompañamiento/ total de organizaciones que lo requieren</v>
      </c>
      <c r="M20" s="27" t="str">
        <f>Formulación!M20</f>
        <v>Porcentaje</v>
      </c>
      <c r="N20" s="27">
        <f>Formulación!N20</f>
        <v>1</v>
      </c>
      <c r="O20" s="27">
        <f>Formulación!O20</f>
        <v>2023</v>
      </c>
      <c r="P20" s="27" t="str">
        <f>Formulación!P20</f>
        <v>Inventario Subdirección de aprovechamiento</v>
      </c>
      <c r="Q20" s="28">
        <f>Formulación!Q20</f>
        <v>0.1</v>
      </c>
      <c r="R20" s="27" t="str">
        <f>Formulación!R20</f>
        <v>Subdirección de Aprovechamiento</v>
      </c>
      <c r="S20" s="27" t="str">
        <f>Formulación!S20</f>
        <v xml:space="preserve">Gestión Integral de Residuos Sólidos </v>
      </c>
      <c r="T20" s="28">
        <f>Formulación!T20</f>
        <v>1</v>
      </c>
      <c r="U20" s="27" t="str">
        <f>Formulación!U20</f>
        <v>Informe de supervisión</v>
      </c>
      <c r="V20" s="27">
        <f>Formulación!V20</f>
        <v>1</v>
      </c>
      <c r="W20" s="27">
        <f>Formulación!W20</f>
        <v>1</v>
      </c>
      <c r="X20" s="162">
        <f>Formulación!X20</f>
        <v>1</v>
      </c>
      <c r="Y20" s="28">
        <f>Formulación!Y20</f>
        <v>1</v>
      </c>
      <c r="Z20" s="31">
        <f>Formulación!Z20</f>
        <v>0</v>
      </c>
      <c r="AA20" s="28"/>
      <c r="AB20" s="27"/>
      <c r="AC20" s="27"/>
      <c r="AD20" s="27"/>
      <c r="AE20" s="27"/>
      <c r="AF20" s="27"/>
      <c r="AG20" s="27"/>
      <c r="AH20" s="27"/>
      <c r="AI20" s="27">
        <f>[1]Formulación!AI20</f>
        <v>0</v>
      </c>
      <c r="AJ20" s="27">
        <f>[1]Formulación!AJ20</f>
        <v>0</v>
      </c>
      <c r="AK20" s="27">
        <v>100</v>
      </c>
      <c r="AL20" s="27" t="s">
        <v>363</v>
      </c>
      <c r="AM20" s="28"/>
      <c r="AN20" s="34"/>
      <c r="AO20" s="32"/>
      <c r="AP20" s="145">
        <v>0.16500000000000001</v>
      </c>
      <c r="AQ20" s="145">
        <v>0.16500000000000001</v>
      </c>
      <c r="AR20" s="86">
        <v>1</v>
      </c>
      <c r="AS20" s="86" t="s">
        <v>364</v>
      </c>
      <c r="AT20" s="90">
        <v>0.246</v>
      </c>
      <c r="AU20" s="90">
        <v>0.246</v>
      </c>
      <c r="AV20" s="90">
        <v>1</v>
      </c>
      <c r="AW20" s="86" t="s">
        <v>365</v>
      </c>
      <c r="AX20" s="92">
        <v>0.35</v>
      </c>
      <c r="AY20" s="92">
        <v>0.35</v>
      </c>
      <c r="AZ20" s="98">
        <v>1</v>
      </c>
      <c r="BA20" s="101" t="s">
        <v>366</v>
      </c>
      <c r="BB20" s="144">
        <f>+AP20+AT20+AX20</f>
        <v>0.76100000000000001</v>
      </c>
      <c r="BC20" s="90">
        <f t="shared" si="1"/>
        <v>0.76100000000000001</v>
      </c>
      <c r="BD20" s="148">
        <f>+BC20/BB20</f>
        <v>1</v>
      </c>
      <c r="BE20" s="152"/>
      <c r="BF20" s="27"/>
      <c r="BG20" s="27"/>
      <c r="BH20" s="27"/>
      <c r="BI20" s="27"/>
      <c r="BJ20" s="27"/>
      <c r="BK20" s="27"/>
      <c r="BL20" s="27"/>
      <c r="BM20" s="28"/>
      <c r="BN20" s="28"/>
      <c r="BO20" s="34"/>
      <c r="BP20" s="32"/>
      <c r="BQ20" s="27"/>
      <c r="BR20" s="27"/>
      <c r="BS20" s="153"/>
      <c r="BT20" s="150"/>
      <c r="BU20" s="27"/>
      <c r="BV20" s="27"/>
      <c r="BW20" s="27"/>
      <c r="BX20" s="27"/>
      <c r="BY20" s="27"/>
      <c r="BZ20" s="27"/>
      <c r="CA20" s="27"/>
      <c r="CB20" s="27"/>
      <c r="CC20" s="27"/>
      <c r="CD20" s="27"/>
      <c r="CE20" s="28"/>
      <c r="CF20" s="28"/>
      <c r="CG20" s="34"/>
      <c r="CH20" s="32"/>
    </row>
    <row r="21" spans="1:86" ht="187.15" customHeight="1" x14ac:dyDescent="0.25">
      <c r="A21" s="27" t="str">
        <f>Formulación!A21</f>
        <v>4. Bogotá ordena su territorio y avanza en su acción climática</v>
      </c>
      <c r="B21" s="27" t="str">
        <f>Formulación!B21</f>
        <v>4.25. Aumento de la resiliencia al cambio climático y reduccion de la vulnerabilidad</v>
      </c>
      <c r="C21" s="27">
        <f>Formulación!C21</f>
        <v>8220</v>
      </c>
      <c r="D21" s="27" t="str">
        <f>Formulación!D21</f>
        <v>Implementación de un modelo de Gestión integral de residuos como garantía de saneamiento básico bajo un enfoque de economía circular Bogotá D.C.</v>
      </c>
      <c r="E21" s="27">
        <f>Formulación!E21</f>
        <v>2185</v>
      </c>
      <c r="F21" s="27" t="str">
        <f>Formulación!F21</f>
        <v>12 Garantizar modalidades de consumo y producción sostenibles</v>
      </c>
      <c r="G21" s="27" t="str">
        <f>Formulación!G21</f>
        <v xml:space="preserve">2. Gestión presupuestal y eficiencia del gasto público </v>
      </c>
      <c r="H21" s="27">
        <f>Formulación!H21</f>
        <v>0</v>
      </c>
      <c r="I21" s="27" t="str">
        <f>Formulación!I21</f>
        <v>3.5. Diseñar y poner en marcha un modelo de gestión integral de residuos sólidos bajo el enfoque de economía circular garantizando las condiciones de saneamiento básico y Limpieza del Distrito Capital.</v>
      </c>
      <c r="J21" s="27" t="str">
        <f>Formulación!J21</f>
        <v>3.5. Implementar un modelo de gestión integral de residuos sólidos en la prestación del servicio público de aseo que privilegie la economía circular.</v>
      </c>
      <c r="K21" s="27" t="str">
        <f>Formulación!K21</f>
        <v>Porcentaje de avance de la implementación del modelo integral de residuos sólidos</v>
      </c>
      <c r="L21" s="27" t="str">
        <f>Formulación!L21</f>
        <v>Número de componentes implementados del modelo integral de residuos sólidos</v>
      </c>
      <c r="M21" s="27" t="str">
        <f>Formulación!M21</f>
        <v>Porcentaje</v>
      </c>
      <c r="N21" s="27" t="str">
        <f>Formulación!N21</f>
        <v>NA</v>
      </c>
      <c r="O21" s="27">
        <f>Formulación!O21</f>
        <v>2023</v>
      </c>
      <c r="P21" s="27" t="str">
        <f>Formulación!P21</f>
        <v>Proyecto de inversión 8220</v>
      </c>
      <c r="Q21" s="28">
        <f>Formulación!Q21</f>
        <v>0.1</v>
      </c>
      <c r="R21" s="27" t="str">
        <f>Formulación!R21</f>
        <v>Subdirección Recolección, Barrido y Limpieza; Subdirección de Aprovechamiento y Subdirección Disposición Final</v>
      </c>
      <c r="S21" s="27" t="str">
        <f>Formulación!S21</f>
        <v xml:space="preserve">Gestión Integral de Residuos Sólidos </v>
      </c>
      <c r="T21" s="28">
        <f>Formulación!T21</f>
        <v>1</v>
      </c>
      <c r="U21" s="27" t="str">
        <f>Formulación!U21</f>
        <v>Modelo de gestión integral de residuos sólidos</v>
      </c>
      <c r="V21" s="27">
        <f>Formulación!V21</f>
        <v>1</v>
      </c>
      <c r="W21" s="27">
        <f>Formulación!W21</f>
        <v>1</v>
      </c>
      <c r="X21" s="162">
        <f>Formulación!X21</f>
        <v>1</v>
      </c>
      <c r="Y21" s="28">
        <f>Formulación!Y21</f>
        <v>1</v>
      </c>
      <c r="Z21" s="31" t="e">
        <f>Formulación!#REF!</f>
        <v>#REF!</v>
      </c>
      <c r="AA21" s="28"/>
      <c r="AB21" s="35"/>
      <c r="AC21" s="35"/>
      <c r="AD21" s="35"/>
      <c r="AE21" s="35"/>
      <c r="AF21" s="35"/>
      <c r="AG21" s="35"/>
      <c r="AH21" s="35"/>
      <c r="AI21" s="27">
        <f>[1]Formulación!AI21</f>
        <v>0</v>
      </c>
      <c r="AJ21" s="27">
        <f>[1]Formulación!AJ21</f>
        <v>0</v>
      </c>
      <c r="AK21" s="27">
        <v>100</v>
      </c>
      <c r="AL21" s="27" t="s">
        <v>367</v>
      </c>
      <c r="AM21" s="35"/>
      <c r="AN21" s="35"/>
      <c r="AO21" s="35"/>
      <c r="AP21" s="146"/>
      <c r="AQ21" s="146"/>
      <c r="AR21" s="114"/>
      <c r="AS21" s="27" t="s">
        <v>398</v>
      </c>
      <c r="AT21" s="146" t="s">
        <v>412</v>
      </c>
      <c r="AU21" s="146">
        <v>9962536359</v>
      </c>
      <c r="AV21" s="116">
        <v>0.77</v>
      </c>
      <c r="AW21" s="96" t="s">
        <v>399</v>
      </c>
      <c r="AX21" s="117" t="s">
        <v>412</v>
      </c>
      <c r="AY21" s="117">
        <v>12987347945</v>
      </c>
      <c r="AZ21" s="118">
        <v>0.83</v>
      </c>
      <c r="BA21" s="119" t="s">
        <v>400</v>
      </c>
      <c r="BB21" s="90" t="e">
        <f>+AP21+AT21+AX21</f>
        <v>#VALUE!</v>
      </c>
      <c r="BC21" s="90">
        <f t="shared" si="1"/>
        <v>22949884304</v>
      </c>
      <c r="BD21" s="148" t="e">
        <f t="shared" si="2"/>
        <v>#VALUE!</v>
      </c>
      <c r="BE21" s="154"/>
      <c r="BF21" s="35"/>
      <c r="BG21" s="35"/>
      <c r="BH21" s="35"/>
      <c r="BI21" s="35"/>
      <c r="BJ21" s="35"/>
      <c r="BK21" s="35"/>
      <c r="BL21" s="35"/>
      <c r="BM21" s="35"/>
      <c r="BN21" s="35"/>
      <c r="BO21" s="35"/>
      <c r="BP21" s="35"/>
      <c r="BQ21" s="35"/>
      <c r="BR21" s="35"/>
      <c r="BS21" s="155"/>
      <c r="BT21" s="151"/>
      <c r="BU21" s="35"/>
      <c r="BV21" s="35"/>
      <c r="BW21" s="35"/>
      <c r="BX21" s="35"/>
      <c r="BY21" s="35"/>
      <c r="BZ21" s="35"/>
      <c r="CA21" s="35"/>
      <c r="CB21" s="35"/>
      <c r="CC21" s="35"/>
      <c r="CD21" s="35"/>
      <c r="CE21" s="35"/>
      <c r="CF21" s="35"/>
      <c r="CG21" s="35"/>
      <c r="CH21" s="35"/>
    </row>
    <row r="22" spans="1:86" ht="409.5" x14ac:dyDescent="0.25">
      <c r="A22" s="27" t="str">
        <f>Formulación!A22</f>
        <v xml:space="preserve">1. Bogotá se siente segura; </v>
      </c>
      <c r="B22" s="27" t="str">
        <f>Formulación!B22</f>
        <v>1.05. Espacio público seguro e inclusivo</v>
      </c>
      <c r="C22" s="27">
        <f>Formulación!C22</f>
        <v>8236</v>
      </c>
      <c r="D22" s="27" t="str">
        <f>Formulación!D22</f>
        <v>Implementación de estrategias integrales para la gestión de residuos sólidos de puntos críticos y de arrojo clandestino como garantía de área limpia en el espacio Público de Bogotá D.C</v>
      </c>
      <c r="E22" s="27">
        <f>Formulación!E22</f>
        <v>1972</v>
      </c>
      <c r="F22" s="27" t="str">
        <f>Formulación!F22</f>
        <v>12 Garantizar modalidades de consumo y producción sostenibles</v>
      </c>
      <c r="G22" s="27" t="str">
        <f>Formulación!G22</f>
        <v xml:space="preserve">2. Gestión presupuestal y eficiencia del gasto público </v>
      </c>
      <c r="H22" s="27">
        <f>Formulación!H22</f>
        <v>0</v>
      </c>
      <c r="I22" s="27" t="str">
        <f>Formulación!I22</f>
        <v xml:space="preserve">3.6. Disminuir los números de puntos críticos de arrojos clandestinos de residuos especiales (RCD y voluminosos) en el espacio público del Distrito Capital </v>
      </c>
      <c r="J22" s="27" t="str">
        <f>Formulación!J22</f>
        <v>3.6. Reducir 100 puntos de arrojo clandestino de residuos sólidos, pasando de 700 a 600 puntos</v>
      </c>
      <c r="K22" s="27" t="str">
        <f>Formulación!K22</f>
        <v>Número de puntos de arrojo clandestino disminuidos</v>
      </c>
      <c r="L22" s="27" t="str">
        <f>Formulación!L22</f>
        <v>linea base - sumatoria del número de puntos de arrojo clandestino de residuos sólidos disminuidos</v>
      </c>
      <c r="M22" s="27" t="str">
        <f>Formulación!M22</f>
        <v>Puntos</v>
      </c>
      <c r="N22" s="27">
        <f>Formulación!N22</f>
        <v>700</v>
      </c>
      <c r="O22" s="27">
        <f>Formulación!O22</f>
        <v>2023</v>
      </c>
      <c r="P22" s="27" t="str">
        <f>Formulación!P22</f>
        <v xml:space="preserve">Sistema de Información para la Gestión y Operación del Servicio Público de Aseo de Bogotá </v>
      </c>
      <c r="Q22" s="28">
        <f>Formulación!Q22</f>
        <v>0.1</v>
      </c>
      <c r="R22" s="27" t="str">
        <f>Formulación!R22</f>
        <v>Subdirección Recolección, Barrido y Limpieza</v>
      </c>
      <c r="S22" s="27" t="str">
        <f>Formulación!S22</f>
        <v xml:space="preserve">Gestión Integral de Residuos Sólidos </v>
      </c>
      <c r="T22" s="28">
        <f>Formulación!T22</f>
        <v>600</v>
      </c>
      <c r="U22" s="27" t="str">
        <f>Formulación!U22</f>
        <v>Puntos de arrojo clandestino</v>
      </c>
      <c r="V22" s="27">
        <f>Formulación!V22</f>
        <v>700</v>
      </c>
      <c r="W22" s="27">
        <f>Formulación!W22</f>
        <v>670</v>
      </c>
      <c r="X22" s="161">
        <f>Formulación!X21</f>
        <v>1</v>
      </c>
      <c r="Y22" s="27">
        <f>Formulación!Y21</f>
        <v>1</v>
      </c>
      <c r="Z22" s="31">
        <f>Formulación!Z21</f>
        <v>0</v>
      </c>
      <c r="AA22" s="28"/>
      <c r="AB22" s="35"/>
      <c r="AC22" s="35"/>
      <c r="AD22" s="35"/>
      <c r="AE22" s="35"/>
      <c r="AF22" s="35"/>
      <c r="AG22" s="35"/>
      <c r="AH22" s="35"/>
      <c r="AI22" s="27">
        <f>[1]Formulación!AI22</f>
        <v>0</v>
      </c>
      <c r="AJ22" s="27">
        <f>[1]Formulación!AJ22</f>
        <v>0</v>
      </c>
      <c r="AK22" s="27">
        <v>100</v>
      </c>
      <c r="AL22" s="27" t="s">
        <v>368</v>
      </c>
      <c r="AM22" s="35"/>
      <c r="AN22" s="35"/>
      <c r="AO22" s="35"/>
      <c r="AP22" s="114">
        <v>690</v>
      </c>
      <c r="AQ22" s="114">
        <v>666</v>
      </c>
      <c r="AR22" s="120">
        <v>1</v>
      </c>
      <c r="AS22" s="27" t="s">
        <v>401</v>
      </c>
      <c r="AT22" s="115" t="s">
        <v>413</v>
      </c>
      <c r="AU22" s="121" t="s">
        <v>414</v>
      </c>
      <c r="AV22" s="116">
        <v>0.56999999999999995</v>
      </c>
      <c r="AW22" s="122" t="s">
        <v>403</v>
      </c>
      <c r="AX22" s="121" t="s">
        <v>402</v>
      </c>
      <c r="AY22" s="121">
        <v>82226734493</v>
      </c>
      <c r="AZ22" s="118">
        <v>0.88</v>
      </c>
      <c r="BA22" s="91" t="s">
        <v>404</v>
      </c>
      <c r="BB22" s="90" t="e">
        <f>+AP22+AT22+AX22</f>
        <v>#VALUE!</v>
      </c>
      <c r="BC22" s="90" t="e">
        <f t="shared" si="1"/>
        <v>#VALUE!</v>
      </c>
      <c r="BD22" s="148" t="e">
        <f t="shared" si="2"/>
        <v>#VALUE!</v>
      </c>
      <c r="BE22" s="154"/>
      <c r="BF22" s="35"/>
      <c r="BG22" s="35"/>
      <c r="BH22" s="35"/>
      <c r="BI22" s="35"/>
      <c r="BJ22" s="35"/>
      <c r="BK22" s="35"/>
      <c r="BL22" s="35"/>
      <c r="BM22" s="35"/>
      <c r="BN22" s="35"/>
      <c r="BO22" s="35"/>
      <c r="BP22" s="35"/>
      <c r="BQ22" s="35"/>
      <c r="BR22" s="35"/>
      <c r="BS22" s="155"/>
      <c r="BT22" s="151"/>
      <c r="BU22" s="35"/>
      <c r="BV22" s="35"/>
      <c r="BW22" s="35"/>
      <c r="BX22" s="35"/>
      <c r="BY22" s="35"/>
      <c r="BZ22" s="35"/>
      <c r="CA22" s="35"/>
      <c r="CB22" s="35"/>
      <c r="CC22" s="35"/>
      <c r="CD22" s="35"/>
      <c r="CE22" s="35"/>
      <c r="CF22" s="35"/>
      <c r="CG22" s="35"/>
      <c r="CH22" s="35"/>
    </row>
    <row r="23" spans="1:86" ht="409.5" x14ac:dyDescent="0.25">
      <c r="A23" s="27" t="str">
        <f>Formulación!A23</f>
        <v>4. Bogotá ordena su territorio y avanza en su acción climática</v>
      </c>
      <c r="B23" s="27" t="str">
        <f>Formulación!B23</f>
        <v>4.25. Aumento de la resiliencia al cambio climático y reduccion de la vulnerabilidad</v>
      </c>
      <c r="C23" s="27">
        <f>Formulación!C23</f>
        <v>8237</v>
      </c>
      <c r="D23" s="27" t="str">
        <f>Formulación!D23</f>
        <v>Implementación y transformación del Relleno Sanitario Doña Juana hacia un parque Tecnológico en manejo de residuos, Bogotá D.C.</v>
      </c>
      <c r="E23" s="27" t="str">
        <f>Formulación!E23</f>
        <v>2187-2193</v>
      </c>
      <c r="F23" s="27" t="str">
        <f>Formulación!F23</f>
        <v>11 Lograr que las ciudades y los asentamientos humanos sean inclusivos, seguros, resilientes y sostenibles. Y 12 Garantizar modalidades de consumo y producción sostenibles</v>
      </c>
      <c r="G23" s="27" t="str">
        <f>Formulación!G23</f>
        <v xml:space="preserve">2. Gestión presupuestal y eficiencia del gasto público </v>
      </c>
      <c r="H23" s="27">
        <f>Formulación!H23</f>
        <v>0</v>
      </c>
      <c r="I23" s="27" t="str">
        <f>Formulación!I23</f>
        <v>3.7. Mejorar la gestión integral de los residuos sólidos</v>
      </c>
      <c r="J23" s="27" t="str">
        <f>Formulación!J23</f>
        <v>3.7. Implementar un proyecto de tratamiento, aprovechamiento y valorización de residuos solidos que genere subproductos de energias limpias.</v>
      </c>
      <c r="K23" s="27" t="str">
        <f>Formulación!K23</f>
        <v>Proyecto de tratamiento, aprovechamiento y valorización de residuos sólidos implementado</v>
      </c>
      <c r="L23" s="27" t="str">
        <f>Formulación!L23</f>
        <v>Proyecto de tratamiento, aprovechamiento y valorización de residuos sólidos implementado</v>
      </c>
      <c r="M23" s="27" t="str">
        <f>Formulación!M23</f>
        <v>Porcentaje</v>
      </c>
      <c r="N23" s="27" t="str">
        <f>Formulación!N23</f>
        <v>NA</v>
      </c>
      <c r="O23" s="27" t="str">
        <f>Formulación!O23</f>
        <v>NA</v>
      </c>
      <c r="P23" s="27" t="str">
        <f>Formulación!P23</f>
        <v>Proyecto de inversión 8237. 1- Aumentar un 20% los residuos valorizados, equivalente a 1190 Toneladas de residuos tratados / día</v>
      </c>
      <c r="Q23" s="28">
        <f>Formulación!Q23</f>
        <v>0.1</v>
      </c>
      <c r="R23" s="27" t="str">
        <f>Formulación!R23</f>
        <v>Subdirección Disposición Final</v>
      </c>
      <c r="S23" s="27" t="str">
        <f>Formulación!S23</f>
        <v xml:space="preserve">Gestión Integral de Residuos Sólidos </v>
      </c>
      <c r="T23" s="28">
        <f>Formulación!T23</f>
        <v>1</v>
      </c>
      <c r="U23" s="27" t="str">
        <f>Formulación!U23</f>
        <v>Informe de supervición</v>
      </c>
      <c r="V23" s="27">
        <f>Formulación!V23</f>
        <v>0</v>
      </c>
      <c r="W23" s="27">
        <f>Formulación!W23</f>
        <v>1</v>
      </c>
      <c r="X23" s="161">
        <f>Formulación!X22</f>
        <v>640</v>
      </c>
      <c r="Y23" s="27">
        <f>Formulación!Y22</f>
        <v>600</v>
      </c>
      <c r="Z23" s="31">
        <f>Formulación!Z22</f>
        <v>0</v>
      </c>
      <c r="AA23" s="28"/>
      <c r="AB23" s="35"/>
      <c r="AC23" s="35"/>
      <c r="AD23" s="35"/>
      <c r="AE23" s="35"/>
      <c r="AF23" s="35"/>
      <c r="AG23" s="35"/>
      <c r="AH23" s="35"/>
      <c r="AI23" s="27">
        <f>[1]Formulación!AI23</f>
        <v>0</v>
      </c>
      <c r="AJ23" s="27">
        <f>[1]Formulación!AJ23</f>
        <v>0</v>
      </c>
      <c r="AK23" s="27">
        <v>0</v>
      </c>
      <c r="AL23" s="27" t="s">
        <v>23</v>
      </c>
      <c r="AM23" s="35"/>
      <c r="AN23" s="35"/>
      <c r="AO23" s="35"/>
      <c r="AP23" s="35">
        <v>1</v>
      </c>
      <c r="AQ23" s="124">
        <v>0</v>
      </c>
      <c r="AR23" s="35">
        <v>0</v>
      </c>
      <c r="AS23" s="27" t="s">
        <v>405</v>
      </c>
      <c r="AT23" s="125">
        <v>1</v>
      </c>
      <c r="AU23" s="125" t="s">
        <v>369</v>
      </c>
      <c r="AV23" s="125" t="s">
        <v>369</v>
      </c>
      <c r="AW23" s="126" t="s">
        <v>406</v>
      </c>
      <c r="AX23" s="127"/>
      <c r="AY23" s="127"/>
      <c r="AZ23" s="127"/>
      <c r="BA23" s="128" t="s">
        <v>407</v>
      </c>
      <c r="BB23" s="90">
        <f t="shared" si="0"/>
        <v>2</v>
      </c>
      <c r="BC23" s="90" t="e">
        <f t="shared" si="1"/>
        <v>#VALUE!</v>
      </c>
      <c r="BD23" s="148" t="e">
        <f t="shared" si="2"/>
        <v>#VALUE!</v>
      </c>
      <c r="BE23" s="154"/>
      <c r="BF23" s="35"/>
      <c r="BG23" s="35"/>
      <c r="BH23" s="35"/>
      <c r="BI23" s="35"/>
      <c r="BJ23" s="35"/>
      <c r="BK23" s="35"/>
      <c r="BL23" s="35"/>
      <c r="BM23" s="35"/>
      <c r="BN23" s="35"/>
      <c r="BO23" s="35"/>
      <c r="BP23" s="35"/>
      <c r="BQ23" s="35"/>
      <c r="BR23" s="35"/>
      <c r="BS23" s="155"/>
      <c r="BT23" s="151"/>
      <c r="BU23" s="35"/>
      <c r="BV23" s="35"/>
      <c r="BW23" s="35"/>
      <c r="BX23" s="35"/>
      <c r="BY23" s="35"/>
      <c r="BZ23" s="35"/>
      <c r="CA23" s="35"/>
      <c r="CB23" s="35"/>
      <c r="CC23" s="35"/>
      <c r="CD23" s="35"/>
      <c r="CE23" s="35"/>
      <c r="CF23" s="35"/>
      <c r="CG23" s="35"/>
      <c r="CH23" s="35"/>
    </row>
    <row r="24" spans="1:86" ht="210" x14ac:dyDescent="0.25">
      <c r="A24" s="27" t="str">
        <f>Formulación!A24</f>
        <v>1. Bogotá se siente segura; 4. Bogotá ordena su territorio y avanza en su acción climática</v>
      </c>
      <c r="B24" s="27" t="str">
        <f>Formulación!B24</f>
        <v>1.05. Espacio público seguro e inclusivo; 4.25. Aumento de la resiliencia al cambio climático y reduccion de la vulnerabilidad</v>
      </c>
      <c r="C24" s="27" t="str">
        <f>Formulación!C24</f>
        <v>8211 - 8215 - 8218 - 8220 - 8236 - 8237</v>
      </c>
      <c r="D24" s="27" t="str">
        <f>Formulación!D24</f>
        <v>Fortalecimiento de la operación y de la prestación del servicio de Alumbrado Público en Bogotá D.C.; Fortalecimiento de la actividad de aprovechamiento en Bogotá D.C.; Mejoramiento de la infraestructura y de los servicios de destino final en los cementerios públicos distritales Bogotá D.C; Implementación de un modelo de Gestión integral de residuos como garantía de saneamiento básico bajo un enfoque de economía circular Bogotá D.C.; Implementación de estrategias integrales para la gestión de residuos sólidos de puntos críticos y de arrojo clandestino como garantía de área limpia en el espacio Público de Bogotá D.C.; Implementación y transformación del Relleno Sanitario Doña Juana hacia un parque Tecnológico en manejo de residuos, Bogotá D.C.</v>
      </c>
      <c r="E24" s="27" t="str">
        <f>Formulación!E24</f>
        <v>1971 - 2179 - 2244 - 2252 -   2185 - 1972 - 2187 - 2193</v>
      </c>
      <c r="F24" s="27" t="str">
        <f>Formulación!F24</f>
        <v>NA</v>
      </c>
      <c r="G24" s="27" t="str">
        <f>Formulación!G24</f>
        <v xml:space="preserve">2. Gestión presupuestal y eficiencia del gasto público </v>
      </c>
      <c r="H24" s="27">
        <f>Formulación!H24</f>
        <v>0</v>
      </c>
      <c r="I24" s="27" t="str">
        <f>Formulación!I24</f>
        <v>3.8. Garantizar la eficiencia en la ejecución presupuestal de los proyectos de inversión, alcanzando un cumplimiento anual del 100% de las actividades establecidas para cada proyecto de inversión, a través de la optimización de los procesos de planificación, seguimiento y control, asegurando la correcta asignación y utilización de los recursos destinados a los proyectos de inversión en el marco de los objetivos institucionales.</v>
      </c>
      <c r="J24" s="27" t="str">
        <f>Formulación!J24</f>
        <v>3.8. Cumplimiento anual del 100% de la ejecución presupuestal de las actividades establecidas para los proyectos de inversión.</v>
      </c>
      <c r="K24" s="27" t="str">
        <f>Formulación!K24</f>
        <v>Ejecución presupuestal de gastos de inversión</v>
      </c>
      <c r="L24" s="27" t="str">
        <f>Formulación!L24</f>
        <v>compromisos acumulados gastos de inversión/apropiación disponible gastos de inversión*100</v>
      </c>
      <c r="M24" s="27" t="str">
        <f>Formulación!M24</f>
        <v>Porcentaje</v>
      </c>
      <c r="N24" s="27">
        <f>Formulación!N24</f>
        <v>0.78</v>
      </c>
      <c r="O24" s="27">
        <f>Formulación!O24</f>
        <v>2023</v>
      </c>
      <c r="P24" s="27" t="str">
        <f>Formulación!P24</f>
        <v xml:space="preserve">Reporte Ejecución presupuestal Bogdata </v>
      </c>
      <c r="Q24" s="28">
        <f>Formulación!Q24</f>
        <v>0.1</v>
      </c>
      <c r="R24" s="27" t="str">
        <f>Formulación!R24</f>
        <v>Dirección general, Subirecciones y Oficinas</v>
      </c>
      <c r="S24" s="27" t="str">
        <f>Formulación!S24</f>
        <v>Responsable cumplimiento meta: Todos los procesos.
Responsable Reporte meta: OAP</v>
      </c>
      <c r="T24" s="28">
        <f>Formulación!T24</f>
        <v>1</v>
      </c>
      <c r="U24" s="27" t="str">
        <f>Formulación!U24</f>
        <v xml:space="preserve">Reporte Ejecución presupuestal Bogdata </v>
      </c>
      <c r="V24" s="27" t="str">
        <f>Formulación!V24</f>
        <v>NA</v>
      </c>
      <c r="W24" s="27">
        <f>Formulación!W24</f>
        <v>1</v>
      </c>
      <c r="X24" s="161">
        <f>Formulación!X23</f>
        <v>1</v>
      </c>
      <c r="Y24" s="28" t="e">
        <f>Formulación!#REF!</f>
        <v>#REF!</v>
      </c>
      <c r="Z24" s="31" t="e">
        <f>Formulación!#REF!</f>
        <v>#REF!</v>
      </c>
      <c r="AA24" s="28"/>
      <c r="AB24" s="35"/>
      <c r="AC24" s="35"/>
      <c r="AD24" s="35"/>
      <c r="AE24" s="35"/>
      <c r="AF24" s="35"/>
      <c r="AG24" s="35"/>
      <c r="AH24" s="35"/>
      <c r="AI24" s="27">
        <f>[1]Formulación!AI24</f>
        <v>0</v>
      </c>
      <c r="AJ24" s="27">
        <f>[1]Formulación!AJ24</f>
        <v>0</v>
      </c>
      <c r="AK24" s="27">
        <f>[1]Formulación!AK24</f>
        <v>0</v>
      </c>
      <c r="AL24" s="27" t="s">
        <v>23</v>
      </c>
      <c r="AM24" s="35"/>
      <c r="AN24" s="35"/>
      <c r="AO24" s="35"/>
      <c r="AP24" s="87">
        <v>1</v>
      </c>
      <c r="AQ24" s="88">
        <v>0.3175</v>
      </c>
      <c r="AR24" s="88">
        <v>0.3175</v>
      </c>
      <c r="AS24" s="27" t="s">
        <v>370</v>
      </c>
      <c r="AT24" s="89">
        <v>1</v>
      </c>
      <c r="AU24" s="116">
        <v>0.6</v>
      </c>
      <c r="AV24" s="116">
        <v>0.6</v>
      </c>
      <c r="AW24" s="91" t="s">
        <v>371</v>
      </c>
      <c r="AX24" s="93">
        <v>1</v>
      </c>
      <c r="AY24" s="129">
        <v>0.86299999999999999</v>
      </c>
      <c r="AZ24" s="129">
        <f>+AY24</f>
        <v>0.86299999999999999</v>
      </c>
      <c r="BA24" s="91" t="s">
        <v>372</v>
      </c>
      <c r="BB24" s="90">
        <f t="shared" si="0"/>
        <v>3</v>
      </c>
      <c r="BC24" s="90">
        <f t="shared" si="1"/>
        <v>1.7805</v>
      </c>
      <c r="BD24" s="148">
        <f t="shared" si="2"/>
        <v>0.59350000000000003</v>
      </c>
      <c r="BE24" s="154"/>
      <c r="BF24" s="35"/>
      <c r="BG24" s="35"/>
      <c r="BH24" s="35"/>
      <c r="BI24" s="35"/>
      <c r="BJ24" s="35"/>
      <c r="BK24" s="35"/>
      <c r="BL24" s="35"/>
      <c r="BM24" s="35"/>
      <c r="BN24" s="35"/>
      <c r="BO24" s="35"/>
      <c r="BP24" s="35"/>
      <c r="BQ24" s="35"/>
      <c r="BR24" s="35"/>
      <c r="BS24" s="155"/>
      <c r="BT24" s="151"/>
      <c r="BU24" s="35"/>
      <c r="BV24" s="35"/>
      <c r="BW24" s="35"/>
      <c r="BX24" s="35"/>
      <c r="BY24" s="35"/>
      <c r="BZ24" s="35"/>
      <c r="CA24" s="35"/>
      <c r="CB24" s="35"/>
      <c r="CC24" s="35"/>
      <c r="CD24" s="35"/>
      <c r="CE24" s="35"/>
      <c r="CF24" s="35"/>
      <c r="CG24" s="35"/>
      <c r="CH24" s="35"/>
    </row>
    <row r="25" spans="1:86" ht="210" x14ac:dyDescent="0.25">
      <c r="A25" s="27" t="str">
        <f>Formulación!A25</f>
        <v>1. Bogotá se siente segura; 4. Bogotá ordena su territorio y avanza en su acción climática</v>
      </c>
      <c r="B25" s="27" t="str">
        <f>Formulación!B25</f>
        <v>1.05. Espacio público seguro e inclusivo; 4.25. Aumento de la resiliencia al cambio climático y reduccion de la vulnerabilidad</v>
      </c>
      <c r="C25" s="27" t="str">
        <f>Formulación!C25</f>
        <v>8211 - 8215 - 8218 - 8220 - 8236 - 8237</v>
      </c>
      <c r="D25" s="27" t="str">
        <f>Formulación!D25</f>
        <v>Fortalecimiento de la operación y de la prestación del servicio de Alumbrado Público en Bogotá D.C.; Fortalecimiento de la actividad de aprovechamiento en Bogotá D.C.; Mejoramiento de la infraestructura y de los servicios de destino final en los cementerios públicos distritales Bogotá D.C; Implementación de un modelo de Gestión integral de residuos como garantía de saneamiento básico bajo un enfoque de economía circular Bogotá D.C.; Implementación de estrategias integrales para la gestión de residuos sólidos de puntos críticos y de arrojo clandestino como garantía de área limpia en el espacio Público de Bogotá D.C.; Implementación y transformación del Relleno Sanitario Doña Juana hacia un parque Tecnológico en manejo de residuos, Bogotá D.C.</v>
      </c>
      <c r="E25" s="27" t="str">
        <f>Formulación!E25</f>
        <v>1971 - 2179 - 2244 - 2252 -   2185 - 1972 - 2187 - 2193</v>
      </c>
      <c r="F25" s="27" t="str">
        <f>Formulación!F25</f>
        <v>NA</v>
      </c>
      <c r="G25" s="27" t="str">
        <f>Formulación!G25</f>
        <v xml:space="preserve">2. Gestión presupuestal y eficiencia del gasto público </v>
      </c>
      <c r="H25" s="27">
        <f>Formulación!H25</f>
        <v>0</v>
      </c>
      <c r="I25" s="27" t="str">
        <f>Formulación!I25</f>
        <v xml:space="preserve">3.9. Gestionar desde la gerencia de proyectos y la supervisión de contratos el pago oportuno de los compromisos presupuestales, mediante un seguimiento riguroso de la ejecución contractual, promoviendo una gestión eficiente de los recursos </v>
      </c>
      <c r="J25" s="27" t="str">
        <f>Formulación!J25</f>
        <v>3.9. Ejecución anual de giros de gastos de inversión del 100%</v>
      </c>
      <c r="K25" s="27" t="str">
        <f>Formulación!K25</f>
        <v>Ejecución de giros del presupuesto de gastos de inversión</v>
      </c>
      <c r="L25" s="27" t="str">
        <f>Formulación!L25</f>
        <v>giros acumulados gastos de inversión/apropiación disponible gastos de inversión*100</v>
      </c>
      <c r="M25" s="27" t="str">
        <f>Formulación!M25</f>
        <v>Porcentaje</v>
      </c>
      <c r="N25" s="27">
        <f>Formulación!N25</f>
        <v>0.5</v>
      </c>
      <c r="O25" s="27">
        <f>Formulación!O25</f>
        <v>2023</v>
      </c>
      <c r="P25" s="27" t="str">
        <f>Formulación!P25</f>
        <v xml:space="preserve">Reporte Ejecución presupuestal Bogdata </v>
      </c>
      <c r="Q25" s="28">
        <f>Formulación!Q25</f>
        <v>0.1</v>
      </c>
      <c r="R25" s="27" t="str">
        <f>Formulación!R25</f>
        <v>Dirección general, Subirecciones y Oficinas</v>
      </c>
      <c r="S25" s="27" t="str">
        <f>Formulación!S25</f>
        <v>Responsable cumplimiento meta: Todos los procesos.
Responsable Reporte meta: OAP</v>
      </c>
      <c r="T25" s="28">
        <f>Formulación!T25</f>
        <v>1</v>
      </c>
      <c r="U25" s="27" t="str">
        <f>Formulación!U25</f>
        <v xml:space="preserve">Reporte Ejecución presupuestal Bogdata </v>
      </c>
      <c r="V25" s="27" t="str">
        <f>Formulación!V25</f>
        <v>NA</v>
      </c>
      <c r="W25" s="27">
        <f>Formulación!W25</f>
        <v>1</v>
      </c>
      <c r="X25" s="162">
        <f>Formulación!X23</f>
        <v>1</v>
      </c>
      <c r="Y25" s="28">
        <f>Formulación!Y23</f>
        <v>1</v>
      </c>
      <c r="Z25" s="31">
        <f>Formulación!Z23</f>
        <v>0</v>
      </c>
      <c r="AA25" s="28"/>
      <c r="AB25" s="35"/>
      <c r="AC25" s="35"/>
      <c r="AD25" s="35"/>
      <c r="AE25" s="35"/>
      <c r="AF25" s="35"/>
      <c r="AG25" s="35"/>
      <c r="AH25" s="35"/>
      <c r="AI25" s="27">
        <f>[1]Formulación!AI25</f>
        <v>0</v>
      </c>
      <c r="AJ25" s="27">
        <f>[1]Formulación!AJ25</f>
        <v>0</v>
      </c>
      <c r="AK25" s="27">
        <f>[1]Formulación!AK25</f>
        <v>0</v>
      </c>
      <c r="AL25" s="27" t="s">
        <v>23</v>
      </c>
      <c r="AM25" s="35"/>
      <c r="AN25" s="35"/>
      <c r="AO25" s="35"/>
      <c r="AP25" s="87">
        <v>1</v>
      </c>
      <c r="AQ25" s="88">
        <v>1.5699999999999999E-2</v>
      </c>
      <c r="AR25" s="88">
        <v>1.5699999999999999E-2</v>
      </c>
      <c r="AS25" s="27" t="s">
        <v>373</v>
      </c>
      <c r="AT25" s="89">
        <v>1</v>
      </c>
      <c r="AU25" s="89">
        <v>0.2</v>
      </c>
      <c r="AV25" s="89">
        <v>0.2</v>
      </c>
      <c r="AW25" s="27" t="s">
        <v>374</v>
      </c>
      <c r="AX25" s="130">
        <v>1</v>
      </c>
      <c r="AY25" s="130">
        <v>0.57999999999999996</v>
      </c>
      <c r="AZ25" s="130">
        <f>+AY25</f>
        <v>0.57999999999999996</v>
      </c>
      <c r="BA25" s="91" t="s">
        <v>375</v>
      </c>
      <c r="BB25" s="90">
        <f t="shared" si="0"/>
        <v>3</v>
      </c>
      <c r="BC25" s="90">
        <f t="shared" si="1"/>
        <v>0.79569999999999996</v>
      </c>
      <c r="BD25" s="148">
        <f t="shared" si="2"/>
        <v>0.26523333333333332</v>
      </c>
      <c r="BE25" s="154"/>
      <c r="BF25" s="35"/>
      <c r="BG25" s="35"/>
      <c r="BH25" s="35"/>
      <c r="BI25" s="35"/>
      <c r="BJ25" s="35"/>
      <c r="BK25" s="35"/>
      <c r="BL25" s="35"/>
      <c r="BM25" s="35"/>
      <c r="BN25" s="35"/>
      <c r="BO25" s="35"/>
      <c r="BP25" s="35"/>
      <c r="BQ25" s="35"/>
      <c r="BR25" s="35"/>
      <c r="BS25" s="155"/>
      <c r="BT25" s="151"/>
      <c r="BU25" s="35"/>
      <c r="BV25" s="35"/>
      <c r="BW25" s="35"/>
      <c r="BX25" s="35"/>
      <c r="BY25" s="35"/>
      <c r="BZ25" s="35"/>
      <c r="CA25" s="35"/>
      <c r="CB25" s="35"/>
      <c r="CC25" s="35"/>
      <c r="CD25" s="35"/>
      <c r="CE25" s="35"/>
      <c r="CF25" s="35"/>
      <c r="CG25" s="35"/>
      <c r="CH25" s="35"/>
    </row>
    <row r="26" spans="1:86" ht="409.5" x14ac:dyDescent="0.25">
      <c r="A26" s="27" t="str">
        <f>Formulación!A26</f>
        <v>1. Bogotá se siente segura; 4. Bogotá ordena su territorio y avanza en su acción climática</v>
      </c>
      <c r="B26" s="27" t="str">
        <f>Formulación!B26</f>
        <v>1.05. Espacio público seguro e inclusivo; 4.25. Aumento de la resiliencia al cambio climático y reduccion de la vulnerabilidad</v>
      </c>
      <c r="C26" s="27" t="str">
        <f>Formulación!C26</f>
        <v>8211 - 8215 - 8218 - 8220 - 8236 - 8237</v>
      </c>
      <c r="D26" s="27" t="str">
        <f>Formulación!D26</f>
        <v>Fortalecimiento de la operación y de la prestación del servicio de Alumbrado Público en Bogotá D.C.; Fortalecimiento de la actividad de aprovechamiento en Bogotá D.C.; Mejoramiento de la infraestructura y de los servicios de destino final en los cementerios públicos distritales Bogotá D.C; Implementación de un modelo de Gestión integral de residuos como garantía de saneamiento básico bajo un enfoque de economía circular Bogotá D.C.; Implementación de estrategias integrales para la gestión de residuos sólidos de puntos críticos y de arrojo clandestino como garantía de área limpia en el espacio Público de Bogotá D.C.; Implementación y transformación del Relleno Sanitario Doña Juana hacia un parque Tecnológico en manejo de residuos, Bogotá D.C.</v>
      </c>
      <c r="E26" s="27" t="str">
        <f>Formulación!E26</f>
        <v>1971 - 2179 - 2244 - 2252 -   2185 - 1972 - 2187 - 2193</v>
      </c>
      <c r="F26" s="27" t="str">
        <f>Formulación!F26</f>
        <v>NA</v>
      </c>
      <c r="G26" s="27" t="str">
        <f>Formulación!G26</f>
        <v xml:space="preserve">2. Gestión presupuestal y eficiencia del gasto público </v>
      </c>
      <c r="H26" s="27">
        <f>Formulación!H26</f>
        <v>0</v>
      </c>
      <c r="I26" s="27" t="str">
        <f>Formulación!I26</f>
        <v>3.10. Asegurar la ejecución oportuna de los proyectos de inversión, cumpliendo con la ejecución de la magnitud dentro de los plazos establecidos.</v>
      </c>
      <c r="J26" s="27" t="str">
        <f>Formulación!J26</f>
        <v>3.10. Alcanzar cada año un 100% de la ejecución de la magnitud de los proyectos de inversión dentro de los plazos establecidos.</v>
      </c>
      <c r="K26" s="27" t="str">
        <f>Formulación!K26</f>
        <v>Ejecución de actividades principales de los proyectos de inversión</v>
      </c>
      <c r="L26" s="27" t="str">
        <f>Formulación!L26</f>
        <v>Promedio de actividades principales ejecutadas (activas) / Promedio de actividades programadas (activas)*100</v>
      </c>
      <c r="M26" s="27" t="str">
        <f>Formulación!M26</f>
        <v>Porcentaje</v>
      </c>
      <c r="N26" s="27" t="str">
        <f>Formulación!N26</f>
        <v>NA</v>
      </c>
      <c r="O26" s="27" t="str">
        <f>Formulación!O26</f>
        <v>NA</v>
      </c>
      <c r="P26" s="27" t="str">
        <f>Formulación!P26</f>
        <v>Matriz de programación y seguimiento metas OAP</v>
      </c>
      <c r="Q26" s="28">
        <f>Formulación!Q26</f>
        <v>0.1</v>
      </c>
      <c r="R26" s="27" t="str">
        <f>Formulación!R26</f>
        <v>Dirección general, Subirecciones y Oficinas</v>
      </c>
      <c r="S26" s="27" t="str">
        <f>Formulación!S26</f>
        <v>Responsable cumplimiento meta: Todos los procesos.
Responsable Reporte meta: OAP</v>
      </c>
      <c r="T26" s="28">
        <f>Formulación!T26</f>
        <v>1</v>
      </c>
      <c r="U26" s="27" t="str">
        <f>Formulación!U26</f>
        <v>Matriz de programación y seguimiento metas OAP</v>
      </c>
      <c r="V26" s="27" t="str">
        <f>Formulación!V26</f>
        <v>NA</v>
      </c>
      <c r="W26" s="27">
        <f>Formulación!W26</f>
        <v>1</v>
      </c>
      <c r="X26" s="162">
        <f>Formulación!X24</f>
        <v>1</v>
      </c>
      <c r="Y26" s="28">
        <f>Formulación!Y24</f>
        <v>1</v>
      </c>
      <c r="Z26" s="31">
        <f>Formulación!Z24</f>
        <v>1</v>
      </c>
      <c r="AA26" s="28"/>
      <c r="AB26" s="35"/>
      <c r="AC26" s="35"/>
      <c r="AD26" s="35"/>
      <c r="AE26" s="35"/>
      <c r="AF26" s="35"/>
      <c r="AG26" s="35"/>
      <c r="AH26" s="35"/>
      <c r="AI26" s="27">
        <f>[1]Formulación!AI26</f>
        <v>0</v>
      </c>
      <c r="AJ26" s="27">
        <f>[1]Formulación!AJ26</f>
        <v>0</v>
      </c>
      <c r="AK26" s="27">
        <f>[1]Formulación!AK26</f>
        <v>0</v>
      </c>
      <c r="AL26" s="27" t="s">
        <v>23</v>
      </c>
      <c r="AM26" s="35"/>
      <c r="AN26" s="35"/>
      <c r="AO26" s="35"/>
      <c r="AP26" s="87">
        <v>1</v>
      </c>
      <c r="AQ26" s="88">
        <v>0.215</v>
      </c>
      <c r="AR26" s="88">
        <v>0.215</v>
      </c>
      <c r="AS26" s="27" t="s">
        <v>408</v>
      </c>
      <c r="AT26" s="131">
        <v>1</v>
      </c>
      <c r="AU26" s="132">
        <v>0.45619999999999999</v>
      </c>
      <c r="AV26" s="132">
        <v>0.45619999999999999</v>
      </c>
      <c r="AW26" s="27" t="s">
        <v>409</v>
      </c>
      <c r="AX26" s="123">
        <v>100</v>
      </c>
      <c r="AY26" s="129">
        <v>0.7278</v>
      </c>
      <c r="AZ26" s="129">
        <v>0.7278</v>
      </c>
      <c r="BA26" s="69" t="s">
        <v>410</v>
      </c>
      <c r="BB26" s="90">
        <f t="shared" si="0"/>
        <v>102</v>
      </c>
      <c r="BC26" s="90">
        <f t="shared" si="1"/>
        <v>1.399</v>
      </c>
      <c r="BD26" s="148">
        <f t="shared" si="2"/>
        <v>1.3715686274509803E-2</v>
      </c>
      <c r="BE26" s="154"/>
      <c r="BF26" s="35"/>
      <c r="BG26" s="35"/>
      <c r="BH26" s="35"/>
      <c r="BI26" s="35"/>
      <c r="BJ26" s="35"/>
      <c r="BK26" s="35"/>
      <c r="BL26" s="35"/>
      <c r="BM26" s="35"/>
      <c r="BN26" s="35"/>
      <c r="BO26" s="35"/>
      <c r="BP26" s="35"/>
      <c r="BQ26" s="35"/>
      <c r="BR26" s="35"/>
      <c r="BS26" s="155"/>
      <c r="BT26" s="151"/>
      <c r="BU26" s="35"/>
      <c r="BV26" s="35"/>
      <c r="BW26" s="35"/>
      <c r="BX26" s="35"/>
      <c r="BY26" s="35"/>
      <c r="BZ26" s="35"/>
      <c r="CA26" s="35"/>
      <c r="CB26" s="35"/>
      <c r="CC26" s="35"/>
      <c r="CD26" s="35"/>
      <c r="CE26" s="35"/>
      <c r="CF26" s="35"/>
      <c r="CG26" s="35"/>
      <c r="CH26" s="35"/>
    </row>
    <row r="27" spans="1:86" ht="30" customHeight="1" x14ac:dyDescent="0.25">
      <c r="A27" s="27" t="str">
        <f>Formulación!A27</f>
        <v>5. Bogotá confía en su gobierno</v>
      </c>
      <c r="B27" s="27" t="str">
        <f>Formulación!B27</f>
        <v>5.33. Fortalecimiento institucional para un gobierno confiable</v>
      </c>
      <c r="C27" s="27">
        <f>Formulación!C27</f>
        <v>8228</v>
      </c>
      <c r="D27" s="27" t="str">
        <f>Formulación!D27</f>
        <v>Fortalecimiento de los procesos de planificación y gestión de la UAESP Bogotá D.C.</v>
      </c>
      <c r="E27" s="27">
        <f>Formulación!E27</f>
        <v>2292</v>
      </c>
      <c r="F27" s="27" t="str">
        <f>Formulación!F27</f>
        <v>NA</v>
      </c>
      <c r="G27" s="27" t="str">
        <f>Formulación!G27</f>
        <v xml:space="preserve">9. Participación ciudadana en la gestión pública </v>
      </c>
      <c r="H27" s="27" t="str">
        <f>Formulación!H27</f>
        <v xml:space="preserve">4. Participación ciudadana: </v>
      </c>
      <c r="I27" s="27" t="str">
        <f>Formulación!I27</f>
        <v>4.1. Adoptar e implementar el Modelo Distrital de Relacionamiento Integral con la Ciudadanía, para articular las acciones en cumplimiento de los lineamientos y normatividad de las políticas de gestión y desempeño que inciden en la relación con la ciudadanía; con el fin de fortalecer la toma de decisiones y el trabajo conjunto.</v>
      </c>
      <c r="J27" s="27" t="str">
        <f>Formulación!J27</f>
        <v>4.1. Implementar el Modelo Distrital de Relacionamiento con la ciudadania en un 100% para mejorar la participación de la ciudadanía en los procesos de la entidad</v>
      </c>
      <c r="K27" s="27" t="str">
        <f>Formulación!K27</f>
        <v>Modelo de relacionamiento con la ciudadania adoptado e implementado</v>
      </c>
      <c r="L27" s="27" t="str">
        <f>Formulación!L27</f>
        <v>Modelo de relacionamiento con la ciudadania adoptado e implementado (se mide en función del avance en la adopcion y aplicación)</v>
      </c>
      <c r="M27" s="27" t="str">
        <f>Formulación!M27</f>
        <v>Porcentaje</v>
      </c>
      <c r="N27" s="27" t="str">
        <f>Formulación!N27</f>
        <v>Documento modelo de relacionamiento</v>
      </c>
      <c r="O27" s="27">
        <f>Formulación!O27</f>
        <v>2024</v>
      </c>
      <c r="P27" s="27" t="str">
        <f>Formulación!P27</f>
        <v>Proceso participación ciudadana OAP.
https://www.uaesp.gov.co/content/modelo-relacionamiento</v>
      </c>
      <c r="Q27" s="28">
        <f>Formulación!Q27</f>
        <v>0.5</v>
      </c>
      <c r="R27" s="27" t="str">
        <f>Formulación!R27</f>
        <v>Oficina Asesora de Planeación y Subdirección Administrativa y Fianaciera</v>
      </c>
      <c r="S27" s="27" t="str">
        <f>Formulación!S27</f>
        <v>Participación ciudadana, trasparencia y trámites, servicio al ciudadano</v>
      </c>
      <c r="T27" s="28">
        <f>Formulación!T27</f>
        <v>1</v>
      </c>
      <c r="U27" s="27" t="str">
        <f>Formulación!U27</f>
        <v>Un modelo</v>
      </c>
      <c r="V27" s="27">
        <f>Formulación!V27</f>
        <v>0</v>
      </c>
      <c r="W27" s="27">
        <f>Formulación!W27</f>
        <v>0.3</v>
      </c>
      <c r="X27" s="162">
        <f>Formulación!X25</f>
        <v>1</v>
      </c>
      <c r="Y27" s="28">
        <f>Formulación!Y25</f>
        <v>1</v>
      </c>
      <c r="Z27" s="31">
        <f>Formulación!Z25</f>
        <v>1</v>
      </c>
      <c r="AA27" s="35" t="s">
        <v>123</v>
      </c>
      <c r="AB27" s="35" t="s">
        <v>123</v>
      </c>
      <c r="AC27" s="35" t="s">
        <v>123</v>
      </c>
      <c r="AD27" s="35" t="s">
        <v>123</v>
      </c>
      <c r="AE27" s="35" t="s">
        <v>123</v>
      </c>
      <c r="AF27" s="35" t="s">
        <v>123</v>
      </c>
      <c r="AG27" s="35" t="s">
        <v>123</v>
      </c>
      <c r="AH27" s="35" t="s">
        <v>123</v>
      </c>
      <c r="AI27" s="35" t="s">
        <v>123</v>
      </c>
      <c r="AJ27" s="35" t="s">
        <v>123</v>
      </c>
      <c r="AK27" s="35" t="s">
        <v>123</v>
      </c>
      <c r="AL27" s="27" t="s">
        <v>23</v>
      </c>
      <c r="AM27" s="35" t="s">
        <v>123</v>
      </c>
      <c r="AN27" s="35" t="s">
        <v>123</v>
      </c>
      <c r="AO27" s="35" t="s">
        <v>123</v>
      </c>
      <c r="AP27" s="133">
        <v>0.1</v>
      </c>
      <c r="AQ27" s="133">
        <v>0.1</v>
      </c>
      <c r="AR27" s="134">
        <v>1</v>
      </c>
      <c r="AS27" s="135" t="s">
        <v>376</v>
      </c>
      <c r="AT27" s="133">
        <v>0.1</v>
      </c>
      <c r="AU27" s="133">
        <v>0.1</v>
      </c>
      <c r="AV27" s="134">
        <v>1</v>
      </c>
      <c r="AW27" s="136" t="s">
        <v>377</v>
      </c>
      <c r="AX27" s="133">
        <v>0.1</v>
      </c>
      <c r="AY27" s="133">
        <v>0.1</v>
      </c>
      <c r="AZ27" s="134">
        <v>1</v>
      </c>
      <c r="BA27" s="137" t="s">
        <v>411</v>
      </c>
      <c r="BB27" s="90">
        <f t="shared" si="0"/>
        <v>0.30000000000000004</v>
      </c>
      <c r="BC27" s="90">
        <f t="shared" si="1"/>
        <v>0.30000000000000004</v>
      </c>
      <c r="BD27" s="148">
        <f t="shared" si="2"/>
        <v>1</v>
      </c>
      <c r="BE27" s="154"/>
      <c r="BF27" s="35"/>
      <c r="BG27" s="35"/>
      <c r="BH27" s="35"/>
      <c r="BI27" s="35"/>
      <c r="BJ27" s="35"/>
      <c r="BK27" s="35"/>
      <c r="BL27" s="35"/>
      <c r="BM27" s="35"/>
      <c r="BN27" s="35"/>
      <c r="BO27" s="35"/>
      <c r="BP27" s="35"/>
      <c r="BQ27" s="35"/>
      <c r="BR27" s="35"/>
      <c r="BS27" s="155"/>
      <c r="BT27" s="151"/>
      <c r="BU27" s="35"/>
      <c r="BV27" s="35"/>
      <c r="BW27" s="35"/>
      <c r="BX27" s="35"/>
      <c r="BY27" s="35"/>
      <c r="BZ27" s="35"/>
      <c r="CA27" s="35"/>
      <c r="CB27" s="35"/>
      <c r="CC27" s="35"/>
      <c r="CD27" s="35"/>
      <c r="CE27" s="35"/>
      <c r="CF27" s="35"/>
      <c r="CG27" s="35"/>
      <c r="CH27" s="35"/>
    </row>
    <row r="28" spans="1:86" ht="302.45" customHeight="1" thickBot="1" x14ac:dyDescent="0.3">
      <c r="A28" s="27" t="str">
        <f>Formulación!A28</f>
        <v>5. Bogotá confía en su gobierno</v>
      </c>
      <c r="B28" s="27" t="str">
        <f>Formulación!B28</f>
        <v>5.33. Fortalecimiento institucional para un gobierno confiable</v>
      </c>
      <c r="C28" s="27">
        <f>Formulación!C28</f>
        <v>8228</v>
      </c>
      <c r="D28" s="27" t="str">
        <f>Formulación!D28</f>
        <v>Fortalecimiento de los procesos de planificación y gestión de la UAESP Bogotá D.C.</v>
      </c>
      <c r="E28" s="27">
        <f>Formulación!E28</f>
        <v>2292</v>
      </c>
      <c r="F28" s="27" t="str">
        <f>Formulación!F28</f>
        <v>NA</v>
      </c>
      <c r="G28" s="27" t="str">
        <f>Formulación!G28</f>
        <v xml:space="preserve">9. Participación ciudadana en la gestión pública </v>
      </c>
      <c r="H28" s="27" t="str">
        <f>Formulación!H28</f>
        <v>Fortalecer la participación ciudadana mediante la implementación del Modelo Distrital de Relacionamiento Integral, promoviendo la transparencia, la rendición de cuentas y el acceso a la información pública, para fortalecer la confianza en la gestión de la UAESP.</v>
      </c>
      <c r="I28" s="27" t="str">
        <f>Formulación!I28</f>
        <v>4.2. Fortalecer la participación ciudadana a través de la rendición de cuentas, garantizando la transparencia en la gestión de la entidad, mediante procesos claros y accesibles, que garanticen el acceso a la información pública y promuevan la confianza ciudadana en la administración de recursos y la toma de decisiones.</v>
      </c>
      <c r="J28" s="27" t="str">
        <f>Formulación!J28</f>
        <v>4.2.Mejorar en 5% anual el número de participantes en los espacios de rendición de cuentas</v>
      </c>
      <c r="K28" s="27" t="str">
        <f>Formulación!K28</f>
        <v>Incremento del número de participantes en los espacios de rendición de cuentas</v>
      </c>
      <c r="L28" s="27" t="str">
        <f>Formulación!L28</f>
        <v>(Número de participantes último periodo - Número de participantes periodo anterior) /(Número de participantes último periodo)*100</v>
      </c>
      <c r="M28" s="27" t="str">
        <f>Formulación!M28</f>
        <v>Porcentaje</v>
      </c>
      <c r="N28" s="27" t="str">
        <f>Formulación!N28</f>
        <v xml:space="preserve">848 personas </v>
      </c>
      <c r="O28" s="27">
        <f>Formulación!O28</f>
        <v>2024</v>
      </c>
      <c r="P28" s="27" t="str">
        <f>Formulación!P28</f>
        <v>Informe de rendición de cuentas / acta, lista de asistencia y registro fotográfico.</v>
      </c>
      <c r="Q28" s="28">
        <f>Formulación!Q28</f>
        <v>0.5</v>
      </c>
      <c r="R28" s="27" t="str">
        <f>Formulación!R28</f>
        <v>Oficina Asesora de Planeación</v>
      </c>
      <c r="S28" s="27" t="str">
        <f>Formulación!S28</f>
        <v>Participación Ciudadana</v>
      </c>
      <c r="T28" s="28">
        <f>Formulación!T28</f>
        <v>1</v>
      </c>
      <c r="U28" s="27" t="str">
        <f>Formulación!U28</f>
        <v>Informe de rendición de cuentas</v>
      </c>
      <c r="V28" s="27">
        <f>Formulación!V28</f>
        <v>1</v>
      </c>
      <c r="W28" s="27">
        <f>Formulación!W28</f>
        <v>1</v>
      </c>
      <c r="X28" s="162">
        <f>Formulación!X26</f>
        <v>1</v>
      </c>
      <c r="Y28" s="28">
        <f>Formulación!Y26</f>
        <v>1</v>
      </c>
      <c r="Z28" s="28">
        <f>Formulación!Z26</f>
        <v>1</v>
      </c>
      <c r="AA28" s="35" t="s">
        <v>123</v>
      </c>
      <c r="AB28" s="35" t="s">
        <v>123</v>
      </c>
      <c r="AC28" s="35" t="s">
        <v>123</v>
      </c>
      <c r="AD28" s="35" t="s">
        <v>123</v>
      </c>
      <c r="AE28" s="35" t="s">
        <v>123</v>
      </c>
      <c r="AF28" s="35" t="s">
        <v>123</v>
      </c>
      <c r="AG28" s="35" t="s">
        <v>123</v>
      </c>
      <c r="AH28" s="35" t="s">
        <v>123</v>
      </c>
      <c r="AI28" s="35" t="s">
        <v>123</v>
      </c>
      <c r="AJ28" s="35" t="s">
        <v>123</v>
      </c>
      <c r="AK28" s="35" t="s">
        <v>123</v>
      </c>
      <c r="AL28" s="28" t="s">
        <v>23</v>
      </c>
      <c r="AM28" s="35" t="s">
        <v>123</v>
      </c>
      <c r="AN28" s="35" t="s">
        <v>123</v>
      </c>
      <c r="AO28" s="35" t="s">
        <v>123</v>
      </c>
      <c r="AP28" s="138"/>
      <c r="AQ28" s="133"/>
      <c r="AR28" s="134"/>
      <c r="AS28" s="135" t="s">
        <v>378</v>
      </c>
      <c r="AT28" s="139"/>
      <c r="AU28" s="140"/>
      <c r="AV28" s="140"/>
      <c r="AW28" s="137" t="s">
        <v>378</v>
      </c>
      <c r="AX28" s="133">
        <v>0.3</v>
      </c>
      <c r="AY28" s="133">
        <v>0.3</v>
      </c>
      <c r="AZ28" s="134">
        <v>1</v>
      </c>
      <c r="BA28" s="137" t="s">
        <v>379</v>
      </c>
      <c r="BB28" s="90">
        <f t="shared" si="0"/>
        <v>0.3</v>
      </c>
      <c r="BC28" s="90">
        <f t="shared" si="1"/>
        <v>0.3</v>
      </c>
      <c r="BD28" s="148">
        <f t="shared" si="2"/>
        <v>1</v>
      </c>
      <c r="BE28" s="156"/>
      <c r="BF28" s="157"/>
      <c r="BG28" s="157"/>
      <c r="BH28" s="157"/>
      <c r="BI28" s="157"/>
      <c r="BJ28" s="157"/>
      <c r="BK28" s="157"/>
      <c r="BL28" s="157"/>
      <c r="BM28" s="157"/>
      <c r="BN28" s="157"/>
      <c r="BO28" s="157"/>
      <c r="BP28" s="157"/>
      <c r="BQ28" s="157"/>
      <c r="BR28" s="157"/>
      <c r="BS28" s="158"/>
      <c r="BT28" s="151"/>
      <c r="BU28" s="35"/>
      <c r="BV28" s="35"/>
      <c r="BW28" s="35"/>
      <c r="BX28" s="35"/>
      <c r="BY28" s="35"/>
      <c r="BZ28" s="35"/>
      <c r="CA28" s="35"/>
      <c r="CB28" s="35"/>
      <c r="CC28" s="35"/>
      <c r="CD28" s="35"/>
      <c r="CE28" s="35"/>
      <c r="CF28" s="35"/>
      <c r="CG28" s="35"/>
      <c r="CH28" s="35"/>
    </row>
  </sheetData>
  <autoFilter ref="A3:CH28" xr:uid="{CC400CBF-C467-4B3D-ABD1-3175DA5DFD8F}"/>
  <mergeCells count="5">
    <mergeCell ref="T2:Z2"/>
    <mergeCell ref="AA2:AO2"/>
    <mergeCell ref="AP2:BD2"/>
    <mergeCell ref="BE2:BS2"/>
    <mergeCell ref="BT2:CH2"/>
  </mergeCells>
  <pageMargins left="0.70866141732283472" right="0.70866141732283472" top="0.70874999999999999" bottom="0.74803149606299213" header="0.31496062992125984" footer="0.31496062992125984"/>
  <pageSetup paperSize="9" scale="32" orientation="landscape" r:id="rId1"/>
  <headerFooter>
    <oddHeader>&amp;L&amp;G&amp;C&amp;"Arial,Negrita"&amp;12MATRIZ FORMULACIÓN Y SEGUIMIENTO
PLAN ESTRATÉGICO INSTITUCIONAL</oddHeader>
    <oddFooter>&amp;C&amp;N
IPB-M-3&amp;RDES-FM-44
V2</oddFooter>
  </headerFooter>
  <colBreaks count="3" manualBreakCount="3">
    <brk id="19" max="1048575" man="1"/>
    <brk id="41" max="1048575" man="1"/>
    <brk id="64" max="1048575" man="1"/>
  </colBreak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37b1d50-af9c-447b-b1f1-aa01515899c9">
      <Terms xmlns="http://schemas.microsoft.com/office/infopath/2007/PartnerControls"/>
    </lcf76f155ced4ddcb4097134ff3c332f>
    <TaxCatchAll xmlns="e65ea7b8-1bb6-4105-84f8-2ca17f785111" xsi:nil="true"/>
    <SharedWithUsers xmlns="e65ea7b8-1bb6-4105-84f8-2ca17f785111">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4698C21ADF809643BDA9225112B63919" ma:contentTypeVersion="18" ma:contentTypeDescription="Crear nuevo documento." ma:contentTypeScope="" ma:versionID="35d97ae9070176f5d880f0b2d33b162b">
  <xsd:schema xmlns:xsd="http://www.w3.org/2001/XMLSchema" xmlns:xs="http://www.w3.org/2001/XMLSchema" xmlns:p="http://schemas.microsoft.com/office/2006/metadata/properties" xmlns:ns2="d37b1d50-af9c-447b-b1f1-aa01515899c9" xmlns:ns3="e65ea7b8-1bb6-4105-84f8-2ca17f785111" targetNamespace="http://schemas.microsoft.com/office/2006/metadata/properties" ma:root="true" ma:fieldsID="3de5a0a95ec75f9c7655d095a1d31400" ns2:_="" ns3:_="">
    <xsd:import namespace="d37b1d50-af9c-447b-b1f1-aa01515899c9"/>
    <xsd:import namespace="e65ea7b8-1bb6-4105-84f8-2ca17f78511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DateTaken"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7b1d50-af9c-447b-b1f1-aa01515899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5ea7b8-1bb6-4105-84f8-2ca17f78511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ebd6e9f0-ca35-4f38-96fe-5786f07db789}" ma:internalName="TaxCatchAll" ma:showField="CatchAllData" ma:web="e65ea7b8-1bb6-4105-84f8-2ca17f7851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D6CADF-37F9-4155-BE0F-1955FC33F55A}">
  <ds:schemaRefs>
    <ds:schemaRef ds:uri="d37b1d50-af9c-447b-b1f1-aa01515899c9"/>
    <ds:schemaRef ds:uri="http://schemas.microsoft.com/office/2006/documentManagement/types"/>
    <ds:schemaRef ds:uri="http://purl.org/dc/dcmitype/"/>
    <ds:schemaRef ds:uri="http://purl.org/dc/elements/1.1/"/>
    <ds:schemaRef ds:uri="http://schemas.microsoft.com/office/infopath/2007/PartnerControls"/>
    <ds:schemaRef ds:uri="http://www.w3.org/XML/1998/namespace"/>
    <ds:schemaRef ds:uri="http://purl.org/dc/terms/"/>
    <ds:schemaRef ds:uri="http://schemas.openxmlformats.org/package/2006/metadata/core-properties"/>
    <ds:schemaRef ds:uri="e65ea7b8-1bb6-4105-84f8-2ca17f785111"/>
    <ds:schemaRef ds:uri="http://schemas.microsoft.com/office/2006/metadata/properties"/>
  </ds:schemaRefs>
</ds:datastoreItem>
</file>

<file path=customXml/itemProps2.xml><?xml version="1.0" encoding="utf-8"?>
<ds:datastoreItem xmlns:ds="http://schemas.openxmlformats.org/officeDocument/2006/customXml" ds:itemID="{EB93F75A-CCD8-4A69-AE56-15E0612F67E7}">
  <ds:schemaRefs>
    <ds:schemaRef ds:uri="http://schemas.microsoft.com/sharepoint/v3/contenttype/forms"/>
  </ds:schemaRefs>
</ds:datastoreItem>
</file>

<file path=customXml/itemProps3.xml><?xml version="1.0" encoding="utf-8"?>
<ds:datastoreItem xmlns:ds="http://schemas.openxmlformats.org/officeDocument/2006/customXml" ds:itemID="{BE050989-F027-46ED-A09F-CBD571644E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7b1d50-af9c-447b-b1f1-aa01515899c9"/>
    <ds:schemaRef ds:uri="e65ea7b8-1bb6-4105-84f8-2ca17f7851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Formulación</vt:lpstr>
      <vt:lpstr>listas</vt:lpstr>
      <vt:lpstr>Seguimiento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Patricia Rodriguez Junco</dc:creator>
  <cp:keywords/>
  <dc:description/>
  <cp:lastModifiedBy>Raul Santiago Guerrero Diaz</cp:lastModifiedBy>
  <cp:revision/>
  <cp:lastPrinted>2026-03-03T23:01:39Z</cp:lastPrinted>
  <dcterms:created xsi:type="dcterms:W3CDTF">2024-08-22T16:50:49Z</dcterms:created>
  <dcterms:modified xsi:type="dcterms:W3CDTF">2026-07-27T15:51:01Z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2024-08-22T20:55:38Z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68df8336-85ce-4e13-9276-89ab0147103f</vt:lpwstr>
  </property>
  <property fmtid="{D5CDD505-2E9C-101B-9397-08002B2CF9AE}" pid="8" name="MSIP_Label_5fac521f-e930-485b-97f4-efbe7db8e98f_ContentBits">
    <vt:lpwstr>0</vt:lpwstr>
  </property>
  <property fmtid="{D5CDD505-2E9C-101B-9397-08002B2CF9AE}" pid="9" name="ContentTypeId">
    <vt:lpwstr>0x0101004698C21ADF809643BDA9225112B63919</vt:lpwstr>
  </property>
  <property fmtid="{D5CDD505-2E9C-101B-9397-08002B2CF9AE}" pid="10" name="Order">
    <vt:r8>768100</vt:r8>
  </property>
  <property fmtid="{D5CDD505-2E9C-101B-9397-08002B2CF9AE}" pid="11" name="ComplianceAssetId">
    <vt:lpwstr/>
  </property>
  <property fmtid="{D5CDD505-2E9C-101B-9397-08002B2CF9AE}" pid="12" name="_ExtendedDescription">
    <vt:lpwstr/>
  </property>
  <property fmtid="{D5CDD505-2E9C-101B-9397-08002B2CF9AE}" pid="13" name="TriggerFlowInfo">
    <vt:lpwstr/>
  </property>
  <property fmtid="{D5CDD505-2E9C-101B-9397-08002B2CF9AE}" pid="14" name="MediaServiceImageTags">
    <vt:lpwstr/>
  </property>
</Properties>
</file>